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300" tabRatio="948" activeTab="0"/>
  </bookViews>
  <sheets>
    <sheet name="Приложение №1" sheetId="1" r:id="rId1"/>
  </sheets>
  <definedNames>
    <definedName name="_xlnm.Print_Titles" localSheetId="0">'Приложение №1'!$15:$15</definedName>
    <definedName name="_xlnm.Print_Area" localSheetId="0">'Приложение №1'!$A$1:$E$151</definedName>
  </definedNames>
  <calcPr fullCalcOnLoad="1"/>
</workbook>
</file>

<file path=xl/sharedStrings.xml><?xml version="1.0" encoding="utf-8"?>
<sst xmlns="http://schemas.openxmlformats.org/spreadsheetml/2006/main" count="281" uniqueCount="272">
  <si>
    <t xml:space="preserve">Одинцовского муниципального района,                                                                </t>
  </si>
  <si>
    <t>Прочие неналоговые доходы бюджетов муниципальных районов (компенсационная стоимость за уничтожение зеленых насаждений)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</si>
  <si>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Финансово-казначейским Управлением Администрации Одинцовского муниципального района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</si>
  <si>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Контрольно-ревизионной комиссией Одинцовского муниципального района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</si>
  <si>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Комитетом муниципального заказа и целевых программ Одинцовского муниципального района</t>
  </si>
  <si>
    <t>Иные межбюджетные трансферты бюджетам муниципальных образований Московской области на комплектование книжных фондов библиотек муниципальных образований за счет средств федерального бюджета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</si>
  <si>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Управлением учета и распределения жилой площади Администрации Одинцовского муниципального района</t>
  </si>
  <si>
    <t>Иные межбюджетные трансферты бюджетам муниципальных образований Московской области на комплектование книжных фондов библиотек муниципальных образований за счет средств поселений</t>
  </si>
  <si>
    <t>тыс.руб.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</si>
  <si>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отделом торговли</t>
  </si>
  <si>
    <t>000 2 02 04014 05 0061 151</t>
  </si>
  <si>
    <t>000 2 02 04014 05 0062 151</t>
  </si>
  <si>
    <t>000 2 02 04014 05 0064 151</t>
  </si>
  <si>
    <t>000 2 02 04014 05 0066 151</t>
  </si>
  <si>
    <t>000 2 02 04014 05 0067 151</t>
  </si>
  <si>
    <t>000 2 02 04014 05 0068 151</t>
  </si>
  <si>
    <t xml:space="preserve">094 1 17 05050 05 0200 180   </t>
  </si>
  <si>
    <t xml:space="preserve">056 1 17 05050 05 0400 180   </t>
  </si>
  <si>
    <t xml:space="preserve">080 1 17 05050 05 0400 180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</si>
  <si>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</si>
  <si>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</si>
  <si>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</si>
  <si>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</si>
  <si>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>000 2 02 04014 05 0063 151</t>
  </si>
  <si>
    <t xml:space="preserve">000 1 11 05013 10 0000 120   </t>
  </si>
  <si>
    <t xml:space="preserve">080 1 14 02053 05 0000 410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</si>
  <si>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</si>
  <si>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000 2 02 02999 05 0075 151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</si>
  <si>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</si>
  <si>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000 2 02 02999 05 0000 151</t>
  </si>
  <si>
    <t>Субвенции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</t>
  </si>
  <si>
    <t>000 2 02 03000 00 0000 151</t>
  </si>
  <si>
    <t>Прочие субсидии бюджетам муниципальных районов всего, в том числе:</t>
  </si>
  <si>
    <t>Субвенции бюджетам муниципальных районов на ежемесячное денежное вознаграждение за классное руководство</t>
  </si>
  <si>
    <t>000 2 02 04000 00 0000 151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</si>
  <si>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</si>
  <si>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</si>
  <si>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</si>
  <si>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</si>
  <si>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</si>
  <si>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</si>
  <si>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</si>
  <si>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</si>
  <si>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</si>
  <si>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</si>
  <si>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</si>
  <si>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</si>
  <si>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</si>
  <si>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</si>
  <si>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 xml:space="preserve">Приложение  № 1 </t>
  </si>
  <si>
    <t>000 1 12 00000 00 0000 000</t>
  </si>
  <si>
    <t>000 1 13 00000 00 0000 000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</si>
  <si>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</si>
  <si>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</si>
  <si>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</si>
  <si>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</si>
  <si>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</si>
  <si>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</si>
  <si>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</si>
  <si>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</si>
  <si>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</si>
  <si>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000 1 01 02000 01 0000 110</t>
  </si>
  <si>
    <t>000 1 05 00000 00 0000 000</t>
  </si>
  <si>
    <t>000 1 11 05000 00 0000 120</t>
  </si>
  <si>
    <t>000 1 11 00000 00 0000 000</t>
  </si>
  <si>
    <t>ГОСУДАРСТВЕННАЯ ПОШЛИНА</t>
  </si>
  <si>
    <t xml:space="preserve">000 1 14 06000 00 0000 430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</si>
  <si>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</si>
  <si>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Субвенции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</si>
  <si>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>Субвенции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</si>
  <si>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000 2 02 03999 05 0000 151</t>
  </si>
  <si>
    <t>000 1 13 02065 05 0000 130</t>
  </si>
  <si>
    <t>Субвенции на организацию оказания медицинской помощи на территории муниципального образования</t>
  </si>
  <si>
    <t>000 2 02 03022 05 0000 151</t>
  </si>
  <si>
    <t>000 2 02 03024 05 0000 151</t>
  </si>
  <si>
    <t>000 2 02 03029 05 0000 151</t>
  </si>
  <si>
    <t>000 2 02 03055 05 0000 151</t>
  </si>
  <si>
    <t>000 2 02 04014 05 0000 151</t>
  </si>
  <si>
    <t>070 1 08 07150 01 0000 110</t>
  </si>
  <si>
    <t xml:space="preserve">080 1 11 07015 05 0000 120   </t>
  </si>
  <si>
    <t xml:space="preserve">000 1 17 05050 05 0000 180   </t>
  </si>
  <si>
    <t>000 2 02 02000 00 0000 151</t>
  </si>
  <si>
    <t>000 1 11 01000 00 0000 120</t>
  </si>
  <si>
    <t>000 2 07 00000 00 0000 180</t>
  </si>
  <si>
    <t xml:space="preserve">Прочие неналоговые доходы бюджетов муниципальных районов </t>
  </si>
  <si>
    <t>Единый сельскохозяйственный налог</t>
  </si>
  <si>
    <t>Субвенции  бюджетам   муниципальных  районов  на    обеспечение  жилыми помещениями детей-сирот, детей, оставшихся без попечения  родителей,  а также  детей,  находящихся  под  опекой (попечительством),  не  имеющих закрепленного жилого помещения</t>
  </si>
  <si>
    <t xml:space="preserve"> 000 2 02 03026 05 0000 151</t>
  </si>
  <si>
    <t xml:space="preserve">  000 2 02 03021 05 0000 151  </t>
  </si>
  <si>
    <t>000 1 11 09000 00 0000 120</t>
  </si>
  <si>
    <t>НАЛОГОВЫЕ И НЕНАЛОГОВЫЕ ДОХОДЫ</t>
  </si>
  <si>
    <t>182 1 05 02010 02 0000 110</t>
  </si>
  <si>
    <t>182 1 05 03010 01 0000 110</t>
  </si>
  <si>
    <t>080 1 11 01050 05 0000 120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</si>
  <si>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</si>
  <si>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050 1 13 02065 05 0100 130</t>
  </si>
  <si>
    <t>056 1 13 02065 05 0100 130</t>
  </si>
  <si>
    <t>Доходы, поступающие в порядке возмещения расходов, понесенных в связи с эксплуатацией имущества муниципальных районов (возмещение стоимости коммунальных услуг арендаторами помещений)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</si>
  <si>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</si>
  <si>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000 1 13 02000 00 0000 130</t>
  </si>
  <si>
    <t>Доходы от компенсации затрат государства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</si>
  <si>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</si>
  <si>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</si>
  <si>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</si>
  <si>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080 1 11 09045 05 0100 120</t>
  </si>
  <si>
    <t xml:space="preserve">070 1 17 05050 05 0100 180   </t>
  </si>
  <si>
    <t>000 2 02 03022 05 0018 151</t>
  </si>
  <si>
    <t>000 2 02 03024 05 0007 151</t>
  </si>
  <si>
    <t>000 2 02 03024 05 0008 151</t>
  </si>
  <si>
    <t>000 2 02 03029 05 0002 151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</si>
  <si>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</si>
  <si>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 (родительская плата)</t>
  </si>
  <si>
    <t>000 2 02 03022 05 0045 151</t>
  </si>
  <si>
    <t>000 2 02 03024 05 0013 151</t>
  </si>
  <si>
    <t>000 2 02 03024 05 0012 151</t>
  </si>
  <si>
    <t>000 2 02 03024 05 0011 151</t>
  </si>
  <si>
    <t>000 2 02 03029 05 0030 151</t>
  </si>
  <si>
    <t>000 2 02 03999 05 0010 151</t>
  </si>
  <si>
    <t>000 2 02 03999 05 0004 151</t>
  </si>
  <si>
    <t>000 2 02 03999 05 0006 151</t>
  </si>
  <si>
    <t>000 2 02 03999 05 0014 151</t>
  </si>
  <si>
    <t>000 2 02 03999 05 0019 151</t>
  </si>
  <si>
    <t>000 2 02 03999 05 0005 151</t>
  </si>
  <si>
    <t>056 1 13 01995 05 0000 130</t>
  </si>
  <si>
    <t>000 2 02 02999 05 0009 151</t>
  </si>
  <si>
    <t>Субсидии на мероприятия по проведению оздоровительной кампании детей</t>
  </si>
  <si>
    <t>000 2 02 02999 05 0003 151</t>
  </si>
  <si>
    <t>000 2 02 02999 05 0042 151</t>
  </si>
  <si>
    <t>Субсидии в рамках подпрограммы «Модернизация здравоохранения Московской области на 2011 – 2012 годы» долгосрочной целевой программы Московской области «Предупреждение и борьба с заболеваниями социального характера в Московской области на 2009 – 2012 годы»</t>
  </si>
  <si>
    <t>000 1 05 02000 02 0000 110</t>
  </si>
  <si>
    <t>000 1 05 03000 01 0000 110</t>
  </si>
  <si>
    <t xml:space="preserve">000 1 14 06013 10 0000 430 </t>
  </si>
  <si>
    <t xml:space="preserve">048 1 12 01000 01 0000 120   </t>
  </si>
  <si>
    <t>Субсидии бюджетам  муниципальных районов на  бюджетные инвестиции для  модернизации  объектов коммунальной инфраструктуры</t>
  </si>
  <si>
    <t xml:space="preserve">000  2 02 02078 05 0000 151   </t>
  </si>
  <si>
    <t>Субсидии бюджетам  муниципальных районов на  осуществление мероприятий по обеспечению жильем граждан  Российской  Федерации,  проживающих  в сельской местности</t>
  </si>
  <si>
    <t xml:space="preserve">000  2 02 02085 05 0000 151   </t>
  </si>
  <si>
    <t xml:space="preserve">000  2 02 02085 05 0043 151   </t>
  </si>
  <si>
    <t xml:space="preserve">000  2 02 02085 05 0044 151   </t>
  </si>
  <si>
    <t>Субсидии на осуществление мероприятий по обеспечению жильём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«Развитие сельского хозяйства Московской области на период 2009 – 2012 годов»</t>
  </si>
  <si>
    <t>Субсидии на осуществление мероприятий по обеспечению жильём молодых семей и молодых специалистов, проживающих и работающих в сельской местности, в соответствии с федеральной  целевой программой  «Социальное развитие села до 2013 года»</t>
  </si>
  <si>
    <t>000 2 02 02999 05 0031 151</t>
  </si>
  <si>
    <t>000 2 02 02999 05 0041 151</t>
  </si>
  <si>
    <t>Субсидии на закупку технологического оборудования для столовых и мебели для залов питания общеобразовательных учреждений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</si>
  <si>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Субсидии на закупку учебного оборудования и мебели для муниципальных общеобразовательных учреждений – победителей областного конкурса муниципальных общеобразовательных учреждений в Московской области, разрабатывающих и внедряющих инновационные образовательные программы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</si>
  <si>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</si>
  <si>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000  2 02 03007 05 0000 151   </t>
  </si>
  <si>
    <t xml:space="preserve">000  2 02 03069 05 0000 151 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</si>
  <si>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</si>
  <si>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000  2 02 03070 05 0000 151   </t>
  </si>
  <si>
    <t>Субвенции бюджетам  муниципальных районов на модернизацию региональных систем общего образования</t>
  </si>
  <si>
    <t xml:space="preserve">000  2 02 03078 05 0000 151  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</si>
  <si>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</si>
  <si>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</si>
  <si>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000 2 02 02999 05 0088 151</t>
  </si>
  <si>
    <t>Субсидии на обеспечение дополнительными местами в муниципальных дошкольных образовательных учреждениях</t>
  </si>
  <si>
    <t>000 2 02 02999 05 0087 151</t>
  </si>
  <si>
    <t>000 2 02 02999 05 0089 151</t>
  </si>
  <si>
    <t>Субсидии на повышение с 01 декабря 2012 года оплаты труда педагогических работников дошкольных образовательных учреждений</t>
  </si>
  <si>
    <t>080 1 11 09045 05 0200 120</t>
  </si>
  <si>
    <t>080 1 14 01050 05 0000 410</t>
  </si>
  <si>
    <t>Доходы  от продажи квартир, находящихся в собственности муниципальных районов</t>
  </si>
  <si>
    <t xml:space="preserve">061 1 17 05050 05 0400 180   </t>
  </si>
  <si>
    <t xml:space="preserve">070 1 17 05050 05 0400 180   </t>
  </si>
  <si>
    <t xml:space="preserve">000 1 17 05050 05 0200 180   </t>
  </si>
  <si>
    <t xml:space="preserve">000 1 17 05050 05 0400 180   </t>
  </si>
  <si>
    <t>000 2 02 04014 05 0092 151</t>
  </si>
  <si>
    <t>Иные межбюджетные трансферты на переданные поселениями полномочия по жилищно-коммунальному хозяйству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</si>
  <si>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фонда)</t>
  </si>
  <si>
    <t>Налог на доходы физических лиц</t>
  </si>
  <si>
    <t>000  1 01 00000 00 0000 000</t>
  </si>
  <si>
    <t>НАЛОГИ НА ПРИБЫЛЬ, ДОХОДЫ</t>
  </si>
  <si>
    <t>Налог, взимаемый в связи с применением  упрощенной системы налогообложения</t>
  </si>
  <si>
    <t xml:space="preserve">000  1 05 01000 00 0000 110   </t>
  </si>
  <si>
    <t>Безвозмездные поступления от других бюджетов бюджетной системы Российской Федерации всего, в том числе:</t>
  </si>
  <si>
    <t>Субвенции бюджетам субъектов Российской Федерации и муниципальных образований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</si>
  <si>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всего, в том числе:</t>
  </si>
  <si>
    <t>Прочие субвенции бюджетам муниципальных районов всего, в том числе:</t>
  </si>
  <si>
    <t>Прочие безвозмездные поступления всего, в том числе:</t>
  </si>
  <si>
    <t xml:space="preserve">Субвенции 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</si>
  <si>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обеспечение переданных муниципальным районам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</si>
  <si>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</si>
  <si>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</si>
  <si>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000 2 02 03999 05 0093 151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</si>
  <si>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всего, в том числе:</t>
  </si>
  <si>
    <t>182 1 05 04020 02 0000 110</t>
  </si>
  <si>
    <t>Налог, взимаемый в связи с применением  патентной системы налогообложения, зачисляемый в бюджеты муниципальных районов</t>
  </si>
  <si>
    <t xml:space="preserve">(Приложение  № 1 </t>
  </si>
  <si>
    <t xml:space="preserve"> к  решению Совета депутатов</t>
  </si>
  <si>
    <t>080 1 11 05075 05 0000 120</t>
  </si>
  <si>
    <t>000 1 05 04000 02 0000 110</t>
  </si>
  <si>
    <t>Налог, взимаемый в связи с применением патентной системы налогообложения</t>
  </si>
  <si>
    <t>070 2 07 05030 05 0000 180</t>
  </si>
  <si>
    <t>Прочие безвозмездные поступления в бюджеты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</si>
  <si>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</si>
  <si>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000 2 02 02999 05 0016 151</t>
  </si>
  <si>
    <t>000 2 02 02999 05 0024 151</t>
  </si>
  <si>
    <t xml:space="preserve">Субсидии на внедрение автоматизированной системы управления бюджетным процессом Московской области в части, относящейся к этапам составления и исполнения бюджетов муниципальных районов Московской области                                     </t>
  </si>
  <si>
    <t>от "25" ноября 2013г.  № 2/32)</t>
  </si>
  <si>
    <t>Доходы бюджета Одинцовского муниципального района на 2014 год</t>
  </si>
  <si>
    <t xml:space="preserve"> План на 2014 год </t>
  </si>
  <si>
    <t xml:space="preserve">070 1 17 05050 05 0300 180   </t>
  </si>
  <si>
    <t>Прочие неналоговые доходы бюджетов муниципальных районов (плата за установку и эксплуатацию рекламной конструкции)</t>
  </si>
  <si>
    <t xml:space="preserve">000  2 02 03119 05 0000 151   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</si>
  <si>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</si>
  <si>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000 2 02 03999 05 0105 151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</si>
  <si>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</si>
  <si>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000 2 02 04014 05 0163 151</t>
  </si>
  <si>
    <t xml:space="preserve">Иные межбюджетные трансферты на реализацию долгосрочной целевой программы "Повышение качества управления муниципальными финансами Одинцовского муниципального района Московской области" </t>
  </si>
  <si>
    <t xml:space="preserve">000  2 02 02077 05 0086 151   </t>
  </si>
  <si>
    <t>Субсидии бюджетам муниципальных районов на софинансирование капитальных вложений в объекты водоснабжения и водоотведения (строительство очистных сооружений в с.Лайково)</t>
  </si>
  <si>
    <t>Субсидии на финансирование мероприятий по проектированию и строительству физкультурно-оздоровительных комплексов с универсальным спортивным залом в рамках государственной программы Московской области "Спорт Подмосковья"</t>
  </si>
  <si>
    <t>Иные межбюджетные трансферты всего, в том числе: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</si>
  <si>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всего, в том числе:</t>
  </si>
  <si>
    <t>070 1 11 09045 05 0400 120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</si>
  <si>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</si>
  <si>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070 1 11 09045 05 0500 120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</si>
  <si>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заключения договора на установку и эксплуатацию рекламной конструкции)</t>
  </si>
  <si>
    <t xml:space="preserve">000 2 02 02077 05 0000 151   </t>
  </si>
  <si>
    <t>Субсидии  бюджетам  муниципальных  районов на софинансирование капитальных вложений в объекты муниципальной собственности всего, в том числе:</t>
  </si>
  <si>
    <t xml:space="preserve">000  2 02 02077 05 0102 151   </t>
  </si>
  <si>
    <t xml:space="preserve">Заместитель руководителя Администрации,                                                                                                       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</si>
  <si>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</si>
  <si>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</si>
  <si>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</si>
  <si>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всего, в том числе: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</si>
  <si>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продажи права на заключение договора аренды муниципального имущества)</t>
  </si>
  <si>
    <t>Плата за негативное воздействие на окружающую среду</t>
  </si>
  <si>
    <t xml:space="preserve">Субвенции на обеспечение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</si>
  <si>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</si>
  <si>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Субвенции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</si>
  <si>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</si>
  <si>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Субвенции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</si>
  <si>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</si>
  <si>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</si>
  <si>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Субвенции на 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образовательных учреждениях высшего профессионального образования, находящихся на территории Московской области</t>
  </si>
  <si>
    <t>Субвенции на 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</si>
  <si>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</si>
  <si>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участков, всего, в том числе:</t>
  </si>
  <si>
    <t xml:space="preserve">011 1 11 05013 10 0000 120   </t>
  </si>
  <si>
    <t xml:space="preserve">080 1 11 05013 10 0000 120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</si>
  <si>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</si>
  <si>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</si>
  <si>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000 2 18 00000 00 0000 000</t>
  </si>
  <si>
    <t>000 2 02 02999 05 0057 151</t>
  </si>
  <si>
    <t>Субсидии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</t>
  </si>
  <si>
    <t xml:space="preserve">000  2 02 02204 05 0000 151   </t>
  </si>
  <si>
    <t>Субсидии бюджетам муниципальных районов на модернизацию региональных систем дошкольного образования</t>
  </si>
  <si>
    <t>056 2 07 05030 05 0100 180</t>
  </si>
  <si>
    <t>Прочие безвозмездные поступления в бюджеты муниципальных районов (на нужды учебных учреждений для инвалидов)</t>
  </si>
  <si>
    <t>Прочие неналоговые доходы бюджетов муниципальных районов (плата за право заключения муниципального контракта)</t>
  </si>
  <si>
    <t xml:space="preserve">070 1 17 05050 05 0500 180   </t>
  </si>
  <si>
    <t>Субсидии на мероприятия по организации отдыха детей в каникулярное время</t>
  </si>
  <si>
    <t>000 2 02 02999 05 0032 151</t>
  </si>
  <si>
    <t>Субсидии на внедрение современных образовательных технологий в соответствии с государственной программой Московской области "Образование Подмосковья"</t>
  </si>
  <si>
    <t>Субсидии на 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организациях, в соответствии с государственной программой Московской области "Образование Подмосковья"</t>
  </si>
  <si>
    <t>Субсидии на обеспечение подвоза обучающихся к месту обучения в муниципальные общеобразовательные организации в Московской области, расположенные в сельской местности, в соответствии с государственной программой Московской области "Образование Подмосковья"</t>
  </si>
  <si>
    <t>Субсидии на государственную поддержку частных детских садов с целью возмещения расходов на присмотр и уход, содержание имущества и арендную плату за использование помещений</t>
  </si>
  <si>
    <t>Субвенции бюджетам муниципальных районов на выполнение передаваемых полномочий субъектов Российской Федерации всего, в том числе: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</si>
  <si>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07 мая 2008 года № 714 "Об обеспечении жильем ветеранов Великой Отечественной войны 1941 - 1945 годов"</t>
  </si>
  <si>
    <t>Субсидии бюджетам бюджетной системы Российской Федерации (межбюджетные субсидии) всего, в том числе:</t>
  </si>
  <si>
    <t>Московской области</t>
  </si>
  <si>
    <t>Одинцовского муниципального района</t>
  </si>
  <si>
    <t>Прочие доходы от компенсации затрат бюджетов муниципальных районов (дебиторская задолженность прошлых лет)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</si>
  <si>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</si>
  <si>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070 1 13 02995 05 0100 130</t>
  </si>
  <si>
    <t>Сумма  уточнения май 2014</t>
  </si>
  <si>
    <t xml:space="preserve">План на 2014 год </t>
  </si>
  <si>
    <t xml:space="preserve">начальник Финансово-казначейского Управления                                                      Р.А. Анашкина                                                                                    </t>
  </si>
  <si>
    <t>Прочие неналоговые доходы бюджетов муниципальных районов (плата за право заключения договора на установку и эксплуатацию рекламной конструкции)</t>
  </si>
  <si>
    <t xml:space="preserve"> к   решению Совета депутатов</t>
  </si>
  <si>
    <t>от "19"05.2014г.    № 2/40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</si>
</sst>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left" vertical="center" wrapText="1"/>
      <protection hidden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Fill="1" applyAlignment="1">
      <alignment/>
    </xf>
    <xf numFmtId="164" fontId="0" fillId="0" borderId="10" xfId="0" applyNumberFormat="1" applyFont="1" applyFill="1" applyBorder="1" applyAlignment="1">
      <alignment horizontal="center" wrapText="1"/>
    </xf>
    <xf numFmtId="164" fontId="10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/>
    </xf>
    <xf numFmtId="164" fontId="0" fillId="33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vertical="center"/>
    </xf>
    <xf numFmtId="164" fontId="0" fillId="34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>
      <alignment vertical="center"/>
    </xf>
    <xf numFmtId="164" fontId="0" fillId="33" borderId="10" xfId="0" applyNumberFormat="1" applyFont="1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34" borderId="10" xfId="0" applyNumberFormat="1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51"/>
  <sheetViews>
    <sheetView tabSelected="1" view="pageLayout" workbookViewId="0" topLeftCell="A1">
      <selection activeCell="B8" sqref="B8:E8"/>
    </sheetView>
  </sheetViews>
  <sheetFormatPr defaultColWidth="9.00390625" defaultRowHeight="15.75"/>
  <cols>
    <col min="1" max="1" width="25.25390625" style="1" customWidth="1"/>
    <col min="2" max="2" width="52.875" style="3" customWidth="1"/>
    <col min="3" max="3" width="11.625" style="22" hidden="1" customWidth="1"/>
    <col min="4" max="4" width="11.625" style="38" hidden="1" customWidth="1"/>
    <col min="5" max="5" width="12.375" style="38" customWidth="1"/>
    <col min="6" max="16384" width="9.00390625" style="16" customWidth="1"/>
  </cols>
  <sheetData>
    <row r="1" spans="1:5" ht="15.75">
      <c r="A1" s="21"/>
      <c r="B1" s="55" t="s">
        <v>49</v>
      </c>
      <c r="C1" s="55"/>
      <c r="D1" s="55"/>
      <c r="E1" s="55"/>
    </row>
    <row r="2" spans="1:5" ht="15.75">
      <c r="A2" s="21"/>
      <c r="B2" s="55" t="s">
        <v>270</v>
      </c>
      <c r="C2" s="55"/>
      <c r="D2" s="55"/>
      <c r="E2" s="55"/>
    </row>
    <row r="3" spans="1:5" ht="15.75">
      <c r="A3" s="21"/>
      <c r="B3" s="55" t="s">
        <v>262</v>
      </c>
      <c r="C3" s="55"/>
      <c r="D3" s="55"/>
      <c r="E3" s="55"/>
    </row>
    <row r="4" spans="1:5" ht="15.75">
      <c r="A4" s="21"/>
      <c r="B4" s="55" t="s">
        <v>261</v>
      </c>
      <c r="C4" s="55"/>
      <c r="D4" s="55"/>
      <c r="E4" s="55"/>
    </row>
    <row r="5" spans="1:5" ht="15.75" customHeight="1">
      <c r="A5" s="20"/>
      <c r="B5" s="56" t="s">
        <v>271</v>
      </c>
      <c r="C5" s="56"/>
      <c r="D5" s="56"/>
      <c r="E5" s="56"/>
    </row>
    <row r="6" spans="1:5" ht="12.75" customHeight="1">
      <c r="A6" s="20"/>
      <c r="B6" s="20"/>
      <c r="C6" s="20"/>
      <c r="D6" s="24"/>
      <c r="E6" s="24"/>
    </row>
    <row r="7" spans="1:5" ht="15.75">
      <c r="A7" s="20"/>
      <c r="B7" s="55" t="s">
        <v>187</v>
      </c>
      <c r="C7" s="55"/>
      <c r="D7" s="55"/>
      <c r="E7" s="55"/>
    </row>
    <row r="8" spans="1:5" ht="15.75">
      <c r="A8" s="20"/>
      <c r="B8" s="55" t="s">
        <v>188</v>
      </c>
      <c r="C8" s="55"/>
      <c r="D8" s="55"/>
      <c r="E8" s="55"/>
    </row>
    <row r="9" spans="1:5" ht="15.75">
      <c r="A9" s="20"/>
      <c r="B9" s="55" t="s">
        <v>262</v>
      </c>
      <c r="C9" s="55"/>
      <c r="D9" s="55"/>
      <c r="E9" s="55"/>
    </row>
    <row r="10" spans="1:5" ht="15.75">
      <c r="A10" s="20"/>
      <c r="B10" s="55" t="s">
        <v>261</v>
      </c>
      <c r="C10" s="55"/>
      <c r="D10" s="55"/>
      <c r="E10" s="55"/>
    </row>
    <row r="11" spans="1:5" ht="15.75">
      <c r="A11" s="20"/>
      <c r="B11" s="56" t="s">
        <v>198</v>
      </c>
      <c r="C11" s="56"/>
      <c r="D11" s="56"/>
      <c r="E11" s="56"/>
    </row>
    <row r="12" spans="1:3" ht="12" customHeight="1">
      <c r="A12" s="20"/>
      <c r="B12" s="20"/>
      <c r="C12" s="20"/>
    </row>
    <row r="13" spans="1:5" ht="21.75" customHeight="1">
      <c r="A13" s="57" t="s">
        <v>199</v>
      </c>
      <c r="B13" s="57"/>
      <c r="C13" s="57"/>
      <c r="D13" s="57"/>
      <c r="E13" s="57"/>
    </row>
    <row r="14" spans="1:5" ht="14.25" customHeight="1">
      <c r="A14" s="2"/>
      <c r="B14" s="17"/>
      <c r="E14" s="24" t="s">
        <v>8</v>
      </c>
    </row>
    <row r="15" spans="1:5" ht="49.5" customHeight="1">
      <c r="A15" s="13" t="s">
        <v>59</v>
      </c>
      <c r="B15" s="13" t="s">
        <v>41</v>
      </c>
      <c r="C15" s="18" t="s">
        <v>200</v>
      </c>
      <c r="D15" s="39" t="s">
        <v>266</v>
      </c>
      <c r="E15" s="54" t="s">
        <v>267</v>
      </c>
    </row>
    <row r="16" spans="1:5" ht="20.25" customHeight="1">
      <c r="A16" s="23" t="s">
        <v>37</v>
      </c>
      <c r="B16" s="5" t="s">
        <v>90</v>
      </c>
      <c r="C16" s="47">
        <f>C17+C31</f>
        <v>3066729</v>
      </c>
      <c r="D16" s="40">
        <f>D17+D31</f>
        <v>723471</v>
      </c>
      <c r="E16" s="40">
        <f>C16+D16</f>
        <v>3790200</v>
      </c>
    </row>
    <row r="17" spans="1:5" ht="16.5" customHeight="1">
      <c r="A17" s="4"/>
      <c r="B17" s="5" t="s">
        <v>21</v>
      </c>
      <c r="C17" s="47">
        <f>C18+C20+C28</f>
        <v>1499256</v>
      </c>
      <c r="D17" s="47">
        <f>D18+D20+D28</f>
        <v>4021</v>
      </c>
      <c r="E17" s="40">
        <f aca="true" t="shared" si="0" ref="E17:E86">C17+D17</f>
        <v>1503277</v>
      </c>
    </row>
    <row r="18" spans="1:5" ht="20.25" customHeight="1">
      <c r="A18" s="4" t="s">
        <v>170</v>
      </c>
      <c r="B18" s="10" t="s">
        <v>171</v>
      </c>
      <c r="C18" s="44">
        <f>C19</f>
        <v>555519</v>
      </c>
      <c r="D18" s="41">
        <f>D19</f>
        <v>0</v>
      </c>
      <c r="E18" s="41">
        <f t="shared" si="0"/>
        <v>555519</v>
      </c>
    </row>
    <row r="19" spans="1:5" ht="18" customHeight="1">
      <c r="A19" s="4" t="s">
        <v>61</v>
      </c>
      <c r="B19" s="6" t="s">
        <v>169</v>
      </c>
      <c r="C19" s="44">
        <v>555519</v>
      </c>
      <c r="D19" s="41">
        <v>0</v>
      </c>
      <c r="E19" s="41">
        <f t="shared" si="0"/>
        <v>555519</v>
      </c>
    </row>
    <row r="20" spans="1:5" ht="19.5" customHeight="1">
      <c r="A20" s="4" t="s">
        <v>62</v>
      </c>
      <c r="B20" s="6" t="s">
        <v>39</v>
      </c>
      <c r="C20" s="44">
        <f>C21+C22+C24+C26</f>
        <v>897321</v>
      </c>
      <c r="D20" s="41">
        <f>D21+D22+D24+D26</f>
        <v>4021</v>
      </c>
      <c r="E20" s="41">
        <f t="shared" si="0"/>
        <v>901342</v>
      </c>
    </row>
    <row r="21" spans="1:5" ht="32.25" customHeight="1">
      <c r="A21" s="4" t="s">
        <v>173</v>
      </c>
      <c r="B21" s="6" t="s">
        <v>172</v>
      </c>
      <c r="C21" s="44">
        <v>455037</v>
      </c>
      <c r="D21" s="41">
        <v>0</v>
      </c>
      <c r="E21" s="41">
        <f t="shared" si="0"/>
        <v>455037</v>
      </c>
    </row>
    <row r="22" spans="1:5" ht="31.5">
      <c r="A22" s="4" t="s">
        <v>129</v>
      </c>
      <c r="B22" s="6" t="s">
        <v>58</v>
      </c>
      <c r="C22" s="44">
        <f>C23</f>
        <v>435928</v>
      </c>
      <c r="D22" s="41">
        <f>D23</f>
        <v>0</v>
      </c>
      <c r="E22" s="41">
        <f t="shared" si="0"/>
        <v>435928</v>
      </c>
    </row>
    <row r="23" spans="1:5" ht="31.5">
      <c r="A23" s="4" t="s">
        <v>91</v>
      </c>
      <c r="B23" s="6" t="s">
        <v>58</v>
      </c>
      <c r="C23" s="44">
        <v>435928</v>
      </c>
      <c r="D23" s="41">
        <v>0</v>
      </c>
      <c r="E23" s="41">
        <f t="shared" si="0"/>
        <v>435928</v>
      </c>
    </row>
    <row r="24" spans="1:5" ht="15.75">
      <c r="A24" s="4" t="s">
        <v>130</v>
      </c>
      <c r="B24" s="6" t="s">
        <v>85</v>
      </c>
      <c r="C24" s="44">
        <f>C25</f>
        <v>356</v>
      </c>
      <c r="D24" s="41">
        <f>D25</f>
        <v>0</v>
      </c>
      <c r="E24" s="41">
        <f t="shared" si="0"/>
        <v>356</v>
      </c>
    </row>
    <row r="25" spans="1:5" ht="18" customHeight="1">
      <c r="A25" s="4" t="s">
        <v>92</v>
      </c>
      <c r="B25" s="6" t="s">
        <v>85</v>
      </c>
      <c r="C25" s="44">
        <v>356</v>
      </c>
      <c r="D25" s="41">
        <v>0</v>
      </c>
      <c r="E25" s="41">
        <f t="shared" si="0"/>
        <v>356</v>
      </c>
    </row>
    <row r="26" spans="1:5" ht="37.5" customHeight="1">
      <c r="A26" s="4" t="s">
        <v>190</v>
      </c>
      <c r="B26" s="6" t="s">
        <v>191</v>
      </c>
      <c r="C26" s="44">
        <f>C27</f>
        <v>6000</v>
      </c>
      <c r="D26" s="41">
        <f>D27</f>
        <v>4021</v>
      </c>
      <c r="E26" s="41">
        <f t="shared" si="0"/>
        <v>10021</v>
      </c>
    </row>
    <row r="27" spans="1:5" ht="51.75" customHeight="1">
      <c r="A27" s="4" t="s">
        <v>185</v>
      </c>
      <c r="B27" s="6" t="s">
        <v>186</v>
      </c>
      <c r="C27" s="44">
        <v>6000</v>
      </c>
      <c r="D27" s="41">
        <v>4021</v>
      </c>
      <c r="E27" s="41">
        <f t="shared" si="0"/>
        <v>10021</v>
      </c>
    </row>
    <row r="28" spans="1:5" ht="19.5" customHeight="1">
      <c r="A28" s="7" t="s">
        <v>48</v>
      </c>
      <c r="B28" s="6" t="s">
        <v>65</v>
      </c>
      <c r="C28" s="44">
        <f>C29+C30</f>
        <v>46416</v>
      </c>
      <c r="D28" s="41">
        <f>D29+D30</f>
        <v>0</v>
      </c>
      <c r="E28" s="41">
        <f t="shared" si="0"/>
        <v>46416</v>
      </c>
    </row>
    <row r="29" spans="1:5" ht="50.25" customHeight="1">
      <c r="A29" s="7" t="s">
        <v>60</v>
      </c>
      <c r="B29" s="6" t="s">
        <v>67</v>
      </c>
      <c r="C29" s="44">
        <v>45066</v>
      </c>
      <c r="D29" s="41">
        <v>0</v>
      </c>
      <c r="E29" s="41">
        <f t="shared" si="0"/>
        <v>45066</v>
      </c>
    </row>
    <row r="30" spans="1:5" ht="31.5">
      <c r="A30" s="7" t="s">
        <v>78</v>
      </c>
      <c r="B30" s="6" t="s">
        <v>38</v>
      </c>
      <c r="C30" s="44">
        <v>1350</v>
      </c>
      <c r="D30" s="41">
        <v>0</v>
      </c>
      <c r="E30" s="41">
        <f t="shared" si="0"/>
        <v>1350</v>
      </c>
    </row>
    <row r="31" spans="1:5" ht="21" customHeight="1">
      <c r="A31" s="7"/>
      <c r="B31" s="12" t="s">
        <v>22</v>
      </c>
      <c r="C31" s="47">
        <f>C32+C47+C49+C56+C61+C62</f>
        <v>1567473</v>
      </c>
      <c r="D31" s="47">
        <f>D32+D47+D49+D56+D61+D62</f>
        <v>719450</v>
      </c>
      <c r="E31" s="40">
        <f t="shared" si="0"/>
        <v>2286923</v>
      </c>
    </row>
    <row r="32" spans="1:5" ht="49.5" customHeight="1">
      <c r="A32" s="4" t="s">
        <v>64</v>
      </c>
      <c r="B32" s="6" t="s">
        <v>44</v>
      </c>
      <c r="C32" s="44">
        <f>C33+C35+C40+C42</f>
        <v>842258</v>
      </c>
      <c r="D32" s="41">
        <f>D33+D35+D40+D42</f>
        <v>1260649</v>
      </c>
      <c r="E32" s="41">
        <f t="shared" si="0"/>
        <v>2102907</v>
      </c>
    </row>
    <row r="33" spans="1:5" ht="94.5">
      <c r="A33" s="4" t="s">
        <v>82</v>
      </c>
      <c r="B33" s="11" t="s">
        <v>26</v>
      </c>
      <c r="C33" s="44">
        <f>C34</f>
        <v>50000</v>
      </c>
      <c r="D33" s="41">
        <f>D34</f>
        <v>132057</v>
      </c>
      <c r="E33" s="41">
        <f t="shared" si="0"/>
        <v>182057</v>
      </c>
    </row>
    <row r="34" spans="1:5" ht="70.5" customHeight="1">
      <c r="A34" s="4" t="s">
        <v>93</v>
      </c>
      <c r="B34" s="11" t="s">
        <v>224</v>
      </c>
      <c r="C34" s="44">
        <v>50000</v>
      </c>
      <c r="D34" s="41">
        <v>132057</v>
      </c>
      <c r="E34" s="41">
        <f t="shared" si="0"/>
        <v>182057</v>
      </c>
    </row>
    <row r="35" spans="1:5" ht="105" customHeight="1">
      <c r="A35" s="4" t="s">
        <v>63</v>
      </c>
      <c r="B35" s="11" t="s">
        <v>94</v>
      </c>
      <c r="C35" s="44">
        <f>C36+C39</f>
        <v>779853</v>
      </c>
      <c r="D35" s="41">
        <f>D36+D39</f>
        <v>34000</v>
      </c>
      <c r="E35" s="41">
        <f t="shared" si="0"/>
        <v>813853</v>
      </c>
    </row>
    <row r="36" spans="1:5" ht="98.25" customHeight="1">
      <c r="A36" s="4" t="s">
        <v>24</v>
      </c>
      <c r="B36" s="11" t="s">
        <v>238</v>
      </c>
      <c r="C36" s="44">
        <f>C37+C38</f>
        <v>613853</v>
      </c>
      <c r="D36" s="41">
        <v>34000</v>
      </c>
      <c r="E36" s="41">
        <f t="shared" si="0"/>
        <v>647853</v>
      </c>
    </row>
    <row r="37" spans="1:5" ht="110.25">
      <c r="A37" s="4" t="s">
        <v>239</v>
      </c>
      <c r="B37" s="11" t="s">
        <v>241</v>
      </c>
      <c r="C37" s="44">
        <v>16367</v>
      </c>
      <c r="D37" s="41">
        <v>0</v>
      </c>
      <c r="E37" s="41">
        <f t="shared" si="0"/>
        <v>16367</v>
      </c>
    </row>
    <row r="38" spans="1:5" ht="132.75" customHeight="1">
      <c r="A38" s="4" t="s">
        <v>240</v>
      </c>
      <c r="B38" s="11" t="s">
        <v>242</v>
      </c>
      <c r="C38" s="44">
        <v>597486</v>
      </c>
      <c r="D38" s="41">
        <v>34000</v>
      </c>
      <c r="E38" s="41">
        <f t="shared" si="0"/>
        <v>631486</v>
      </c>
    </row>
    <row r="39" spans="1:5" ht="52.5" customHeight="1">
      <c r="A39" s="4" t="s">
        <v>189</v>
      </c>
      <c r="B39" s="11" t="s">
        <v>194</v>
      </c>
      <c r="C39" s="44">
        <v>166000</v>
      </c>
      <c r="D39" s="41"/>
      <c r="E39" s="41">
        <f t="shared" si="0"/>
        <v>166000</v>
      </c>
    </row>
    <row r="40" spans="1:5" ht="33" customHeight="1">
      <c r="A40" s="4" t="s">
        <v>52</v>
      </c>
      <c r="B40" s="6" t="s">
        <v>53</v>
      </c>
      <c r="C40" s="44">
        <f>C41</f>
        <v>1380</v>
      </c>
      <c r="D40" s="41">
        <f>D41</f>
        <v>20526</v>
      </c>
      <c r="E40" s="41">
        <f t="shared" si="0"/>
        <v>21906</v>
      </c>
    </row>
    <row r="41" spans="1:5" ht="68.25" customHeight="1">
      <c r="A41" s="4" t="s">
        <v>79</v>
      </c>
      <c r="B41" s="6" t="s">
        <v>40</v>
      </c>
      <c r="C41" s="44">
        <v>1380</v>
      </c>
      <c r="D41" s="41">
        <v>20526</v>
      </c>
      <c r="E41" s="41">
        <f t="shared" si="0"/>
        <v>21906</v>
      </c>
    </row>
    <row r="42" spans="1:5" ht="99" customHeight="1">
      <c r="A42" s="8" t="s">
        <v>89</v>
      </c>
      <c r="B42" s="6" t="s">
        <v>225</v>
      </c>
      <c r="C42" s="44">
        <f>C43+C44+C45+C46</f>
        <v>11025</v>
      </c>
      <c r="D42" s="41">
        <f>D43+D44+D45+D46</f>
        <v>1074066</v>
      </c>
      <c r="E42" s="41">
        <f t="shared" si="0"/>
        <v>1085091</v>
      </c>
    </row>
    <row r="43" spans="1:5" ht="120.75" customHeight="1">
      <c r="A43" s="8" t="s">
        <v>214</v>
      </c>
      <c r="B43" s="9" t="s">
        <v>215</v>
      </c>
      <c r="C43" s="44">
        <v>0</v>
      </c>
      <c r="D43" s="41">
        <v>126831</v>
      </c>
      <c r="E43" s="41">
        <f t="shared" si="0"/>
        <v>126831</v>
      </c>
    </row>
    <row r="44" spans="1:5" ht="119.25" customHeight="1">
      <c r="A44" s="8" t="s">
        <v>216</v>
      </c>
      <c r="B44" s="9" t="s">
        <v>217</v>
      </c>
      <c r="C44" s="44">
        <v>0</v>
      </c>
      <c r="D44" s="41">
        <v>945459</v>
      </c>
      <c r="E44" s="41">
        <f t="shared" si="0"/>
        <v>945459</v>
      </c>
    </row>
    <row r="45" spans="1:5" ht="133.5" customHeight="1">
      <c r="A45" s="8" t="s">
        <v>104</v>
      </c>
      <c r="B45" s="9" t="s">
        <v>168</v>
      </c>
      <c r="C45" s="44">
        <v>1025</v>
      </c>
      <c r="D45" s="41">
        <v>1776</v>
      </c>
      <c r="E45" s="41">
        <f t="shared" si="0"/>
        <v>2801</v>
      </c>
    </row>
    <row r="46" spans="1:5" ht="118.5" customHeight="1">
      <c r="A46" s="8" t="s">
        <v>159</v>
      </c>
      <c r="B46" s="9" t="s">
        <v>226</v>
      </c>
      <c r="C46" s="44">
        <v>10000</v>
      </c>
      <c r="D46" s="41">
        <v>0</v>
      </c>
      <c r="E46" s="41">
        <f t="shared" si="0"/>
        <v>10000</v>
      </c>
    </row>
    <row r="47" spans="1:5" ht="33.75" customHeight="1">
      <c r="A47" s="4" t="s">
        <v>50</v>
      </c>
      <c r="B47" s="6" t="s">
        <v>45</v>
      </c>
      <c r="C47" s="44">
        <f>C48</f>
        <v>8463</v>
      </c>
      <c r="D47" s="41">
        <f>D48</f>
        <v>4663</v>
      </c>
      <c r="E47" s="41">
        <f t="shared" si="0"/>
        <v>13126</v>
      </c>
    </row>
    <row r="48" spans="1:5" ht="21" customHeight="1">
      <c r="A48" s="4" t="s">
        <v>132</v>
      </c>
      <c r="B48" s="6" t="s">
        <v>227</v>
      </c>
      <c r="C48" s="44">
        <v>8463</v>
      </c>
      <c r="D48" s="41">
        <v>4663</v>
      </c>
      <c r="E48" s="41">
        <f t="shared" si="0"/>
        <v>13126</v>
      </c>
    </row>
    <row r="49" spans="1:5" ht="37.5" customHeight="1">
      <c r="A49" s="4" t="s">
        <v>51</v>
      </c>
      <c r="B49" s="6" t="s">
        <v>110</v>
      </c>
      <c r="C49" s="44">
        <f>C50+C51</f>
        <v>0</v>
      </c>
      <c r="D49" s="41">
        <f>D50+D51</f>
        <v>20000</v>
      </c>
      <c r="E49" s="41">
        <f t="shared" si="0"/>
        <v>20000</v>
      </c>
    </row>
    <row r="50" spans="1:5" s="28" customFormat="1" ht="42.75" customHeight="1" hidden="1">
      <c r="A50" s="25" t="s">
        <v>123</v>
      </c>
      <c r="B50" s="30" t="s">
        <v>111</v>
      </c>
      <c r="C50" s="48">
        <v>0</v>
      </c>
      <c r="D50" s="41"/>
      <c r="E50" s="42">
        <f t="shared" si="0"/>
        <v>0</v>
      </c>
    </row>
    <row r="51" spans="1:5" ht="18" customHeight="1">
      <c r="A51" s="4" t="s">
        <v>99</v>
      </c>
      <c r="B51" s="6" t="s">
        <v>100</v>
      </c>
      <c r="C51" s="44">
        <f>C52+C55</f>
        <v>0</v>
      </c>
      <c r="D51" s="41">
        <f>D52+D55</f>
        <v>20000</v>
      </c>
      <c r="E51" s="41">
        <f t="shared" si="0"/>
        <v>20000</v>
      </c>
    </row>
    <row r="52" spans="1:5" s="28" customFormat="1" ht="40.5" customHeight="1" hidden="1">
      <c r="A52" s="25" t="s">
        <v>71</v>
      </c>
      <c r="B52" s="30" t="s">
        <v>98</v>
      </c>
      <c r="C52" s="48">
        <f>C53+C54</f>
        <v>0</v>
      </c>
      <c r="D52" s="41">
        <f>D53+D54</f>
        <v>0</v>
      </c>
      <c r="E52" s="42">
        <f t="shared" si="0"/>
        <v>0</v>
      </c>
    </row>
    <row r="53" spans="1:5" s="28" customFormat="1" ht="42" customHeight="1" hidden="1">
      <c r="A53" s="25" t="s">
        <v>95</v>
      </c>
      <c r="B53" s="30" t="s">
        <v>97</v>
      </c>
      <c r="C53" s="48">
        <v>0</v>
      </c>
      <c r="D53" s="41"/>
      <c r="E53" s="42">
        <f t="shared" si="0"/>
        <v>0</v>
      </c>
    </row>
    <row r="54" spans="1:5" s="28" customFormat="1" ht="39.75" customHeight="1" hidden="1">
      <c r="A54" s="25" t="s">
        <v>96</v>
      </c>
      <c r="B54" s="30" t="s">
        <v>97</v>
      </c>
      <c r="C54" s="48">
        <v>0</v>
      </c>
      <c r="D54" s="41"/>
      <c r="E54" s="42">
        <f t="shared" si="0"/>
        <v>0</v>
      </c>
    </row>
    <row r="55" spans="1:5" ht="54" customHeight="1">
      <c r="A55" s="4" t="s">
        <v>265</v>
      </c>
      <c r="B55" s="6" t="s">
        <v>263</v>
      </c>
      <c r="C55" s="44">
        <v>0</v>
      </c>
      <c r="D55" s="41">
        <v>20000</v>
      </c>
      <c r="E55" s="41">
        <f t="shared" si="0"/>
        <v>20000</v>
      </c>
    </row>
    <row r="56" spans="1:5" ht="39.75" customHeight="1">
      <c r="A56" s="4" t="s">
        <v>55</v>
      </c>
      <c r="B56" s="6" t="s">
        <v>46</v>
      </c>
      <c r="C56" s="44">
        <f>C57+C58+C59</f>
        <v>84188</v>
      </c>
      <c r="D56" s="41">
        <f>D57+D58+D59</f>
        <v>13812</v>
      </c>
      <c r="E56" s="41">
        <f t="shared" si="0"/>
        <v>98000</v>
      </c>
    </row>
    <row r="57" spans="1:5" s="28" customFormat="1" ht="31.5" hidden="1">
      <c r="A57" s="25" t="s">
        <v>160</v>
      </c>
      <c r="B57" s="30" t="s">
        <v>161</v>
      </c>
      <c r="C57" s="48">
        <v>0</v>
      </c>
      <c r="D57" s="41"/>
      <c r="E57" s="42">
        <f t="shared" si="0"/>
        <v>0</v>
      </c>
    </row>
    <row r="58" spans="1:5" s="19" customFormat="1" ht="99" customHeight="1">
      <c r="A58" s="4" t="s">
        <v>25</v>
      </c>
      <c r="B58" s="11" t="s">
        <v>101</v>
      </c>
      <c r="C58" s="44">
        <v>6188</v>
      </c>
      <c r="D58" s="43">
        <v>13812</v>
      </c>
      <c r="E58" s="41">
        <f t="shared" si="0"/>
        <v>20000</v>
      </c>
    </row>
    <row r="59" spans="1:5" s="19" customFormat="1" ht="67.5" customHeight="1">
      <c r="A59" s="4" t="s">
        <v>66</v>
      </c>
      <c r="B59" s="10" t="s">
        <v>102</v>
      </c>
      <c r="C59" s="44">
        <f>C60</f>
        <v>78000</v>
      </c>
      <c r="D59" s="43">
        <f>D60</f>
        <v>0</v>
      </c>
      <c r="E59" s="41">
        <f t="shared" si="0"/>
        <v>78000</v>
      </c>
    </row>
    <row r="60" spans="1:5" s="19" customFormat="1" ht="49.5" customHeight="1">
      <c r="A60" s="4" t="s">
        <v>131</v>
      </c>
      <c r="B60" s="11" t="s">
        <v>103</v>
      </c>
      <c r="C60" s="44">
        <v>78000</v>
      </c>
      <c r="D60" s="43">
        <v>0</v>
      </c>
      <c r="E60" s="41">
        <f t="shared" si="0"/>
        <v>78000</v>
      </c>
    </row>
    <row r="61" spans="1:5" ht="21" customHeight="1">
      <c r="A61" s="4" t="s">
        <v>42</v>
      </c>
      <c r="B61" s="6" t="s">
        <v>43</v>
      </c>
      <c r="C61" s="44">
        <v>39044</v>
      </c>
      <c r="D61" s="41">
        <v>0</v>
      </c>
      <c r="E61" s="41">
        <f t="shared" si="0"/>
        <v>39044</v>
      </c>
    </row>
    <row r="62" spans="1:5" ht="22.5" customHeight="1">
      <c r="A62" s="4" t="s">
        <v>56</v>
      </c>
      <c r="B62" s="6" t="s">
        <v>57</v>
      </c>
      <c r="C62" s="44">
        <f>C63</f>
        <v>593520</v>
      </c>
      <c r="D62" s="41">
        <f>D63</f>
        <v>-579674</v>
      </c>
      <c r="E62" s="41">
        <f t="shared" si="0"/>
        <v>13846</v>
      </c>
    </row>
    <row r="63" spans="1:5" ht="35.25" customHeight="1">
      <c r="A63" s="4" t="s">
        <v>80</v>
      </c>
      <c r="B63" s="6" t="s">
        <v>181</v>
      </c>
      <c r="C63" s="44">
        <f>C64+C65+C68+C72+C74</f>
        <v>593520</v>
      </c>
      <c r="D63" s="44">
        <f>D64+D65+D68+D72+D74</f>
        <v>-579674</v>
      </c>
      <c r="E63" s="41">
        <f t="shared" si="0"/>
        <v>13846</v>
      </c>
    </row>
    <row r="64" spans="1:5" ht="45.75" customHeight="1">
      <c r="A64" s="4" t="s">
        <v>105</v>
      </c>
      <c r="B64" s="6" t="s">
        <v>1</v>
      </c>
      <c r="C64" s="44">
        <v>10000</v>
      </c>
      <c r="D64" s="41">
        <v>0</v>
      </c>
      <c r="E64" s="41">
        <f t="shared" si="0"/>
        <v>10000</v>
      </c>
    </row>
    <row r="65" spans="1:5" ht="65.25" customHeight="1">
      <c r="A65" s="4" t="s">
        <v>164</v>
      </c>
      <c r="B65" s="6" t="s">
        <v>182</v>
      </c>
      <c r="C65" s="44">
        <f>C66+C67</f>
        <v>1200</v>
      </c>
      <c r="D65" s="41">
        <f>D66+D67</f>
        <v>0</v>
      </c>
      <c r="E65" s="41">
        <f t="shared" si="0"/>
        <v>1200</v>
      </c>
    </row>
    <row r="66" spans="1:5" ht="53.25" customHeight="1">
      <c r="A66" s="4" t="s">
        <v>19</v>
      </c>
      <c r="B66" s="6" t="s">
        <v>20</v>
      </c>
      <c r="C66" s="44">
        <v>200</v>
      </c>
      <c r="D66" s="41">
        <v>0</v>
      </c>
      <c r="E66" s="41">
        <f t="shared" si="0"/>
        <v>200</v>
      </c>
    </row>
    <row r="67" spans="1:5" ht="52.5" customHeight="1">
      <c r="A67" s="4" t="s">
        <v>16</v>
      </c>
      <c r="B67" s="6" t="s">
        <v>20</v>
      </c>
      <c r="C67" s="44">
        <v>1000</v>
      </c>
      <c r="D67" s="41">
        <v>0</v>
      </c>
      <c r="E67" s="41">
        <f t="shared" si="0"/>
        <v>1000</v>
      </c>
    </row>
    <row r="68" spans="1:5" ht="51" customHeight="1" hidden="1">
      <c r="A68" s="4" t="s">
        <v>201</v>
      </c>
      <c r="B68" s="6" t="s">
        <v>202</v>
      </c>
      <c r="C68" s="44">
        <v>582320</v>
      </c>
      <c r="D68" s="41">
        <v>-582320</v>
      </c>
      <c r="E68" s="41">
        <f>C68+D68</f>
        <v>0</v>
      </c>
    </row>
    <row r="69" spans="1:5" s="34" customFormat="1" ht="39" customHeight="1" hidden="1">
      <c r="A69" s="32" t="s">
        <v>165</v>
      </c>
      <c r="B69" s="33" t="s">
        <v>181</v>
      </c>
      <c r="C69" s="49">
        <f>C70+C71+C72+C73</f>
        <v>15</v>
      </c>
      <c r="D69" s="41">
        <f>D70+D71+D72+D73</f>
        <v>0</v>
      </c>
      <c r="E69" s="45">
        <f t="shared" si="0"/>
        <v>15</v>
      </c>
    </row>
    <row r="70" spans="1:5" s="34" customFormat="1" ht="31.5" customHeight="1" hidden="1">
      <c r="A70" s="32" t="s">
        <v>17</v>
      </c>
      <c r="B70" s="33" t="s">
        <v>84</v>
      </c>
      <c r="C70" s="49">
        <v>0</v>
      </c>
      <c r="D70" s="41"/>
      <c r="E70" s="45">
        <f t="shared" si="0"/>
        <v>0</v>
      </c>
    </row>
    <row r="71" spans="1:5" s="34" customFormat="1" ht="31.5" customHeight="1" hidden="1">
      <c r="A71" s="32" t="s">
        <v>162</v>
      </c>
      <c r="B71" s="33" t="s">
        <v>84</v>
      </c>
      <c r="C71" s="49">
        <v>0</v>
      </c>
      <c r="D71" s="41"/>
      <c r="E71" s="45">
        <f t="shared" si="0"/>
        <v>0</v>
      </c>
    </row>
    <row r="72" spans="1:5" s="28" customFormat="1" ht="47.25" hidden="1">
      <c r="A72" s="25" t="s">
        <v>163</v>
      </c>
      <c r="B72" s="30" t="s">
        <v>269</v>
      </c>
      <c r="C72" s="48">
        <v>0</v>
      </c>
      <c r="D72" s="41">
        <v>0</v>
      </c>
      <c r="E72" s="42">
        <f t="shared" si="0"/>
        <v>0</v>
      </c>
    </row>
    <row r="73" spans="1:7" ht="31.5" hidden="1">
      <c r="A73" s="32" t="s">
        <v>18</v>
      </c>
      <c r="B73" s="33" t="s">
        <v>84</v>
      </c>
      <c r="C73" s="49">
        <v>15</v>
      </c>
      <c r="D73" s="41"/>
      <c r="E73" s="45">
        <f t="shared" si="0"/>
        <v>15</v>
      </c>
      <c r="F73" s="34"/>
      <c r="G73" s="34"/>
    </row>
    <row r="74" spans="1:5" ht="56.25" customHeight="1">
      <c r="A74" s="4" t="s">
        <v>251</v>
      </c>
      <c r="B74" s="10" t="s">
        <v>250</v>
      </c>
      <c r="C74" s="44">
        <v>0</v>
      </c>
      <c r="D74" s="41">
        <v>2646</v>
      </c>
      <c r="E74" s="41">
        <f>C74+D74</f>
        <v>2646</v>
      </c>
    </row>
    <row r="75" spans="1:5" ht="24.75" customHeight="1">
      <c r="A75" s="23" t="s">
        <v>36</v>
      </c>
      <c r="B75" s="5" t="s">
        <v>54</v>
      </c>
      <c r="C75" s="47">
        <f>C76+C142+C145+C146</f>
        <v>3303211</v>
      </c>
      <c r="D75" s="47">
        <f>D76+D142+D145+D146</f>
        <v>640440.6</v>
      </c>
      <c r="E75" s="40">
        <f t="shared" si="0"/>
        <v>3943651.6</v>
      </c>
    </row>
    <row r="76" spans="1:5" ht="48.75" customHeight="1">
      <c r="A76" s="4" t="s">
        <v>35</v>
      </c>
      <c r="B76" s="10" t="s">
        <v>174</v>
      </c>
      <c r="C76" s="44">
        <f>C77+C100+C130</f>
        <v>3293211</v>
      </c>
      <c r="D76" s="44">
        <f>D77+D100+D130</f>
        <v>730967.6</v>
      </c>
      <c r="E76" s="41">
        <f t="shared" si="0"/>
        <v>4024178.6</v>
      </c>
    </row>
    <row r="77" spans="1:5" ht="37.5" customHeight="1">
      <c r="A77" s="4" t="s">
        <v>81</v>
      </c>
      <c r="B77" s="10" t="s">
        <v>260</v>
      </c>
      <c r="C77" s="41">
        <f>C78+C86</f>
        <v>0</v>
      </c>
      <c r="D77" s="41">
        <f>D78+D85+D86</f>
        <v>646033</v>
      </c>
      <c r="E77" s="41">
        <f t="shared" si="0"/>
        <v>646033</v>
      </c>
    </row>
    <row r="78" spans="1:5" ht="51.75" customHeight="1">
      <c r="A78" s="4" t="s">
        <v>218</v>
      </c>
      <c r="B78" s="10" t="s">
        <v>219</v>
      </c>
      <c r="C78" s="44">
        <f>C79+C80</f>
        <v>0</v>
      </c>
      <c r="D78" s="44">
        <f>D79+D80</f>
        <v>587250</v>
      </c>
      <c r="E78" s="41">
        <f t="shared" si="0"/>
        <v>587250</v>
      </c>
    </row>
    <row r="79" spans="1:5" ht="66.75" customHeight="1">
      <c r="A79" s="4" t="s">
        <v>209</v>
      </c>
      <c r="B79" s="10" t="s">
        <v>210</v>
      </c>
      <c r="C79" s="44">
        <v>0</v>
      </c>
      <c r="D79" s="41">
        <v>558000</v>
      </c>
      <c r="E79" s="41">
        <f t="shared" si="0"/>
        <v>558000</v>
      </c>
    </row>
    <row r="80" spans="1:5" ht="84" customHeight="1">
      <c r="A80" s="4" t="s">
        <v>220</v>
      </c>
      <c r="B80" s="10" t="s">
        <v>211</v>
      </c>
      <c r="C80" s="44">
        <v>0</v>
      </c>
      <c r="D80" s="41">
        <v>29250</v>
      </c>
      <c r="E80" s="41">
        <f>C80+D80</f>
        <v>29250</v>
      </c>
    </row>
    <row r="81" spans="1:5" s="34" customFormat="1" ht="47.25" hidden="1">
      <c r="A81" s="32" t="s">
        <v>134</v>
      </c>
      <c r="B81" s="35" t="s">
        <v>133</v>
      </c>
      <c r="C81" s="49">
        <v>0</v>
      </c>
      <c r="D81" s="41">
        <v>558000</v>
      </c>
      <c r="E81" s="45">
        <f t="shared" si="0"/>
        <v>558000</v>
      </c>
    </row>
    <row r="82" spans="1:5" s="34" customFormat="1" ht="63" hidden="1">
      <c r="A82" s="32" t="s">
        <v>136</v>
      </c>
      <c r="B82" s="35" t="s">
        <v>135</v>
      </c>
      <c r="C82" s="49">
        <f>C83+C84</f>
        <v>0</v>
      </c>
      <c r="D82" s="41">
        <f>D83+D84</f>
        <v>0</v>
      </c>
      <c r="E82" s="45">
        <f t="shared" si="0"/>
        <v>0</v>
      </c>
    </row>
    <row r="83" spans="1:5" s="34" customFormat="1" ht="94.5" hidden="1">
      <c r="A83" s="32" t="s">
        <v>137</v>
      </c>
      <c r="B83" s="35" t="s">
        <v>139</v>
      </c>
      <c r="C83" s="49">
        <v>0</v>
      </c>
      <c r="D83" s="41"/>
      <c r="E83" s="45">
        <f t="shared" si="0"/>
        <v>0</v>
      </c>
    </row>
    <row r="84" spans="1:5" s="34" customFormat="1" ht="78.75" hidden="1">
      <c r="A84" s="32" t="s">
        <v>138</v>
      </c>
      <c r="B84" s="35" t="s">
        <v>140</v>
      </c>
      <c r="C84" s="49">
        <v>0</v>
      </c>
      <c r="D84" s="41"/>
      <c r="E84" s="45">
        <f t="shared" si="0"/>
        <v>0</v>
      </c>
    </row>
    <row r="85" spans="1:5" ht="52.5" customHeight="1">
      <c r="A85" s="4" t="s">
        <v>246</v>
      </c>
      <c r="B85" s="10" t="s">
        <v>247</v>
      </c>
      <c r="C85" s="44">
        <v>0</v>
      </c>
      <c r="D85" s="41">
        <v>1350</v>
      </c>
      <c r="E85" s="41">
        <f>C85+D85</f>
        <v>1350</v>
      </c>
    </row>
    <row r="86" spans="1:5" ht="31.5">
      <c r="A86" s="4" t="s">
        <v>29</v>
      </c>
      <c r="B86" s="37" t="s">
        <v>32</v>
      </c>
      <c r="C86" s="44">
        <f>C87+C88+C91+C92+C93+C94+C95+C96+C97+C98+C99+C89+C90</f>
        <v>0</v>
      </c>
      <c r="D86" s="41">
        <f>D87+D89+D92+D94+D95+D99</f>
        <v>57433</v>
      </c>
      <c r="E86" s="41">
        <f t="shared" si="0"/>
        <v>57433</v>
      </c>
    </row>
    <row r="87" spans="1:5" ht="51.75" customHeight="1">
      <c r="A87" s="4" t="s">
        <v>126</v>
      </c>
      <c r="B87" s="10" t="s">
        <v>254</v>
      </c>
      <c r="C87" s="44">
        <v>0</v>
      </c>
      <c r="D87" s="41">
        <v>840</v>
      </c>
      <c r="E87" s="41">
        <f aca="true" t="shared" si="1" ref="E87:E147">C87+D87</f>
        <v>840</v>
      </c>
    </row>
    <row r="88" spans="1:5" ht="31.5" customHeight="1" hidden="1">
      <c r="A88" s="4" t="s">
        <v>124</v>
      </c>
      <c r="B88" s="37" t="s">
        <v>125</v>
      </c>
      <c r="C88" s="44">
        <v>0</v>
      </c>
      <c r="D88" s="41"/>
      <c r="E88" s="41">
        <f t="shared" si="1"/>
        <v>0</v>
      </c>
    </row>
    <row r="89" spans="1:5" ht="117" customHeight="1">
      <c r="A89" s="4" t="s">
        <v>195</v>
      </c>
      <c r="B89" s="10" t="s">
        <v>255</v>
      </c>
      <c r="C89" s="44">
        <v>0</v>
      </c>
      <c r="D89" s="41">
        <v>9406</v>
      </c>
      <c r="E89" s="41">
        <f t="shared" si="1"/>
        <v>9406</v>
      </c>
    </row>
    <row r="90" spans="1:5" ht="74.25" customHeight="1" hidden="1">
      <c r="A90" s="4" t="s">
        <v>196</v>
      </c>
      <c r="B90" s="37" t="s">
        <v>197</v>
      </c>
      <c r="C90" s="44"/>
      <c r="D90" s="41">
        <v>0</v>
      </c>
      <c r="E90" s="41">
        <f t="shared" si="1"/>
        <v>0</v>
      </c>
    </row>
    <row r="91" spans="1:5" ht="94.5" customHeight="1" hidden="1">
      <c r="A91" s="4" t="s">
        <v>141</v>
      </c>
      <c r="B91" s="46" t="s">
        <v>143</v>
      </c>
      <c r="C91" s="44">
        <v>0</v>
      </c>
      <c r="D91" s="41"/>
      <c r="E91" s="41">
        <f t="shared" si="1"/>
        <v>0</v>
      </c>
    </row>
    <row r="92" spans="1:5" ht="34.5" customHeight="1">
      <c r="A92" s="4" t="s">
        <v>253</v>
      </c>
      <c r="B92" s="10" t="s">
        <v>252</v>
      </c>
      <c r="C92" s="44">
        <v>0</v>
      </c>
      <c r="D92" s="41">
        <v>15464</v>
      </c>
      <c r="E92" s="41">
        <f t="shared" si="1"/>
        <v>15464</v>
      </c>
    </row>
    <row r="93" spans="1:5" s="34" customFormat="1" ht="94.5" customHeight="1" hidden="1">
      <c r="A93" s="32" t="s">
        <v>142</v>
      </c>
      <c r="B93" s="53" t="s">
        <v>144</v>
      </c>
      <c r="C93" s="49">
        <v>0</v>
      </c>
      <c r="D93" s="41"/>
      <c r="E93" s="45">
        <f t="shared" si="1"/>
        <v>0</v>
      </c>
    </row>
    <row r="94" spans="1:5" ht="99" customHeight="1">
      <c r="A94" s="4" t="s">
        <v>127</v>
      </c>
      <c r="B94" s="10" t="s">
        <v>256</v>
      </c>
      <c r="C94" s="44">
        <v>0</v>
      </c>
      <c r="D94" s="41">
        <v>276</v>
      </c>
      <c r="E94" s="41">
        <f t="shared" si="1"/>
        <v>276</v>
      </c>
    </row>
    <row r="95" spans="1:5" ht="69" customHeight="1">
      <c r="A95" s="4" t="s">
        <v>244</v>
      </c>
      <c r="B95" s="10" t="s">
        <v>245</v>
      </c>
      <c r="C95" s="44">
        <v>0</v>
      </c>
      <c r="D95" s="41">
        <v>24364</v>
      </c>
      <c r="E95" s="41">
        <f t="shared" si="1"/>
        <v>24364</v>
      </c>
    </row>
    <row r="96" spans="1:5" s="28" customFormat="1" ht="94.5" customHeight="1" hidden="1">
      <c r="A96" s="25" t="s">
        <v>27</v>
      </c>
      <c r="B96" s="26" t="s">
        <v>128</v>
      </c>
      <c r="C96" s="48">
        <v>0</v>
      </c>
      <c r="D96" s="41"/>
      <c r="E96" s="42">
        <f t="shared" si="1"/>
        <v>0</v>
      </c>
    </row>
    <row r="97" spans="1:5" s="28" customFormat="1" ht="47.25" customHeight="1" hidden="1">
      <c r="A97" s="25" t="s">
        <v>156</v>
      </c>
      <c r="B97" s="26" t="s">
        <v>158</v>
      </c>
      <c r="C97" s="48">
        <v>0</v>
      </c>
      <c r="D97" s="41"/>
      <c r="E97" s="42">
        <f t="shared" si="1"/>
        <v>0</v>
      </c>
    </row>
    <row r="98" spans="1:5" s="28" customFormat="1" ht="47.25" customHeight="1" hidden="1">
      <c r="A98" s="25" t="s">
        <v>154</v>
      </c>
      <c r="B98" s="26" t="s">
        <v>155</v>
      </c>
      <c r="C98" s="48">
        <v>0</v>
      </c>
      <c r="D98" s="41"/>
      <c r="E98" s="42">
        <f t="shared" si="1"/>
        <v>0</v>
      </c>
    </row>
    <row r="99" spans="1:5" ht="67.5" customHeight="1">
      <c r="A99" s="4" t="s">
        <v>157</v>
      </c>
      <c r="B99" s="10" t="s">
        <v>257</v>
      </c>
      <c r="C99" s="44">
        <v>0</v>
      </c>
      <c r="D99" s="41">
        <v>7083</v>
      </c>
      <c r="E99" s="41">
        <f t="shared" si="1"/>
        <v>7083</v>
      </c>
    </row>
    <row r="100" spans="1:5" ht="39.75" customHeight="1">
      <c r="A100" s="4" t="s">
        <v>31</v>
      </c>
      <c r="B100" s="11" t="s">
        <v>175</v>
      </c>
      <c r="C100" s="44">
        <f>C102+C103+C106+C113+C117+C118+C120+C121</f>
        <v>3253654</v>
      </c>
      <c r="D100" s="44">
        <f>D102+D103+D106+D113+D117+D120+D121</f>
        <v>75431.6</v>
      </c>
      <c r="E100" s="41">
        <f t="shared" si="1"/>
        <v>3329085.6</v>
      </c>
    </row>
    <row r="101" spans="1:5" s="28" customFormat="1" ht="63" hidden="1">
      <c r="A101" s="25" t="s">
        <v>146</v>
      </c>
      <c r="B101" s="29" t="s">
        <v>145</v>
      </c>
      <c r="C101" s="48">
        <v>0</v>
      </c>
      <c r="D101" s="41"/>
      <c r="E101" s="42">
        <f t="shared" si="1"/>
        <v>0</v>
      </c>
    </row>
    <row r="102" spans="1:5" ht="47.25">
      <c r="A102" s="7" t="s">
        <v>88</v>
      </c>
      <c r="B102" s="31" t="s">
        <v>33</v>
      </c>
      <c r="C102" s="44">
        <v>18788</v>
      </c>
      <c r="D102" s="41">
        <v>0</v>
      </c>
      <c r="E102" s="41">
        <f t="shared" si="1"/>
        <v>18788</v>
      </c>
    </row>
    <row r="103" spans="1:5" ht="51.75" customHeight="1">
      <c r="A103" s="4" t="s">
        <v>73</v>
      </c>
      <c r="B103" s="10" t="s">
        <v>176</v>
      </c>
      <c r="C103" s="44">
        <f>C104+C105</f>
        <v>72983</v>
      </c>
      <c r="D103" s="41">
        <v>0</v>
      </c>
      <c r="E103" s="41">
        <f t="shared" si="1"/>
        <v>72983</v>
      </c>
    </row>
    <row r="104" spans="1:5" ht="71.25" customHeight="1">
      <c r="A104" s="4" t="s">
        <v>106</v>
      </c>
      <c r="B104" s="11" t="s">
        <v>228</v>
      </c>
      <c r="C104" s="44">
        <v>18153</v>
      </c>
      <c r="D104" s="41">
        <v>0</v>
      </c>
      <c r="E104" s="41">
        <f t="shared" si="1"/>
        <v>18153</v>
      </c>
    </row>
    <row r="105" spans="1:5" ht="68.25" customHeight="1">
      <c r="A105" s="4" t="s">
        <v>112</v>
      </c>
      <c r="B105" s="11" t="s">
        <v>179</v>
      </c>
      <c r="C105" s="44">
        <v>54830</v>
      </c>
      <c r="D105" s="41">
        <v>0</v>
      </c>
      <c r="E105" s="41">
        <f t="shared" si="1"/>
        <v>54830</v>
      </c>
    </row>
    <row r="106" spans="1:5" ht="53.25" customHeight="1">
      <c r="A106" s="4" t="s">
        <v>74</v>
      </c>
      <c r="B106" s="10" t="s">
        <v>258</v>
      </c>
      <c r="C106" s="44">
        <f>C107+C108+C109+C110+C111</f>
        <v>115744</v>
      </c>
      <c r="D106" s="41">
        <f>D107+D108+D109+D110+D111</f>
        <v>0</v>
      </c>
      <c r="E106" s="41">
        <f t="shared" si="1"/>
        <v>115744</v>
      </c>
    </row>
    <row r="107" spans="1:5" ht="69" customHeight="1">
      <c r="A107" s="4" t="s">
        <v>107</v>
      </c>
      <c r="B107" s="10" t="s">
        <v>68</v>
      </c>
      <c r="C107" s="44">
        <v>12697</v>
      </c>
      <c r="D107" s="41">
        <v>0</v>
      </c>
      <c r="E107" s="41">
        <f t="shared" si="1"/>
        <v>12697</v>
      </c>
    </row>
    <row r="108" spans="1:5" ht="100.5" customHeight="1">
      <c r="A108" s="4" t="s">
        <v>108</v>
      </c>
      <c r="B108" s="10" t="s">
        <v>180</v>
      </c>
      <c r="C108" s="44">
        <v>13259</v>
      </c>
      <c r="D108" s="41">
        <v>0</v>
      </c>
      <c r="E108" s="41">
        <f t="shared" si="1"/>
        <v>13259</v>
      </c>
    </row>
    <row r="109" spans="1:5" ht="90" customHeight="1">
      <c r="A109" s="4" t="s">
        <v>115</v>
      </c>
      <c r="B109" s="10" t="s">
        <v>229</v>
      </c>
      <c r="C109" s="44">
        <v>9000</v>
      </c>
      <c r="D109" s="41">
        <v>0</v>
      </c>
      <c r="E109" s="41">
        <f t="shared" si="1"/>
        <v>9000</v>
      </c>
    </row>
    <row r="110" spans="1:5" ht="70.5" customHeight="1">
      <c r="A110" s="4" t="s">
        <v>114</v>
      </c>
      <c r="B110" s="10" t="s">
        <v>230</v>
      </c>
      <c r="C110" s="44">
        <v>207</v>
      </c>
      <c r="D110" s="41">
        <v>0</v>
      </c>
      <c r="E110" s="41">
        <f t="shared" si="1"/>
        <v>207</v>
      </c>
    </row>
    <row r="111" spans="1:5" ht="100.5" customHeight="1">
      <c r="A111" s="4" t="s">
        <v>113</v>
      </c>
      <c r="B111" s="10" t="s">
        <v>231</v>
      </c>
      <c r="C111" s="44">
        <v>80581</v>
      </c>
      <c r="D111" s="41">
        <v>0</v>
      </c>
      <c r="E111" s="41">
        <f t="shared" si="1"/>
        <v>80581</v>
      </c>
    </row>
    <row r="112" spans="1:5" s="34" customFormat="1" ht="78.75" hidden="1">
      <c r="A112" s="36" t="s">
        <v>87</v>
      </c>
      <c r="B112" s="35" t="s">
        <v>86</v>
      </c>
      <c r="C112" s="49">
        <v>0</v>
      </c>
      <c r="D112" s="41"/>
      <c r="E112" s="45">
        <f t="shared" si="1"/>
        <v>0</v>
      </c>
    </row>
    <row r="113" spans="1:5" ht="89.25" customHeight="1">
      <c r="A113" s="4" t="s">
        <v>75</v>
      </c>
      <c r="B113" s="10" t="s">
        <v>184</v>
      </c>
      <c r="C113" s="44">
        <f>C114+C115</f>
        <v>74242</v>
      </c>
      <c r="D113" s="41">
        <v>0</v>
      </c>
      <c r="E113" s="41">
        <f t="shared" si="1"/>
        <v>74242</v>
      </c>
    </row>
    <row r="114" spans="1:5" ht="87" customHeight="1">
      <c r="A114" s="4" t="s">
        <v>109</v>
      </c>
      <c r="B114" s="11" t="s">
        <v>232</v>
      </c>
      <c r="C114" s="44">
        <v>4714</v>
      </c>
      <c r="D114" s="41">
        <v>0</v>
      </c>
      <c r="E114" s="41">
        <f t="shared" si="1"/>
        <v>4714</v>
      </c>
    </row>
    <row r="115" spans="1:5" ht="84" customHeight="1">
      <c r="A115" s="4" t="s">
        <v>116</v>
      </c>
      <c r="B115" s="11" t="s">
        <v>233</v>
      </c>
      <c r="C115" s="44">
        <v>69528</v>
      </c>
      <c r="D115" s="41">
        <v>0</v>
      </c>
      <c r="E115" s="41">
        <f t="shared" si="1"/>
        <v>69528</v>
      </c>
    </row>
    <row r="116" spans="1:5" s="28" customFormat="1" ht="63" customHeight="1" hidden="1">
      <c r="A116" s="25" t="s">
        <v>76</v>
      </c>
      <c r="B116" s="29" t="s">
        <v>28</v>
      </c>
      <c r="C116" s="48">
        <v>0</v>
      </c>
      <c r="D116" s="41"/>
      <c r="E116" s="42">
        <f t="shared" si="1"/>
        <v>0</v>
      </c>
    </row>
    <row r="117" spans="1:5" ht="116.25" customHeight="1">
      <c r="A117" s="4" t="s">
        <v>147</v>
      </c>
      <c r="B117" s="10" t="s">
        <v>259</v>
      </c>
      <c r="C117" s="44">
        <v>0</v>
      </c>
      <c r="D117" s="41">
        <v>3580.6</v>
      </c>
      <c r="E117" s="41">
        <f t="shared" si="1"/>
        <v>3580.6</v>
      </c>
    </row>
    <row r="118" spans="1:5" ht="99" customHeight="1" hidden="1">
      <c r="A118" s="4" t="s">
        <v>149</v>
      </c>
      <c r="B118" s="11" t="s">
        <v>148</v>
      </c>
      <c r="C118" s="44">
        <v>0</v>
      </c>
      <c r="D118" s="41">
        <v>0</v>
      </c>
      <c r="E118" s="41">
        <f t="shared" si="1"/>
        <v>0</v>
      </c>
    </row>
    <row r="119" spans="1:5" s="28" customFormat="1" ht="47.25" customHeight="1" hidden="1">
      <c r="A119" s="25" t="s">
        <v>151</v>
      </c>
      <c r="B119" s="29" t="s">
        <v>150</v>
      </c>
      <c r="C119" s="48">
        <v>0</v>
      </c>
      <c r="D119" s="41"/>
      <c r="E119" s="42">
        <f t="shared" si="1"/>
        <v>0</v>
      </c>
    </row>
    <row r="120" spans="1:5" ht="81" customHeight="1">
      <c r="A120" s="4" t="s">
        <v>203</v>
      </c>
      <c r="B120" s="10" t="s">
        <v>204</v>
      </c>
      <c r="C120" s="44">
        <v>55606</v>
      </c>
      <c r="D120" s="41">
        <v>0</v>
      </c>
      <c r="E120" s="41">
        <f>C120+D120</f>
        <v>55606</v>
      </c>
    </row>
    <row r="121" spans="1:5" ht="39" customHeight="1">
      <c r="A121" s="4" t="s">
        <v>70</v>
      </c>
      <c r="B121" s="10" t="s">
        <v>177</v>
      </c>
      <c r="C121" s="44">
        <f>C122+C123+C124+C125+C126+C127+C128+C129</f>
        <v>2916291</v>
      </c>
      <c r="D121" s="41">
        <f>D122+D123+D124+D125+D126+D127+D128+D129</f>
        <v>71851</v>
      </c>
      <c r="E121" s="41">
        <f t="shared" si="1"/>
        <v>2988142</v>
      </c>
    </row>
    <row r="122" spans="1:5" ht="114.75" customHeight="1">
      <c r="A122" s="4" t="s">
        <v>118</v>
      </c>
      <c r="B122" s="10" t="s">
        <v>69</v>
      </c>
      <c r="C122" s="44">
        <v>36817</v>
      </c>
      <c r="D122" s="41">
        <v>0</v>
      </c>
      <c r="E122" s="41">
        <f t="shared" si="1"/>
        <v>36817</v>
      </c>
    </row>
    <row r="123" spans="1:5" ht="34.5" customHeight="1">
      <c r="A123" s="4" t="s">
        <v>122</v>
      </c>
      <c r="B123" s="10" t="s">
        <v>72</v>
      </c>
      <c r="C123" s="44">
        <v>146230</v>
      </c>
      <c r="D123" s="41">
        <v>-5326</v>
      </c>
      <c r="E123" s="41">
        <f t="shared" si="1"/>
        <v>140904</v>
      </c>
    </row>
    <row r="124" spans="1:5" ht="68.25" customHeight="1">
      <c r="A124" s="4" t="s">
        <v>119</v>
      </c>
      <c r="B124" s="10" t="s">
        <v>30</v>
      </c>
      <c r="C124" s="44">
        <v>1442</v>
      </c>
      <c r="D124" s="41">
        <v>0</v>
      </c>
      <c r="E124" s="41">
        <f t="shared" si="1"/>
        <v>1442</v>
      </c>
    </row>
    <row r="125" spans="1:5" ht="213.75" customHeight="1">
      <c r="A125" s="4" t="s">
        <v>117</v>
      </c>
      <c r="B125" s="10" t="s">
        <v>234</v>
      </c>
      <c r="C125" s="44">
        <v>1831272</v>
      </c>
      <c r="D125" s="41">
        <v>53866</v>
      </c>
      <c r="E125" s="41">
        <f t="shared" si="1"/>
        <v>1885138</v>
      </c>
    </row>
    <row r="126" spans="1:5" ht="120.75" customHeight="1">
      <c r="A126" s="4" t="s">
        <v>120</v>
      </c>
      <c r="B126" s="10" t="s">
        <v>235</v>
      </c>
      <c r="C126" s="50">
        <v>3600</v>
      </c>
      <c r="D126" s="41">
        <v>0</v>
      </c>
      <c r="E126" s="41">
        <f t="shared" si="1"/>
        <v>3600</v>
      </c>
    </row>
    <row r="127" spans="1:5" ht="162.75" customHeight="1">
      <c r="A127" s="4" t="s">
        <v>121</v>
      </c>
      <c r="B127" s="10" t="s">
        <v>236</v>
      </c>
      <c r="C127" s="50">
        <v>148735</v>
      </c>
      <c r="D127" s="41">
        <v>3838</v>
      </c>
      <c r="E127" s="41">
        <f t="shared" si="1"/>
        <v>152573</v>
      </c>
    </row>
    <row r="128" spans="1:5" ht="115.5" customHeight="1">
      <c r="A128" s="4" t="s">
        <v>183</v>
      </c>
      <c r="B128" s="10" t="s">
        <v>237</v>
      </c>
      <c r="C128" s="50">
        <v>50370</v>
      </c>
      <c r="D128" s="41">
        <v>1307</v>
      </c>
      <c r="E128" s="41">
        <f t="shared" si="1"/>
        <v>51677</v>
      </c>
    </row>
    <row r="129" spans="1:5" ht="132" customHeight="1">
      <c r="A129" s="4" t="s">
        <v>205</v>
      </c>
      <c r="B129" s="10" t="s">
        <v>206</v>
      </c>
      <c r="C129" s="50">
        <v>697825</v>
      </c>
      <c r="D129" s="41">
        <v>18166</v>
      </c>
      <c r="E129" s="41">
        <f t="shared" si="1"/>
        <v>715991</v>
      </c>
    </row>
    <row r="130" spans="1:5" ht="21.75" customHeight="1">
      <c r="A130" s="4" t="s">
        <v>34</v>
      </c>
      <c r="B130" s="11" t="s">
        <v>212</v>
      </c>
      <c r="C130" s="44">
        <f>C132</f>
        <v>39557</v>
      </c>
      <c r="D130" s="41">
        <f>D131+D132</f>
        <v>9503</v>
      </c>
      <c r="E130" s="41">
        <f t="shared" si="1"/>
        <v>49060</v>
      </c>
    </row>
    <row r="131" spans="1:5" s="28" customFormat="1" ht="63" customHeight="1" hidden="1">
      <c r="A131" s="25" t="s">
        <v>153</v>
      </c>
      <c r="B131" s="29" t="s">
        <v>152</v>
      </c>
      <c r="C131" s="48">
        <v>0</v>
      </c>
      <c r="D131" s="41"/>
      <c r="E131" s="42">
        <f t="shared" si="1"/>
        <v>0</v>
      </c>
    </row>
    <row r="132" spans="1:5" ht="83.25" customHeight="1">
      <c r="A132" s="4" t="s">
        <v>77</v>
      </c>
      <c r="B132" s="10" t="s">
        <v>213</v>
      </c>
      <c r="C132" s="44">
        <f>C133+C134+C135+C136+C137+C138+C139+C140</f>
        <v>39557</v>
      </c>
      <c r="D132" s="41">
        <f>D133+D136</f>
        <v>9503</v>
      </c>
      <c r="E132" s="41">
        <f t="shared" si="1"/>
        <v>49060</v>
      </c>
    </row>
    <row r="133" spans="1:5" ht="99.75" customHeight="1">
      <c r="A133" s="4" t="s">
        <v>10</v>
      </c>
      <c r="B133" s="10" t="s">
        <v>3</v>
      </c>
      <c r="C133" s="44">
        <v>8580</v>
      </c>
      <c r="D133" s="41">
        <v>9483</v>
      </c>
      <c r="E133" s="41">
        <f t="shared" si="1"/>
        <v>18063</v>
      </c>
    </row>
    <row r="134" spans="1:5" ht="99.75" customHeight="1">
      <c r="A134" s="4" t="s">
        <v>11</v>
      </c>
      <c r="B134" s="10" t="s">
        <v>4</v>
      </c>
      <c r="C134" s="44">
        <v>4962</v>
      </c>
      <c r="D134" s="41">
        <v>0</v>
      </c>
      <c r="E134" s="41">
        <f t="shared" si="1"/>
        <v>4962</v>
      </c>
    </row>
    <row r="135" spans="1:5" ht="100.5" customHeight="1">
      <c r="A135" s="4" t="s">
        <v>23</v>
      </c>
      <c r="B135" s="10" t="s">
        <v>2</v>
      </c>
      <c r="C135" s="44">
        <v>10050</v>
      </c>
      <c r="D135" s="41">
        <v>0</v>
      </c>
      <c r="E135" s="41">
        <f t="shared" si="1"/>
        <v>10050</v>
      </c>
    </row>
    <row r="136" spans="1:5" ht="81.75" customHeight="1">
      <c r="A136" s="4" t="s">
        <v>12</v>
      </c>
      <c r="B136" s="10" t="s">
        <v>9</v>
      </c>
      <c r="C136" s="44">
        <v>2956</v>
      </c>
      <c r="D136" s="41">
        <v>20</v>
      </c>
      <c r="E136" s="41">
        <f t="shared" si="1"/>
        <v>2976</v>
      </c>
    </row>
    <row r="137" spans="1:5" s="28" customFormat="1" ht="78.75" customHeight="1" hidden="1">
      <c r="A137" s="25" t="s">
        <v>13</v>
      </c>
      <c r="B137" s="27" t="s">
        <v>5</v>
      </c>
      <c r="C137" s="48">
        <v>0</v>
      </c>
      <c r="D137" s="41"/>
      <c r="E137" s="42">
        <f t="shared" si="1"/>
        <v>0</v>
      </c>
    </row>
    <row r="138" spans="1:5" ht="114.75" customHeight="1">
      <c r="A138" s="4" t="s">
        <v>14</v>
      </c>
      <c r="B138" s="10" t="s">
        <v>6</v>
      </c>
      <c r="C138" s="44">
        <v>7224</v>
      </c>
      <c r="D138" s="41">
        <v>0</v>
      </c>
      <c r="E138" s="41">
        <f t="shared" si="1"/>
        <v>7224</v>
      </c>
    </row>
    <row r="139" spans="1:5" ht="69.75" customHeight="1">
      <c r="A139" s="4" t="s">
        <v>15</v>
      </c>
      <c r="B139" s="10" t="s">
        <v>7</v>
      </c>
      <c r="C139" s="44">
        <v>4092</v>
      </c>
      <c r="D139" s="41">
        <v>0</v>
      </c>
      <c r="E139" s="41">
        <f t="shared" si="1"/>
        <v>4092</v>
      </c>
    </row>
    <row r="140" spans="1:5" ht="68.25" customHeight="1">
      <c r="A140" s="4" t="s">
        <v>207</v>
      </c>
      <c r="B140" s="10" t="s">
        <v>208</v>
      </c>
      <c r="C140" s="44">
        <v>1693</v>
      </c>
      <c r="D140" s="41">
        <v>0</v>
      </c>
      <c r="E140" s="41">
        <f t="shared" si="1"/>
        <v>1693</v>
      </c>
    </row>
    <row r="141" spans="1:5" s="28" customFormat="1" ht="47.25" hidden="1">
      <c r="A141" s="25" t="s">
        <v>166</v>
      </c>
      <c r="B141" s="27" t="s">
        <v>167</v>
      </c>
      <c r="C141" s="48">
        <v>0</v>
      </c>
      <c r="D141" s="41"/>
      <c r="E141" s="42">
        <f t="shared" si="1"/>
        <v>0</v>
      </c>
    </row>
    <row r="142" spans="1:5" ht="21.75" customHeight="1">
      <c r="A142" s="4" t="s">
        <v>83</v>
      </c>
      <c r="B142" s="10" t="s">
        <v>178</v>
      </c>
      <c r="C142" s="44">
        <f>C143+C144</f>
        <v>10000</v>
      </c>
      <c r="D142" s="44">
        <f>D143+D144</f>
        <v>-7569</v>
      </c>
      <c r="E142" s="41">
        <f t="shared" si="1"/>
        <v>2431</v>
      </c>
    </row>
    <row r="143" spans="1:5" ht="48.75" customHeight="1">
      <c r="A143" s="4" t="s">
        <v>248</v>
      </c>
      <c r="B143" s="10" t="s">
        <v>249</v>
      </c>
      <c r="C143" s="44">
        <v>0</v>
      </c>
      <c r="D143" s="41">
        <v>2271</v>
      </c>
      <c r="E143" s="41">
        <f t="shared" si="1"/>
        <v>2271</v>
      </c>
    </row>
    <row r="144" spans="1:5" ht="39" customHeight="1">
      <c r="A144" s="4" t="s">
        <v>192</v>
      </c>
      <c r="B144" s="10" t="s">
        <v>193</v>
      </c>
      <c r="C144" s="44">
        <v>10000</v>
      </c>
      <c r="D144" s="41">
        <v>-9840</v>
      </c>
      <c r="E144" s="41">
        <f t="shared" si="1"/>
        <v>160</v>
      </c>
    </row>
    <row r="145" spans="1:5" ht="85.5" customHeight="1">
      <c r="A145" s="4" t="s">
        <v>243</v>
      </c>
      <c r="B145" s="10" t="s">
        <v>264</v>
      </c>
      <c r="C145" s="52">
        <v>0</v>
      </c>
      <c r="D145" s="52">
        <v>30589</v>
      </c>
      <c r="E145" s="52">
        <f t="shared" si="1"/>
        <v>30589</v>
      </c>
    </row>
    <row r="146" spans="1:5" ht="54" customHeight="1">
      <c r="A146" s="4" t="s">
        <v>222</v>
      </c>
      <c r="B146" s="10" t="s">
        <v>223</v>
      </c>
      <c r="C146" s="51">
        <v>0</v>
      </c>
      <c r="D146" s="52">
        <v>-113547</v>
      </c>
      <c r="E146" s="52">
        <f t="shared" si="1"/>
        <v>-113547</v>
      </c>
    </row>
    <row r="147" spans="1:5" ht="26.25" customHeight="1">
      <c r="A147" s="4"/>
      <c r="B147" s="5" t="s">
        <v>47</v>
      </c>
      <c r="C147" s="40">
        <f>C16+C75</f>
        <v>6369940</v>
      </c>
      <c r="D147" s="40">
        <f>D16+D75</f>
        <v>1363911.6</v>
      </c>
      <c r="E147" s="40">
        <f t="shared" si="1"/>
        <v>7733851.6</v>
      </c>
    </row>
    <row r="148" spans="1:2" ht="15.75">
      <c r="A148" s="14"/>
      <c r="B148" s="15"/>
    </row>
    <row r="149" spans="1:2" ht="15.75">
      <c r="A149" s="59" t="s">
        <v>221</v>
      </c>
      <c r="B149" s="59"/>
    </row>
    <row r="150" spans="1:2" ht="15.75" hidden="1">
      <c r="A150" s="60" t="s">
        <v>0</v>
      </c>
      <c r="B150" s="60"/>
    </row>
    <row r="151" spans="1:5" ht="15.75" customHeight="1">
      <c r="A151" s="58" t="s">
        <v>268</v>
      </c>
      <c r="B151" s="58"/>
      <c r="C151" s="58"/>
      <c r="D151" s="58"/>
      <c r="E151" s="58"/>
    </row>
  </sheetData>
  <sheetProtection/>
  <mergeCells count="14">
    <mergeCell ref="A151:E151"/>
    <mergeCell ref="A149:B149"/>
    <mergeCell ref="A150:B150"/>
    <mergeCell ref="B7:E7"/>
    <mergeCell ref="B8:E8"/>
    <mergeCell ref="B9:E9"/>
    <mergeCell ref="B10:E10"/>
    <mergeCell ref="B11:E11"/>
    <mergeCell ref="A13:E13"/>
    <mergeCell ref="B1:E1"/>
    <mergeCell ref="B2:E2"/>
    <mergeCell ref="B3:E3"/>
    <mergeCell ref="B4:E4"/>
    <mergeCell ref="B5:E5"/>
  </mergeCells>
  <printOptions/>
  <pageMargins left="0.7874015748031497" right="0.1968503937007874" top="0.4724409448818898" bottom="0.3937007874015748" header="0.11811023622047245" footer="0.11811023622047245"/>
  <pageSetup fitToHeight="0" horizontalDpi="600" verticalDpi="600" orientation="portrait" paperSize="9" scale="95" r:id="rId1"/>
  <headerFooter>
    <oddFooter>&amp;R&amp;P</oddFooter>
  </headerFooter>
  <rowBreaks count="1" manualBreakCount="1"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sovdep</cp:lastModifiedBy>
  <cp:lastPrinted>2014-05-19T08:31:32Z</cp:lastPrinted>
  <dcterms:created xsi:type="dcterms:W3CDTF">2004-10-05T07:40:56Z</dcterms:created>
  <dcterms:modified xsi:type="dcterms:W3CDTF">2014-05-22T08:49:53Z</dcterms:modified>
  <cp:category/>
  <cp:version/>
  <cp:contentType/>
  <cp:contentStatus/>
</cp:coreProperties>
</file>