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Жабина\Мои_документы\Кучеров\ПРОГРАММА НОВАЯ\Программа 2017-2021 с уменьшением Захаровское\Программа от 17.11.2017\"/>
    </mc:Choice>
  </mc:AlternateContent>
  <bookViews>
    <workbookView xWindow="360" yWindow="1470" windowWidth="19440" windowHeight="936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Лист1!$4:$6</definedName>
    <definedName name="_xlnm.Print_Area" localSheetId="0">Лист1!$A$1:$M$143</definedName>
  </definedNames>
  <calcPr calcId="162913"/>
</workbook>
</file>

<file path=xl/calcChain.xml><?xml version="1.0" encoding="utf-8"?>
<calcChain xmlns="http://schemas.openxmlformats.org/spreadsheetml/2006/main">
  <c r="G112" i="1" l="1"/>
  <c r="H112" i="1"/>
  <c r="I112" i="1"/>
  <c r="J112" i="1"/>
  <c r="K112" i="1"/>
  <c r="E112" i="1"/>
  <c r="F113" i="1"/>
  <c r="F112" i="1" s="1"/>
  <c r="G107" i="1"/>
  <c r="H107" i="1"/>
  <c r="I107" i="1"/>
  <c r="J107" i="1"/>
  <c r="K107" i="1"/>
  <c r="E105" i="1"/>
  <c r="K94" i="1"/>
  <c r="E95" i="1"/>
  <c r="E94" i="1" s="1"/>
  <c r="H98" i="1"/>
  <c r="I98" i="1"/>
  <c r="J98" i="1"/>
  <c r="K98" i="1"/>
  <c r="G98" i="1"/>
  <c r="E98" i="1"/>
  <c r="G96" i="1"/>
  <c r="G94" i="1" s="1"/>
  <c r="H96" i="1"/>
  <c r="H94" i="1" s="1"/>
  <c r="I96" i="1"/>
  <c r="I94" i="1" s="1"/>
  <c r="J96" i="1"/>
  <c r="J94" i="1" s="1"/>
  <c r="K96" i="1"/>
  <c r="E96" i="1"/>
  <c r="H89" i="1"/>
  <c r="G89" i="1"/>
  <c r="F90" i="1"/>
  <c r="F89" i="1" s="1"/>
  <c r="F92" i="1"/>
  <c r="F91" i="1"/>
  <c r="G80" i="1"/>
  <c r="F74" i="1"/>
  <c r="G74" i="1"/>
  <c r="F76" i="1"/>
  <c r="G67" i="1"/>
  <c r="F67" i="1" s="1"/>
  <c r="G65" i="1"/>
  <c r="F65" i="1" s="1"/>
  <c r="F35" i="1"/>
  <c r="F40" i="1"/>
  <c r="F39" i="1"/>
  <c r="F38" i="1"/>
  <c r="F37" i="1"/>
  <c r="E15" i="1"/>
  <c r="E14" i="1"/>
  <c r="G24" i="1"/>
  <c r="H62" i="1" l="1"/>
  <c r="H23" i="1" l="1"/>
  <c r="H36" i="1" l="1"/>
  <c r="F25" i="1"/>
  <c r="F127" i="1" l="1"/>
  <c r="G123" i="1"/>
  <c r="H123" i="1"/>
  <c r="I123" i="1"/>
  <c r="J123" i="1"/>
  <c r="K123" i="1"/>
  <c r="E123" i="1"/>
  <c r="E118" i="1"/>
  <c r="F119" i="1"/>
  <c r="G115" i="1"/>
  <c r="H115" i="1"/>
  <c r="I115" i="1"/>
  <c r="J115" i="1"/>
  <c r="K115" i="1"/>
  <c r="E115" i="1"/>
  <c r="G106" i="1"/>
  <c r="H106" i="1"/>
  <c r="I106" i="1"/>
  <c r="J106" i="1"/>
  <c r="K106" i="1"/>
  <c r="E106" i="1"/>
  <c r="G105" i="1"/>
  <c r="H105" i="1"/>
  <c r="I105" i="1"/>
  <c r="J105" i="1"/>
  <c r="K105" i="1"/>
  <c r="G104" i="1"/>
  <c r="H104" i="1"/>
  <c r="I104" i="1"/>
  <c r="J104" i="1"/>
  <c r="K104" i="1"/>
  <c r="E104" i="1"/>
  <c r="G103" i="1"/>
  <c r="G133" i="1" s="1"/>
  <c r="H103" i="1"/>
  <c r="H133" i="1" s="1"/>
  <c r="I103" i="1"/>
  <c r="I133" i="1" s="1"/>
  <c r="J103" i="1"/>
  <c r="J133" i="1" s="1"/>
  <c r="K103" i="1"/>
  <c r="K133" i="1" s="1"/>
  <c r="E103" i="1"/>
  <c r="E133" i="1" s="1"/>
  <c r="K102" i="1" l="1"/>
  <c r="I102" i="1"/>
  <c r="F103" i="1"/>
  <c r="F106" i="1"/>
  <c r="F133" i="1"/>
  <c r="H102" i="1"/>
  <c r="J102" i="1"/>
  <c r="F105" i="1"/>
  <c r="F123" i="1"/>
  <c r="F104" i="1"/>
  <c r="G102" i="1"/>
  <c r="F115" i="1"/>
  <c r="F111" i="1"/>
  <c r="F110" i="1"/>
  <c r="F109" i="1"/>
  <c r="F108" i="1"/>
  <c r="F107" i="1" s="1"/>
  <c r="G95" i="1"/>
  <c r="H95" i="1"/>
  <c r="I95" i="1"/>
  <c r="J95" i="1"/>
  <c r="K95" i="1"/>
  <c r="F102" i="1" l="1"/>
  <c r="F94" i="1"/>
  <c r="F95" i="1"/>
  <c r="G49" i="1"/>
  <c r="H49" i="1"/>
  <c r="I49" i="1"/>
  <c r="J49" i="1"/>
  <c r="K49" i="1"/>
  <c r="E49" i="1"/>
  <c r="I62" i="1"/>
  <c r="J62" i="1"/>
  <c r="K62" i="1"/>
  <c r="G62" i="1"/>
  <c r="F64" i="1"/>
  <c r="F63" i="1"/>
  <c r="F61" i="1"/>
  <c r="F60" i="1"/>
  <c r="F59" i="1"/>
  <c r="F57" i="1"/>
  <c r="F54" i="1"/>
  <c r="F55" i="1"/>
  <c r="F56" i="1"/>
  <c r="G53" i="1"/>
  <c r="G48" i="1" s="1"/>
  <c r="H53" i="1"/>
  <c r="H48" i="1" s="1"/>
  <c r="I53" i="1"/>
  <c r="I48" i="1" s="1"/>
  <c r="J53" i="1"/>
  <c r="J48" i="1" s="1"/>
  <c r="K53" i="1"/>
  <c r="K48" i="1" s="1"/>
  <c r="E53" i="1"/>
  <c r="E48" i="1" s="1"/>
  <c r="G52" i="1"/>
  <c r="H52" i="1"/>
  <c r="H47" i="1" s="1"/>
  <c r="I52" i="1"/>
  <c r="I47" i="1" s="1"/>
  <c r="J52" i="1"/>
  <c r="J47" i="1" s="1"/>
  <c r="K52" i="1"/>
  <c r="K47" i="1" s="1"/>
  <c r="E52" i="1"/>
  <c r="E47" i="1" s="1"/>
  <c r="G51" i="1"/>
  <c r="H51" i="1"/>
  <c r="H50" i="1" s="1"/>
  <c r="I51" i="1"/>
  <c r="J51" i="1"/>
  <c r="K51" i="1"/>
  <c r="E51" i="1"/>
  <c r="E46" i="1" l="1"/>
  <c r="E50" i="1"/>
  <c r="K46" i="1"/>
  <c r="K45" i="1" s="1"/>
  <c r="K50" i="1"/>
  <c r="G46" i="1"/>
  <c r="G50" i="1"/>
  <c r="J46" i="1"/>
  <c r="J45" i="1" s="1"/>
  <c r="J50" i="1"/>
  <c r="I46" i="1"/>
  <c r="I45" i="1" s="1"/>
  <c r="I50" i="1"/>
  <c r="F51" i="1"/>
  <c r="F53" i="1"/>
  <c r="F52" i="1"/>
  <c r="F49" i="1"/>
  <c r="F48" i="1"/>
  <c r="H46" i="1"/>
  <c r="G47" i="1"/>
  <c r="F47" i="1" s="1"/>
  <c r="G32" i="1"/>
  <c r="H32" i="1"/>
  <c r="I32" i="1"/>
  <c r="J32" i="1"/>
  <c r="K32" i="1"/>
  <c r="E32" i="1"/>
  <c r="E11" i="1" s="1"/>
  <c r="E137" i="1" s="1"/>
  <c r="G30" i="1"/>
  <c r="H30" i="1"/>
  <c r="I30" i="1"/>
  <c r="J30" i="1"/>
  <c r="K30" i="1"/>
  <c r="E30" i="1"/>
  <c r="G41" i="1"/>
  <c r="H41" i="1"/>
  <c r="I41" i="1"/>
  <c r="J41" i="1"/>
  <c r="K41" i="1"/>
  <c r="F44" i="1"/>
  <c r="F43" i="1"/>
  <c r="F42" i="1"/>
  <c r="G36" i="1"/>
  <c r="G31" i="1" s="1"/>
  <c r="H31" i="1"/>
  <c r="I36" i="1"/>
  <c r="I31" i="1" s="1"/>
  <c r="J36" i="1"/>
  <c r="J31" i="1" s="1"/>
  <c r="K36" i="1"/>
  <c r="K31" i="1" s="1"/>
  <c r="E36" i="1"/>
  <c r="E31" i="1" s="1"/>
  <c r="G34" i="1"/>
  <c r="G29" i="1" s="1"/>
  <c r="H34" i="1"/>
  <c r="H29" i="1" s="1"/>
  <c r="I34" i="1"/>
  <c r="J34" i="1"/>
  <c r="K34" i="1"/>
  <c r="K29" i="1" s="1"/>
  <c r="E34" i="1"/>
  <c r="E29" i="1" s="1"/>
  <c r="E8" i="1" s="1"/>
  <c r="E134" i="1" s="1"/>
  <c r="I24" i="1"/>
  <c r="J24" i="1"/>
  <c r="J15" i="1" s="1"/>
  <c r="K24" i="1"/>
  <c r="K15" i="1" s="1"/>
  <c r="H24" i="1"/>
  <c r="H15" i="1" s="1"/>
  <c r="G15" i="1"/>
  <c r="G23" i="1"/>
  <c r="I23" i="1"/>
  <c r="J23" i="1"/>
  <c r="K23" i="1"/>
  <c r="E23" i="1"/>
  <c r="F27" i="1"/>
  <c r="F26" i="1"/>
  <c r="F21" i="1"/>
  <c r="F20" i="1"/>
  <c r="F19" i="1"/>
  <c r="K8" i="1" l="1"/>
  <c r="K134" i="1" s="1"/>
  <c r="K28" i="1"/>
  <c r="F46" i="1"/>
  <c r="F45" i="1" s="1"/>
  <c r="H45" i="1"/>
  <c r="F50" i="1"/>
  <c r="I15" i="1"/>
  <c r="I11" i="1" s="1"/>
  <c r="I137" i="1" s="1"/>
  <c r="G28" i="1"/>
  <c r="H28" i="1"/>
  <c r="G45" i="1"/>
  <c r="K11" i="1"/>
  <c r="K137" i="1" s="1"/>
  <c r="G33" i="1"/>
  <c r="H22" i="1"/>
  <c r="J33" i="1"/>
  <c r="I33" i="1"/>
  <c r="K22" i="1"/>
  <c r="J22" i="1"/>
  <c r="I22" i="1"/>
  <c r="H8" i="1"/>
  <c r="H134" i="1" s="1"/>
  <c r="J11" i="1"/>
  <c r="J137" i="1" s="1"/>
  <c r="F31" i="1"/>
  <c r="K33" i="1"/>
  <c r="F30" i="1"/>
  <c r="F32" i="1"/>
  <c r="F41" i="1"/>
  <c r="G22" i="1"/>
  <c r="F24" i="1"/>
  <c r="G11" i="1"/>
  <c r="G137" i="1" s="1"/>
  <c r="G8" i="1"/>
  <c r="H11" i="1"/>
  <c r="H137" i="1" s="1"/>
  <c r="F34" i="1"/>
  <c r="E33" i="1"/>
  <c r="H33" i="1"/>
  <c r="I29" i="1"/>
  <c r="F23" i="1"/>
  <c r="F36" i="1"/>
  <c r="J29" i="1"/>
  <c r="G18" i="1"/>
  <c r="H18" i="1"/>
  <c r="I18" i="1"/>
  <c r="I14" i="1" s="1"/>
  <c r="J18" i="1"/>
  <c r="K18" i="1"/>
  <c r="E10" i="1"/>
  <c r="E136" i="1" s="1"/>
  <c r="G17" i="1"/>
  <c r="G16" i="1" s="1"/>
  <c r="H17" i="1"/>
  <c r="I17" i="1"/>
  <c r="J17" i="1"/>
  <c r="K17" i="1"/>
  <c r="E17" i="1"/>
  <c r="E13" i="1" s="1"/>
  <c r="K16" i="1" l="1"/>
  <c r="K13" i="1"/>
  <c r="J13" i="1"/>
  <c r="J16" i="1"/>
  <c r="H14" i="1"/>
  <c r="H10" i="1" s="1"/>
  <c r="H136" i="1" s="1"/>
  <c r="I13" i="1"/>
  <c r="I16" i="1"/>
  <c r="K14" i="1"/>
  <c r="K10" i="1" s="1"/>
  <c r="K136" i="1" s="1"/>
  <c r="G14" i="1"/>
  <c r="F18" i="1"/>
  <c r="I8" i="1"/>
  <c r="I134" i="1" s="1"/>
  <c r="I28" i="1"/>
  <c r="H9" i="1"/>
  <c r="H135" i="1" s="1"/>
  <c r="H16" i="1"/>
  <c r="H13" i="1"/>
  <c r="J14" i="1"/>
  <c r="J10" i="1" s="1"/>
  <c r="J136" i="1" s="1"/>
  <c r="J8" i="1"/>
  <c r="J134" i="1" s="1"/>
  <c r="J28" i="1"/>
  <c r="I10" i="1"/>
  <c r="I136" i="1" s="1"/>
  <c r="F33" i="1"/>
  <c r="F15" i="1"/>
  <c r="E9" i="1"/>
  <c r="E135" i="1" s="1"/>
  <c r="E132" i="1" s="1"/>
  <c r="E12" i="1"/>
  <c r="G10" i="1"/>
  <c r="F14" i="1"/>
  <c r="F137" i="1"/>
  <c r="F11" i="1"/>
  <c r="I9" i="1"/>
  <c r="I135" i="1" s="1"/>
  <c r="G134" i="1"/>
  <c r="F134" i="1" s="1"/>
  <c r="G13" i="1"/>
  <c r="G9" i="1" s="1"/>
  <c r="G135" i="1" s="1"/>
  <c r="F17" i="1"/>
  <c r="F29" i="1"/>
  <c r="F28" i="1" s="1"/>
  <c r="F16" i="1" l="1"/>
  <c r="F8" i="1"/>
  <c r="F10" i="1"/>
  <c r="H12" i="1"/>
  <c r="K9" i="1"/>
  <c r="K135" i="1" s="1"/>
  <c r="K12" i="1"/>
  <c r="I12" i="1"/>
  <c r="G136" i="1"/>
  <c r="F136" i="1" s="1"/>
  <c r="F13" i="1"/>
  <c r="G12" i="1"/>
  <c r="J9" i="1"/>
  <c r="J135" i="1" s="1"/>
  <c r="J12" i="1"/>
  <c r="E89" i="1"/>
  <c r="E107" i="1"/>
  <c r="E102" i="1"/>
  <c r="F98" i="1"/>
  <c r="F99" i="1"/>
  <c r="F97" i="1"/>
  <c r="F96" i="1" s="1"/>
  <c r="I58" i="1"/>
  <c r="K58" i="1"/>
  <c r="J58" i="1"/>
  <c r="H58" i="1"/>
  <c r="G58" i="1"/>
  <c r="E58" i="1"/>
  <c r="E45" i="1"/>
  <c r="E41" i="1"/>
  <c r="E28" i="1"/>
  <c r="E22" i="1"/>
  <c r="E16" i="1"/>
  <c r="E7" i="1"/>
  <c r="I7" i="1"/>
  <c r="K7" i="1" l="1"/>
  <c r="H7" i="1"/>
  <c r="F135" i="1"/>
  <c r="F9" i="1"/>
  <c r="G7" i="1"/>
  <c r="F12" i="1"/>
  <c r="J7" i="1"/>
  <c r="F62" i="1"/>
  <c r="F22" i="1"/>
  <c r="F58" i="1"/>
  <c r="F7" i="1" l="1"/>
  <c r="K132" i="1"/>
  <c r="J132" i="1" l="1"/>
  <c r="I132" i="1"/>
  <c r="H132" i="1" l="1"/>
  <c r="G132" i="1"/>
  <c r="F132" i="1" l="1"/>
</calcChain>
</file>

<file path=xl/sharedStrings.xml><?xml version="1.0" encoding="utf-8"?>
<sst xmlns="http://schemas.openxmlformats.org/spreadsheetml/2006/main" count="448" uniqueCount="149">
  <si>
    <t>Объем финансирования по годам (тыс. руб.)</t>
  </si>
  <si>
    <t>1.</t>
  </si>
  <si>
    <t xml:space="preserve">Итого         </t>
  </si>
  <si>
    <t>Комитет по строительству и развитию дорожно-транспортной инфраструктуры</t>
  </si>
  <si>
    <t>-</t>
  </si>
  <si>
    <t>объем финансирования не определен</t>
  </si>
  <si>
    <t>Внебюджетные источники</t>
  </si>
  <si>
    <t>1.1.</t>
  </si>
  <si>
    <t>1.2.</t>
  </si>
  <si>
    <t>2.1.</t>
  </si>
  <si>
    <t>2.2.</t>
  </si>
  <si>
    <t xml:space="preserve">3. </t>
  </si>
  <si>
    <t>3.1.</t>
  </si>
  <si>
    <t>Финансирования не требует</t>
  </si>
  <si>
    <t>4.</t>
  </si>
  <si>
    <t>Транспортное обеспечение участников мероприятий</t>
  </si>
  <si>
    <t>5.</t>
  </si>
  <si>
    <t>Увеличение пропускной способности автомобильных дорог общего пользования местного значения Одинцовского муниципального района.</t>
  </si>
  <si>
    <t>6.</t>
  </si>
  <si>
    <t>№ п\п</t>
  </si>
  <si>
    <t>Мероприятия по реализации  программы</t>
  </si>
  <si>
    <t xml:space="preserve">Источники финансирования </t>
  </si>
  <si>
    <t>Срок исполнения мероприятия</t>
  </si>
  <si>
    <t>Всего (тыс. руб.)</t>
  </si>
  <si>
    <t>Ответственный  за выполнение мероприятия</t>
  </si>
  <si>
    <t>Результаты  выполнения мероприятий</t>
  </si>
  <si>
    <t>Средства Дорожного Фонда Московской области</t>
  </si>
  <si>
    <t>Средства бюджета Одинцовского муниципального района</t>
  </si>
  <si>
    <t xml:space="preserve">Итого   </t>
  </si>
  <si>
    <t>Итого</t>
  </si>
  <si>
    <t xml:space="preserve">Итого    </t>
  </si>
  <si>
    <t xml:space="preserve">Средства бюджета Одинцовского муниципального района      </t>
  </si>
  <si>
    <t xml:space="preserve"> </t>
  </si>
  <si>
    <t xml:space="preserve">  </t>
  </si>
  <si>
    <t xml:space="preserve">Средства бюджета Одинцовского муниципального района </t>
  </si>
  <si>
    <t>Г.Б. Кувшинникова</t>
  </si>
  <si>
    <t xml:space="preserve">Начальник Управления бухгалтерского учета и отчетности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Главный бухгалтер                                                                                                                                                                              </t>
  </si>
  <si>
    <t>Н.А. Стародубова</t>
  </si>
  <si>
    <t>2.</t>
  </si>
  <si>
    <t>1.3.</t>
  </si>
  <si>
    <t>1.4.</t>
  </si>
  <si>
    <t>4.1.</t>
  </si>
  <si>
    <t>5.1.</t>
  </si>
  <si>
    <t>5.2.</t>
  </si>
  <si>
    <t>5.3.</t>
  </si>
  <si>
    <t>5.4.</t>
  </si>
  <si>
    <r>
      <rPr>
        <b/>
        <sz val="14"/>
        <rFont val="Times New Roman"/>
        <family val="1"/>
        <charset val="204"/>
      </rPr>
      <t xml:space="preserve">Мероприятие 5.4. </t>
    </r>
    <r>
      <rPr>
        <sz val="14"/>
        <rFont val="Times New Roman"/>
        <family val="1"/>
        <charset val="204"/>
      </rPr>
      <t>Создание системы обеспечения безналичной оплаты проезда пассажиров и провоза багажа на общественном транспорте в Одинцовском муниципальном районе</t>
    </r>
  </si>
  <si>
    <t>6.1.</t>
  </si>
  <si>
    <t>7.</t>
  </si>
  <si>
    <t>7.1.</t>
  </si>
  <si>
    <t>Содержание объектов дорожного хозяйства на территориях сельских поселений</t>
  </si>
  <si>
    <t>Содержание объектов дорожного хозяйства на территориях городских поселений</t>
  </si>
  <si>
    <t>Ремонт объектов дорожного хозяйства на территориях городских поселений</t>
  </si>
  <si>
    <t>Ремонт объектов дорожного хозяйства на территориях сельских поселений</t>
  </si>
  <si>
    <t>Капитальный ремонт объектов дорожного хозяйства на территориях сельских поселений</t>
  </si>
  <si>
    <t>Капитальный ремонт объектов дорожного хозяйства на территориях городских поселений</t>
  </si>
  <si>
    <t xml:space="preserve">объем финансирования не определен </t>
  </si>
  <si>
    <t xml:space="preserve">в пределах средств предусмотренных в бюджетах поселений </t>
  </si>
  <si>
    <t>Муниципальное казенное учреждение «Упрдоркапстрой Одинцовского муниципального района»</t>
  </si>
  <si>
    <t>Обеспечение качественного и безопасного движения по автомобильным дорогам общего пользования на территории Одинцовского муниципального района.</t>
  </si>
  <si>
    <t>Приведение поверхности дворовых территорий многоквартирных домов, проездов к дворовым территориям многоквартирных домов, в нормативное состояние.</t>
  </si>
  <si>
    <t>Увеличение количества машиномест на парковках общего пользования и обеспечение комфортного проживания жителей в населенных пунктах Одинцовского муниципального района.</t>
  </si>
  <si>
    <t>Обеспечение качественного транспортного обслуживания жителей в границах Одинцовского муниципального района.</t>
  </si>
  <si>
    <t xml:space="preserve">Администрации сельских и городских поселений Одинцовского муниципального района </t>
  </si>
  <si>
    <t xml:space="preserve">Комитет по строительству и развитию дорожно-транспортной инфраструктуры; Администрации сельских и городских поселений Одинцовского муниципального района </t>
  </si>
  <si>
    <t>Комитет по строительству и развитию дорожно-транспортной инфраструктуры; ГИБДД</t>
  </si>
  <si>
    <t>Осуществление функций муниципального заказчика по проектированию, строительству, реконструкции, капитальному ремонту, ремонту и содержанию автомобильных дорог и иных объектов капитального строительства.</t>
  </si>
  <si>
    <t>Содержание дворовых территорий многоквартирных домов, проездов к дворовым территориям многоквартирных домов.</t>
  </si>
  <si>
    <t>Своевременное выявление опасных участков улично-дорожной сети.</t>
  </si>
  <si>
    <t>1.1.1.</t>
  </si>
  <si>
    <t>1.1.2.</t>
  </si>
  <si>
    <t>1.2.1.</t>
  </si>
  <si>
    <t>1.3.1.</t>
  </si>
  <si>
    <t>1.3.2.</t>
  </si>
  <si>
    <t>Увеличение доли маршрутов регулярных перевозок по регулируемым тарифам в общем количестве муниципальных маршрутов регулярных перевозок муниципального района на конец года.</t>
  </si>
  <si>
    <t>Уменьшение доли населения, проживающего в населенных пунктах, не имеющих регулярного автобусного и (или) железнодорожного сообщения с административным центром муниципального района, в общей численности муниципального района.</t>
  </si>
  <si>
    <t>Увеличение доли поездок, оплаченных с использованием единых транспортных карт в общем количестве оплаченных пассажирами поездок на конец года.</t>
  </si>
  <si>
    <t>Комитет по строительству и развитию дорожно-транспортной инфраструктуры; Муниципальное казенное учреждение «Упрдоркапстрой Одинцовского муниципального района»; ГИБДД</t>
  </si>
  <si>
    <t>Увеличение протяженности оформленных в собственность бесхозяйных автомобильных дорог.</t>
  </si>
  <si>
    <r>
      <rPr>
        <b/>
        <sz val="14"/>
        <rFont val="Times New Roman"/>
        <family val="1"/>
        <charset val="204"/>
      </rPr>
      <t xml:space="preserve">Мероприятие 6.1. </t>
    </r>
    <r>
      <rPr>
        <sz val="14"/>
        <rFont val="Times New Roman"/>
        <family val="1"/>
        <charset val="204"/>
      </rPr>
      <t>Строительство объекта "Магистральная улица общегородского значения, эстакада через железнодорожные пути в районе станции Одинцово, транспортные развязки в разных уровнях при пересечении с Минским и Можайским шоссе, объекты инженерной инфраструктуры и дорожного сервиса".</t>
    </r>
  </si>
  <si>
    <t>Председатель комитета по строительству и развитию дорожно-транспортной инфраструктуры</t>
  </si>
  <si>
    <t xml:space="preserve">Комитет по строительству и развитию дорожно-транспортной инфраструктуры; Муниципальное казенное учреждение «Упрдоркапстрой Одинцовского муниципального района» </t>
  </si>
  <si>
    <t>Итого по программе:</t>
  </si>
  <si>
    <t>Всего</t>
  </si>
  <si>
    <t xml:space="preserve">Средства бюджета Одинцовского муниципального района МО   </t>
  </si>
  <si>
    <t>Средства бюджетов сельских поселений</t>
  </si>
  <si>
    <t>Средства бюджетов городских поселений</t>
  </si>
  <si>
    <t xml:space="preserve">Перечень мероприятий муниципальной программы «Развитие дорожно-транспортной системы Одинцовского муниципального района Московской области». </t>
  </si>
  <si>
    <t>Средства бюджетов сельских поселений, передаваемые в бюджет Одинцовского муниципального района</t>
  </si>
  <si>
    <t>Средства бюджетов городских поселений, передаваемые в бюджет Одинцовского муниципального района</t>
  </si>
  <si>
    <t>Средства бюджетов городских  поселений</t>
  </si>
  <si>
    <t>Средства федерального бюджета</t>
  </si>
  <si>
    <r>
      <t xml:space="preserve">Мероприятие 1.1. </t>
    </r>
    <r>
      <rPr>
        <sz val="14"/>
        <rFont val="Times New Roman"/>
        <family val="1"/>
        <charset val="204"/>
      </rPr>
      <t>Содержание объектов дорожного хозяйства</t>
    </r>
  </si>
  <si>
    <r>
      <rPr>
        <b/>
        <sz val="14"/>
        <rFont val="Times New Roman"/>
        <family val="1"/>
        <charset val="204"/>
      </rPr>
      <t xml:space="preserve">Мероприятие 1.2. </t>
    </r>
    <r>
      <rPr>
        <sz val="14"/>
        <rFont val="Times New Roman"/>
        <family val="1"/>
        <charset val="204"/>
      </rPr>
      <t>Ремонт объектов дорожного хозяйства</t>
    </r>
  </si>
  <si>
    <r>
      <rPr>
        <b/>
        <sz val="14"/>
        <rFont val="Times New Roman"/>
        <family val="1"/>
        <charset val="204"/>
      </rPr>
      <t xml:space="preserve">Мероприятие 1.3. </t>
    </r>
    <r>
      <rPr>
        <sz val="14"/>
        <rFont val="Times New Roman"/>
        <family val="1"/>
        <charset val="204"/>
      </rPr>
      <t>Капитальный ремонт объектов дорожного хозяйства</t>
    </r>
  </si>
  <si>
    <r>
      <rPr>
        <b/>
        <sz val="14"/>
        <rFont val="Times New Roman"/>
        <family val="1"/>
        <charset val="204"/>
      </rPr>
      <t xml:space="preserve">Мероприятие 1.4. </t>
    </r>
    <r>
      <rPr>
        <sz val="14"/>
        <rFont val="Times New Roman"/>
        <family val="1"/>
        <charset val="204"/>
      </rPr>
      <t>Обеспечение деятельности муниципального казенного учреждения «Упрдоркапстрой Одинцовского муниципального района»</t>
    </r>
  </si>
  <si>
    <r>
      <t xml:space="preserve">Мероприятие 2.1. </t>
    </r>
    <r>
      <rPr>
        <sz val="14"/>
        <rFont val="Times New Roman"/>
        <family val="1"/>
        <charset val="204"/>
      </rPr>
      <t>Содержание дворовых территорий многоквартирных домов, проездов к дворовым территориям многоквартирных домов населенных пунктов.</t>
    </r>
  </si>
  <si>
    <r>
      <rPr>
        <b/>
        <sz val="14"/>
        <rFont val="Times New Roman"/>
        <family val="1"/>
        <charset val="204"/>
      </rPr>
      <t xml:space="preserve">Мероприятие 2.2. </t>
    </r>
    <r>
      <rPr>
        <sz val="14"/>
        <rFont val="Times New Roman"/>
        <family val="1"/>
        <charset val="204"/>
      </rPr>
      <t>Ремонт дворовых территорий многоквартирных домов, проездов к дворовым территориям многоквартирных домов населенных пунктов.</t>
    </r>
  </si>
  <si>
    <r>
      <t xml:space="preserve">Мероприятие 3.1. </t>
    </r>
    <r>
      <rPr>
        <sz val="14"/>
        <rFont val="Times New Roman"/>
        <family val="1"/>
        <charset val="204"/>
      </rPr>
      <t xml:space="preserve">Проектирование и строительство парковок на территории Одинцовского муниципального района     </t>
    </r>
    <r>
      <rPr>
        <b/>
        <sz val="14"/>
        <rFont val="Times New Roman"/>
        <family val="1"/>
        <charset val="204"/>
      </rPr>
      <t xml:space="preserve">   </t>
    </r>
  </si>
  <si>
    <r>
      <rPr>
        <b/>
        <sz val="14"/>
        <rFont val="Times New Roman"/>
        <family val="1"/>
        <charset val="204"/>
      </rPr>
      <t xml:space="preserve">Мероприятие 5.1. </t>
    </r>
    <r>
      <rPr>
        <sz val="14"/>
        <rFont val="Times New Roman"/>
        <family val="1"/>
        <charset val="204"/>
      </rPr>
      <t>Организация пассажирских перевозок на которых отдельным категориям граждан предоставляются меры социальной поддержки.</t>
    </r>
  </si>
  <si>
    <r>
      <rPr>
        <b/>
        <sz val="14"/>
        <rFont val="Times New Roman"/>
        <family val="1"/>
        <charset val="204"/>
      </rPr>
      <t xml:space="preserve">Мероприятие 5.2. </t>
    </r>
    <r>
      <rPr>
        <sz val="14"/>
        <rFont val="Times New Roman"/>
        <family val="1"/>
        <charset val="204"/>
      </rPr>
      <t>Организация транспортного обслуживания мероприятий, проводимых в рамках областных и районных программ.</t>
    </r>
  </si>
  <si>
    <r>
      <rPr>
        <b/>
        <sz val="14"/>
        <rFont val="Times New Roman"/>
        <family val="1"/>
        <charset val="204"/>
      </rPr>
      <t xml:space="preserve">Мероприятие 5.3. </t>
    </r>
    <r>
      <rPr>
        <sz val="14"/>
        <rFont val="Times New Roman"/>
        <family val="1"/>
        <charset val="204"/>
      </rPr>
      <t>Открытие новых маршрутов</t>
    </r>
  </si>
  <si>
    <r>
      <rPr>
        <b/>
        <sz val="14"/>
        <rFont val="Times New Roman"/>
        <family val="1"/>
        <charset val="204"/>
      </rPr>
      <t>Мероприятие 7.1</t>
    </r>
    <r>
      <rPr>
        <sz val="14"/>
        <rFont val="Times New Roman"/>
        <family val="1"/>
        <charset val="204"/>
      </rPr>
      <t>. Подготовка и оформление правоустанавливающих документов на автомобильные дороги общего пользования местного значения Одинцовского муниципального района.</t>
    </r>
  </si>
  <si>
    <t>2017-2021</t>
  </si>
  <si>
    <t>Снижение социального риска на дорогах Одинцовского муниципального района до 10,6 человек на 100 000 человек к 2018 году.</t>
  </si>
  <si>
    <r>
      <rPr>
        <b/>
        <sz val="14"/>
        <rFont val="Times New Roman"/>
        <family val="1"/>
        <charset val="204"/>
      </rPr>
      <t xml:space="preserve">Мероприятие 4.1. </t>
    </r>
    <r>
      <rPr>
        <sz val="14"/>
        <rFont val="Times New Roman"/>
        <family val="1"/>
        <charset val="204"/>
      </rPr>
      <t>Проведение регулярных комиссионных проверок состояния автомобильных дорог, улично-дорожной сети.</t>
    </r>
  </si>
  <si>
    <t>8.1.</t>
  </si>
  <si>
    <t>Увеличение протяженности веломаршрутной сети на территории Одинцовского мунциипального района</t>
  </si>
  <si>
    <t>Администрации сельских и городских поселений Одинцовского муниципального района; Комитет по делам молодежи, культуре и спорту Администрации Одинцовского муниципального района; Комитет по строительству и развитию дорожно-транспортной инфраструктуры</t>
  </si>
  <si>
    <t>Создание веломаршрутной сети на территории Одинцовского муниципального района Московской области</t>
  </si>
  <si>
    <t>Увеличение количества жителей Одинцовского муниципального района пользующихся велосипедным транспортом</t>
  </si>
  <si>
    <t>Ремонт  автомобильных дорог общего пользования местного значения на территории сельских поселений.</t>
  </si>
  <si>
    <t>Ремонт автомобильных дорог общего пользования местного значения на территории городских поселений.</t>
  </si>
  <si>
    <t>Увеличение протяженности построенных и реконструированных автомобильных дорог общего пользования местного значения</t>
  </si>
  <si>
    <t xml:space="preserve">Оформление паспортов автомобильных дорог городскими и сельскими поселениями. </t>
  </si>
  <si>
    <r>
      <t xml:space="preserve">Задача 7   </t>
    </r>
    <r>
      <rPr>
        <sz val="14"/>
        <rFont val="Times New Roman"/>
        <family val="1"/>
        <charset val="204"/>
      </rPr>
      <t>Паспортизация автомобильных дорог Одинцовского муниципального района.</t>
    </r>
  </si>
  <si>
    <r>
      <t xml:space="preserve">Задача 4.         </t>
    </r>
    <r>
      <rPr>
        <sz val="14"/>
        <rFont val="Times New Roman"/>
        <family val="1"/>
        <charset val="204"/>
      </rPr>
      <t>Обеспечение безопасности дорожного движения на территории Одинцовского муниципального района</t>
    </r>
  </si>
  <si>
    <r>
      <t xml:space="preserve">Задача 5       </t>
    </r>
    <r>
      <rPr>
        <sz val="14"/>
        <rFont val="Times New Roman"/>
        <family val="1"/>
        <charset val="204"/>
      </rPr>
      <t xml:space="preserve"> Организация транспортного обслуживания в Одинцовском муниципальном районе.</t>
    </r>
  </si>
  <si>
    <r>
      <t>Задача 8.</t>
    </r>
    <r>
      <rPr>
        <sz val="14"/>
        <rFont val="Times New Roman"/>
        <family val="1"/>
        <charset val="204"/>
      </rPr>
      <t xml:space="preserve"> Развитие велоинфраструктуры на территории Одинцовского муниципального района Московской области.</t>
    </r>
  </si>
  <si>
    <r>
      <t xml:space="preserve">Задача 6             </t>
    </r>
    <r>
      <rPr>
        <sz val="14"/>
        <rFont val="Times New Roman"/>
        <family val="1"/>
        <charset val="204"/>
      </rPr>
      <t>Развитие сети автомобильных дорог общего пользования местного значения в Одинцовском муниципальном районе.</t>
    </r>
  </si>
  <si>
    <r>
      <t xml:space="preserve">Задача 1                        </t>
    </r>
    <r>
      <rPr>
        <sz val="14"/>
        <rFont val="Times New Roman"/>
        <family val="1"/>
        <charset val="204"/>
      </rPr>
      <t>Дорожная деятельность в отношении дорог общего пользования местного значения Одинцовского муниципального района</t>
    </r>
  </si>
  <si>
    <r>
      <t xml:space="preserve">Задача 3.                </t>
    </r>
    <r>
      <rPr>
        <sz val="14"/>
        <rFont val="Times New Roman"/>
        <family val="1"/>
        <charset val="204"/>
      </rPr>
      <t>Развитие сети парковок на территории Одинцовского муниципального района</t>
    </r>
  </si>
  <si>
    <t>Проектирование и строительство новых парковочных мест. Количество машиномест на парковках общего пользования в 2017 году - 134888 единиц. Количество машиномест на перехватывающих парковках в 2017 году - 975 единиц.</t>
  </si>
  <si>
    <t>6.2.</t>
  </si>
  <si>
    <r>
      <t xml:space="preserve">Мероприятие 6.2.  </t>
    </r>
    <r>
      <rPr>
        <sz val="14"/>
        <rFont val="Times New Roman"/>
        <family val="1"/>
        <charset val="204"/>
      </rPr>
      <t>Реконструкция объекта "Реконструкция существующего подъезда на км 4+744 А-106 "Рублево-Успенское шоссе" для обеспечения транспортной доступности многофункционального детского образовательного комплекса по адресу Московская область Одинцовский муниципальный район, сельское поселение Барвихинское. д.Раздоры"</t>
    </r>
  </si>
  <si>
    <t>1.2.1.1</t>
  </si>
  <si>
    <t>1.2.1.2</t>
  </si>
  <si>
    <t>1.2.2</t>
  </si>
  <si>
    <t>1.3.1.1</t>
  </si>
  <si>
    <t>1.3.1.2</t>
  </si>
  <si>
    <t>1.1.1.2</t>
  </si>
  <si>
    <t>1.1.2.2</t>
  </si>
  <si>
    <t>1.1.1.1.</t>
  </si>
  <si>
    <t>1.1.2.1.</t>
  </si>
  <si>
    <t>Капитальный ремонт объектов дорожного хозяйства на территоиях сельских поселений</t>
  </si>
  <si>
    <t>Погашение кредиторской задолженности за содержание объектов дорожного хозяйства</t>
  </si>
  <si>
    <t>Погашение кредиторской задолженности за ремонт объетов дорожного хозяйства</t>
  </si>
  <si>
    <t xml:space="preserve">Погашение кредиторской задолженности за капитальный ремонт объектов дорожного хозяйства </t>
  </si>
  <si>
    <t xml:space="preserve">Объем финансирования мероприятия в 2016 году 
(тыс. руб.)    </t>
  </si>
  <si>
    <t xml:space="preserve">Средства Дорожного Фонда Московской области   </t>
  </si>
  <si>
    <r>
      <t xml:space="preserve">Задача 2            </t>
    </r>
    <r>
      <rPr>
        <sz val="14"/>
        <rFont val="Times New Roman"/>
        <family val="1"/>
        <charset val="204"/>
      </rPr>
      <t xml:space="preserve">  Содержание, капительный ремонт  и ремонт  дворовых территорий многоквартирных домов, проездов к дворовым территориям многоквартирных домов населенных пунктов.</t>
    </r>
  </si>
  <si>
    <t>Ремонт 57840,00 кв. м автомобильных дорог общего пользования местного значения.</t>
  </si>
  <si>
    <t>Приведение поверхности дворовых территорий в нормативное состояние.</t>
  </si>
  <si>
    <t>Отсутствие кредиторской задолженности</t>
  </si>
  <si>
    <t>201-2021</t>
  </si>
  <si>
    <t>Соответствие объектов дорожного хозяйства нормативным требованиям</t>
  </si>
  <si>
    <t>Соответствие объектов дорожного хозяйства нормативным требованиям на территории сельских поселений.</t>
  </si>
  <si>
    <t>Соответствие объектов дорожного хозяйства нормативным требованиям на территории городских поселений.</t>
  </si>
  <si>
    <t xml:space="preserve">Приложение № 1 к муниципальной программе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</si>
</sst>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.000"/>
    <numFmt numFmtId="165" formatCode="#,##0.00000"/>
  </numFmts>
  <fonts count="10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117">
    <xf numFmtId="0" fontId="0" fillId="0" borderId="0" xfId="0"/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/>
    </xf>
    <xf numFmtId="2" fontId="3" fillId="2" borderId="0" xfId="0" applyNumberFormat="1" applyFont="1" applyFill="1" applyBorder="1"/>
    <xf numFmtId="0" fontId="1" fillId="2" borderId="0" xfId="0" applyFont="1" applyFill="1" applyBorder="1" applyAlignment="1">
      <alignment vertical="center" wrapText="1"/>
    </xf>
    <xf numFmtId="0" fontId="3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Alignment="1">
      <alignment horizontal="center" vertical="center"/>
    </xf>
    <xf numFmtId="0" fontId="1" fillId="2" borderId="1" xfId="0" applyNumberFormat="1" applyFont="1" applyFill="1" applyBorder="1" applyAlignment="1">
      <alignment horizontal="left" vertical="center" wrapText="1"/>
    </xf>
    <xf numFmtId="0" fontId="6" fillId="2" borderId="0" xfId="0" applyFont="1" applyFill="1"/>
    <xf numFmtId="0" fontId="5" fillId="2" borderId="0" xfId="0" applyFont="1" applyFill="1"/>
    <xf numFmtId="0" fontId="3" fillId="2" borderId="0" xfId="0" applyFont="1" applyFill="1"/>
    <xf numFmtId="0" fontId="7" fillId="2" borderId="0" xfId="0" applyFont="1" applyFill="1"/>
    <xf numFmtId="2" fontId="1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2" fontId="5" fillId="2" borderId="0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vertical="top"/>
    </xf>
    <xf numFmtId="2" fontId="5" fillId="2" borderId="0" xfId="0" applyNumberFormat="1" applyFont="1" applyFill="1" applyBorder="1" applyAlignment="1">
      <alignment vertical="top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vertical="top"/>
    </xf>
    <xf numFmtId="2" fontId="3" fillId="2" borderId="0" xfId="0" applyNumberFormat="1" applyFont="1" applyFill="1" applyBorder="1" applyAlignment="1">
      <alignment vertical="top"/>
    </xf>
    <xf numFmtId="165" fontId="1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2" fontId="0" fillId="2" borderId="0" xfId="0" applyNumberFormat="1" applyFill="1"/>
    <xf numFmtId="2" fontId="3" fillId="2" borderId="0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left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5" fontId="1" fillId="2" borderId="1" xfId="1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/>
    <xf numFmtId="165" fontId="3" fillId="2" borderId="0" xfId="0" applyNumberFormat="1" applyFont="1" applyFill="1"/>
    <xf numFmtId="0" fontId="1" fillId="2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164" fontId="5" fillId="2" borderId="1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top" wrapText="1"/>
    </xf>
    <xf numFmtId="2" fontId="3" fillId="2" borderId="0" xfId="0" applyNumberFormat="1" applyFont="1" applyFill="1" applyBorder="1" applyAlignment="1">
      <alignment horizontal="center" vertical="top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/>
    </xf>
    <xf numFmtId="2" fontId="0" fillId="2" borderId="0" xfId="0" applyNumberFormat="1" applyFill="1" applyAlignment="1">
      <alignment horizont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/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top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left"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righ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5" xfId="0" applyNumberFormat="1" applyFont="1" applyFill="1" applyBorder="1" applyAlignment="1">
      <alignment horizontal="left" vertical="top" wrapText="1"/>
    </xf>
    <xf numFmtId="0" fontId="1" fillId="2" borderId="7" xfId="0" applyNumberFormat="1" applyFont="1" applyFill="1" applyBorder="1" applyAlignment="1">
      <alignment horizontal="left" vertical="top" wrapText="1"/>
    </xf>
    <xf numFmtId="0" fontId="1" fillId="2" borderId="6" xfId="0" applyNumberFormat="1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88"/>
  <sheetViews>
    <sheetView tabSelected="1" zoomScale="60" zoomScaleNormal="60" zoomScaleSheetLayoutView="30" workbookViewId="0">
      <selection activeCell="H8" sqref="H8"/>
    </sheetView>
  </sheetViews>
  <sheetFormatPr defaultRowHeight="15" x14ac:dyDescent="0.25"/>
  <cols>
    <col min="1" max="1" width="11" style="61" customWidth="1"/>
    <col min="2" max="2" width="25.7109375" style="62" customWidth="1"/>
    <col min="3" max="3" width="16.42578125" style="61" customWidth="1"/>
    <col min="4" max="4" width="24.42578125" style="62" customWidth="1"/>
    <col min="5" max="5" width="24" style="46" customWidth="1"/>
    <col min="6" max="6" width="25" style="46" customWidth="1"/>
    <col min="7" max="7" width="22.7109375" style="46" customWidth="1"/>
    <col min="8" max="8" width="19.7109375" style="63" customWidth="1"/>
    <col min="9" max="9" width="19.140625" style="46" customWidth="1"/>
    <col min="10" max="10" width="19.7109375" style="46" customWidth="1"/>
    <col min="11" max="11" width="18.28515625" style="46" customWidth="1"/>
    <col min="12" max="12" width="22.140625" style="64" customWidth="1"/>
    <col min="13" max="13" width="26.140625" style="65" customWidth="1"/>
    <col min="14" max="14" width="16" style="66" customWidth="1"/>
    <col min="15" max="16384" width="9.140625" style="66"/>
  </cols>
  <sheetData>
    <row r="1" spans="1:16" s="5" customFormat="1" ht="119.25" customHeight="1" x14ac:dyDescent="0.25">
      <c r="A1" s="1"/>
      <c r="B1" s="2"/>
      <c r="C1" s="1"/>
      <c r="D1" s="2"/>
      <c r="E1" s="3"/>
      <c r="F1" s="3"/>
      <c r="G1" s="3"/>
      <c r="H1" s="47"/>
      <c r="I1" s="3"/>
      <c r="J1" s="4"/>
      <c r="K1" s="96" t="s">
        <v>148</v>
      </c>
      <c r="L1" s="96"/>
      <c r="M1" s="96"/>
    </row>
    <row r="2" spans="1:16" s="5" customFormat="1" ht="18.75" x14ac:dyDescent="0.25">
      <c r="A2" s="100" t="s">
        <v>87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6" s="5" customFormat="1" x14ac:dyDescent="0.25">
      <c r="A3" s="6"/>
      <c r="B3" s="2"/>
      <c r="C3" s="1"/>
      <c r="D3" s="2"/>
      <c r="E3" s="3"/>
      <c r="F3" s="3"/>
      <c r="G3" s="3"/>
      <c r="H3" s="47"/>
      <c r="I3" s="3"/>
      <c r="J3" s="3"/>
      <c r="K3" s="3"/>
      <c r="L3" s="7"/>
      <c r="M3" s="8"/>
    </row>
    <row r="4" spans="1:16" s="9" customFormat="1" ht="23.25" customHeight="1" x14ac:dyDescent="0.25">
      <c r="A4" s="80" t="s">
        <v>19</v>
      </c>
      <c r="B4" s="80" t="s">
        <v>20</v>
      </c>
      <c r="C4" s="80" t="s">
        <v>22</v>
      </c>
      <c r="D4" s="80" t="s">
        <v>21</v>
      </c>
      <c r="E4" s="101" t="s">
        <v>138</v>
      </c>
      <c r="F4" s="101" t="s">
        <v>23</v>
      </c>
      <c r="G4" s="101" t="s">
        <v>0</v>
      </c>
      <c r="H4" s="101"/>
      <c r="I4" s="101"/>
      <c r="J4" s="101"/>
      <c r="K4" s="101"/>
      <c r="L4" s="80" t="s">
        <v>24</v>
      </c>
      <c r="M4" s="80" t="s">
        <v>25</v>
      </c>
    </row>
    <row r="5" spans="1:16" s="11" customFormat="1" ht="75.75" customHeight="1" x14ac:dyDescent="0.25">
      <c r="A5" s="80"/>
      <c r="B5" s="80"/>
      <c r="C5" s="80"/>
      <c r="D5" s="80"/>
      <c r="E5" s="101"/>
      <c r="F5" s="101"/>
      <c r="G5" s="10">
        <v>2017</v>
      </c>
      <c r="H5" s="10">
        <v>2018</v>
      </c>
      <c r="I5" s="10">
        <v>2019</v>
      </c>
      <c r="J5" s="10">
        <v>2020</v>
      </c>
      <c r="K5" s="10">
        <v>2021</v>
      </c>
      <c r="L5" s="80"/>
      <c r="M5" s="80"/>
      <c r="N5" s="11" t="s">
        <v>32</v>
      </c>
    </row>
    <row r="6" spans="1:16" s="11" customFormat="1" ht="15.75" customHeight="1" x14ac:dyDescent="0.25">
      <c r="A6" s="10">
        <v>1</v>
      </c>
      <c r="B6" s="10">
        <v>2</v>
      </c>
      <c r="C6" s="10">
        <v>5</v>
      </c>
      <c r="D6" s="10">
        <v>4</v>
      </c>
      <c r="E6" s="10">
        <v>6</v>
      </c>
      <c r="F6" s="10">
        <v>7</v>
      </c>
      <c r="G6" s="10">
        <v>8</v>
      </c>
      <c r="H6" s="10">
        <v>9</v>
      </c>
      <c r="I6" s="10">
        <v>10</v>
      </c>
      <c r="J6" s="10">
        <v>11</v>
      </c>
      <c r="K6" s="10">
        <v>12</v>
      </c>
      <c r="L6" s="10">
        <v>13</v>
      </c>
      <c r="M6" s="12">
        <v>14</v>
      </c>
    </row>
    <row r="7" spans="1:16" s="13" customFormat="1" ht="37.5" customHeight="1" x14ac:dyDescent="0.3">
      <c r="A7" s="90" t="s">
        <v>1</v>
      </c>
      <c r="B7" s="82" t="s">
        <v>120</v>
      </c>
      <c r="C7" s="80" t="s">
        <v>103</v>
      </c>
      <c r="D7" s="71" t="s">
        <v>2</v>
      </c>
      <c r="E7" s="33">
        <f t="shared" ref="E7:K7" si="0">SUM(E8:E11)</f>
        <v>597622.49399999995</v>
      </c>
      <c r="F7" s="33">
        <f t="shared" ref="F7:F15" si="1">SUM(G7:K7)</f>
        <v>1904329.9091399999</v>
      </c>
      <c r="G7" s="33">
        <f>SUM(G8:G11)</f>
        <v>467449.18118000001</v>
      </c>
      <c r="H7" s="33">
        <f t="shared" si="0"/>
        <v>451369.08199999994</v>
      </c>
      <c r="I7" s="33">
        <f t="shared" si="0"/>
        <v>266155.74595999997</v>
      </c>
      <c r="J7" s="33">
        <f t="shared" si="0"/>
        <v>359677.94999999995</v>
      </c>
      <c r="K7" s="33">
        <f t="shared" si="0"/>
        <v>359677.94999999995</v>
      </c>
      <c r="L7" s="81" t="s">
        <v>58</v>
      </c>
      <c r="M7" s="81" t="s">
        <v>59</v>
      </c>
    </row>
    <row r="8" spans="1:16" s="14" customFormat="1" ht="75.75" customHeight="1" x14ac:dyDescent="0.3">
      <c r="A8" s="90"/>
      <c r="B8" s="82"/>
      <c r="C8" s="80"/>
      <c r="D8" s="74" t="s">
        <v>26</v>
      </c>
      <c r="E8" s="32">
        <f>E29+E46</f>
        <v>15760</v>
      </c>
      <c r="F8" s="32">
        <f t="shared" si="1"/>
        <v>24637</v>
      </c>
      <c r="G8" s="32">
        <f t="shared" ref="G8:K8" si="2">G29+G46</f>
        <v>19394</v>
      </c>
      <c r="H8" s="32">
        <f t="shared" si="2"/>
        <v>5243</v>
      </c>
      <c r="I8" s="32">
        <f t="shared" si="2"/>
        <v>0</v>
      </c>
      <c r="J8" s="32">
        <f t="shared" si="2"/>
        <v>0</v>
      </c>
      <c r="K8" s="32">
        <f t="shared" si="2"/>
        <v>0</v>
      </c>
      <c r="L8" s="81"/>
      <c r="M8" s="81"/>
    </row>
    <row r="9" spans="1:16" s="14" customFormat="1" ht="78.75" customHeight="1" x14ac:dyDescent="0.3">
      <c r="A9" s="90"/>
      <c r="B9" s="82"/>
      <c r="C9" s="80"/>
      <c r="D9" s="74" t="s">
        <v>34</v>
      </c>
      <c r="E9" s="32">
        <f>E13+E30+E47+E63</f>
        <v>37957.187000000005</v>
      </c>
      <c r="F9" s="32">
        <f t="shared" si="1"/>
        <v>161201.60606999998</v>
      </c>
      <c r="G9" s="32">
        <f>G13+G30+G47+G63</f>
        <v>25170.266070000001</v>
      </c>
      <c r="H9" s="32">
        <f>H13+H30+H47+H63</f>
        <v>34007.834999999999</v>
      </c>
      <c r="I9" s="32">
        <f>I13+I30+I47+I63</f>
        <v>34007.834999999999</v>
      </c>
      <c r="J9" s="32">
        <f t="shared" ref="J9:K9" si="3">J13+J30+J47+J63</f>
        <v>34007.834999999999</v>
      </c>
      <c r="K9" s="32">
        <f t="shared" si="3"/>
        <v>34007.834999999999</v>
      </c>
      <c r="L9" s="81"/>
      <c r="M9" s="81"/>
    </row>
    <row r="10" spans="1:16" s="15" customFormat="1" ht="147" customHeight="1" x14ac:dyDescent="0.25">
      <c r="A10" s="90"/>
      <c r="B10" s="82"/>
      <c r="C10" s="80"/>
      <c r="D10" s="74" t="s">
        <v>88</v>
      </c>
      <c r="E10" s="32">
        <f>E14+E31+E48</f>
        <v>228150.45499999999</v>
      </c>
      <c r="F10" s="32">
        <f>SUM(G10:K10)</f>
        <v>481666.57432000001</v>
      </c>
      <c r="G10" s="32">
        <f t="shared" ref="G10:K10" si="4">G14+G31+G48</f>
        <v>166620.96032000001</v>
      </c>
      <c r="H10" s="32">
        <f t="shared" si="4"/>
        <v>114347.49800000001</v>
      </c>
      <c r="I10" s="32">
        <f>I14+I31+I48</f>
        <v>66899.372000000003</v>
      </c>
      <c r="J10" s="32">
        <f t="shared" si="4"/>
        <v>66899.372000000003</v>
      </c>
      <c r="K10" s="32">
        <f t="shared" si="4"/>
        <v>66899.372000000003</v>
      </c>
      <c r="L10" s="81"/>
      <c r="M10" s="81"/>
      <c r="P10" s="16"/>
    </row>
    <row r="11" spans="1:16" s="15" customFormat="1" ht="152.25" customHeight="1" x14ac:dyDescent="0.25">
      <c r="A11" s="90"/>
      <c r="B11" s="82"/>
      <c r="C11" s="80"/>
      <c r="D11" s="74" t="s">
        <v>89</v>
      </c>
      <c r="E11" s="32">
        <f>E15+E32+E49+E64</f>
        <v>315754.85199999996</v>
      </c>
      <c r="F11" s="32">
        <f t="shared" si="1"/>
        <v>1236824.72875</v>
      </c>
      <c r="G11" s="32">
        <f t="shared" ref="G11:K11" si="5">G15+G32+G49+G64</f>
        <v>256263.95478999999</v>
      </c>
      <c r="H11" s="32">
        <f>H15+H32+H49+H64</f>
        <v>297770.74899999995</v>
      </c>
      <c r="I11" s="32">
        <f>I15+I32+I49+I64</f>
        <v>165248.53896000001</v>
      </c>
      <c r="J11" s="32">
        <f t="shared" si="5"/>
        <v>258770.74299999999</v>
      </c>
      <c r="K11" s="32">
        <f t="shared" si="5"/>
        <v>258770.74299999999</v>
      </c>
      <c r="L11" s="81"/>
      <c r="M11" s="81"/>
    </row>
    <row r="12" spans="1:16" s="16" customFormat="1" ht="28.5" customHeight="1" x14ac:dyDescent="0.25">
      <c r="A12" s="79" t="s">
        <v>7</v>
      </c>
      <c r="B12" s="82" t="s">
        <v>92</v>
      </c>
      <c r="C12" s="104" t="s">
        <v>103</v>
      </c>
      <c r="D12" s="71" t="s">
        <v>28</v>
      </c>
      <c r="E12" s="33">
        <f>SUM(E13:E15)</f>
        <v>364868.91800000001</v>
      </c>
      <c r="F12" s="33">
        <f t="shared" si="1"/>
        <v>1537162.01116</v>
      </c>
      <c r="G12" s="33">
        <f>SUM(G13:G15)</f>
        <v>316349.12919999997</v>
      </c>
      <c r="H12" s="33">
        <f>SUM(H13:H15)</f>
        <v>338174.11599999998</v>
      </c>
      <c r="I12" s="33">
        <f>SUM(I13:I15)</f>
        <v>231864.78596000001</v>
      </c>
      <c r="J12" s="33">
        <f>SUM(J13:J15)</f>
        <v>325386.99</v>
      </c>
      <c r="K12" s="33">
        <f>SUM(K13:K15)</f>
        <v>325386.99</v>
      </c>
      <c r="L12" s="81" t="s">
        <v>58</v>
      </c>
      <c r="M12" s="88" t="s">
        <v>145</v>
      </c>
    </row>
    <row r="13" spans="1:16" s="15" customFormat="1" ht="81" customHeight="1" x14ac:dyDescent="0.25">
      <c r="A13" s="79"/>
      <c r="B13" s="82"/>
      <c r="C13" s="104"/>
      <c r="D13" s="74" t="s">
        <v>34</v>
      </c>
      <c r="E13" s="32">
        <f>E17+E23</f>
        <v>13288</v>
      </c>
      <c r="F13" s="32">
        <f t="shared" si="1"/>
        <v>28023.727999999999</v>
      </c>
      <c r="G13" s="32">
        <f t="shared" ref="G13:K13" si="6">G17+G23</f>
        <v>0</v>
      </c>
      <c r="H13" s="32">
        <f t="shared" si="6"/>
        <v>7005.9319999999998</v>
      </c>
      <c r="I13" s="32">
        <f t="shared" si="6"/>
        <v>7005.9319999999998</v>
      </c>
      <c r="J13" s="32">
        <f t="shared" si="6"/>
        <v>7005.9319999999998</v>
      </c>
      <c r="K13" s="32">
        <f t="shared" si="6"/>
        <v>7005.9319999999998</v>
      </c>
      <c r="L13" s="81"/>
      <c r="M13" s="88"/>
    </row>
    <row r="14" spans="1:16" s="15" customFormat="1" ht="138.75" customHeight="1" x14ac:dyDescent="0.25">
      <c r="A14" s="79"/>
      <c r="B14" s="82"/>
      <c r="C14" s="104"/>
      <c r="D14" s="74" t="s">
        <v>88</v>
      </c>
      <c r="E14" s="32">
        <f>E18</f>
        <v>115017.012</v>
      </c>
      <c r="F14" s="32">
        <f t="shared" si="1"/>
        <v>380668.82140999998</v>
      </c>
      <c r="G14" s="32">
        <f t="shared" ref="G14:K14" si="7">G18</f>
        <v>100284.20741</v>
      </c>
      <c r="H14" s="32">
        <f t="shared" si="7"/>
        <v>79686.498000000007</v>
      </c>
      <c r="I14" s="32">
        <f t="shared" si="7"/>
        <v>66899.372000000003</v>
      </c>
      <c r="J14" s="32">
        <f t="shared" si="7"/>
        <v>66899.372000000003</v>
      </c>
      <c r="K14" s="32">
        <f t="shared" si="7"/>
        <v>66899.372000000003</v>
      </c>
      <c r="L14" s="81"/>
      <c r="M14" s="88"/>
    </row>
    <row r="15" spans="1:16" s="15" customFormat="1" ht="154.5" customHeight="1" x14ac:dyDescent="0.25">
      <c r="A15" s="79"/>
      <c r="B15" s="82"/>
      <c r="C15" s="104"/>
      <c r="D15" s="74" t="s">
        <v>89</v>
      </c>
      <c r="E15" s="32">
        <f>E24</f>
        <v>236563.90599999999</v>
      </c>
      <c r="F15" s="32">
        <f t="shared" si="1"/>
        <v>1128469.46175</v>
      </c>
      <c r="G15" s="32">
        <f>G24</f>
        <v>216064.92178999999</v>
      </c>
      <c r="H15" s="32">
        <f t="shared" ref="H15:K15" si="8">H24</f>
        <v>251481.68599999999</v>
      </c>
      <c r="I15" s="32">
        <f t="shared" si="8"/>
        <v>157959.48196</v>
      </c>
      <c r="J15" s="32">
        <f t="shared" si="8"/>
        <v>251481.68599999999</v>
      </c>
      <c r="K15" s="32">
        <f t="shared" si="8"/>
        <v>251481.68599999999</v>
      </c>
      <c r="L15" s="81"/>
      <c r="M15" s="88"/>
    </row>
    <row r="16" spans="1:16" s="15" customFormat="1" ht="33" customHeight="1" x14ac:dyDescent="0.25">
      <c r="A16" s="79" t="s">
        <v>69</v>
      </c>
      <c r="B16" s="81" t="s">
        <v>50</v>
      </c>
      <c r="C16" s="111" t="s">
        <v>103</v>
      </c>
      <c r="D16" s="71" t="s">
        <v>28</v>
      </c>
      <c r="E16" s="33">
        <f>SUM(E17:E18)</f>
        <v>128305.012</v>
      </c>
      <c r="F16" s="33">
        <f t="shared" ref="F16:K16" si="9">SUM(F17:F18)</f>
        <v>408692.54940999998</v>
      </c>
      <c r="G16" s="33">
        <f t="shared" si="9"/>
        <v>100284.20741</v>
      </c>
      <c r="H16" s="33">
        <f t="shared" si="9"/>
        <v>86692.430000000008</v>
      </c>
      <c r="I16" s="33">
        <f t="shared" si="9"/>
        <v>73905.304000000004</v>
      </c>
      <c r="J16" s="33">
        <f t="shared" si="9"/>
        <v>73905.304000000004</v>
      </c>
      <c r="K16" s="33">
        <f t="shared" si="9"/>
        <v>73905.304000000004</v>
      </c>
      <c r="L16" s="81" t="s">
        <v>58</v>
      </c>
      <c r="M16" s="88" t="s">
        <v>146</v>
      </c>
    </row>
    <row r="17" spans="1:16" s="15" customFormat="1" ht="77.25" customHeight="1" x14ac:dyDescent="0.25">
      <c r="A17" s="79"/>
      <c r="B17" s="102"/>
      <c r="C17" s="112"/>
      <c r="D17" s="48" t="s">
        <v>34</v>
      </c>
      <c r="E17" s="32">
        <f>E19</f>
        <v>13288</v>
      </c>
      <c r="F17" s="32">
        <f>SUM(G17:K17)</f>
        <v>28023.727999999999</v>
      </c>
      <c r="G17" s="32">
        <f t="shared" ref="G17:K17" si="10">G19</f>
        <v>0</v>
      </c>
      <c r="H17" s="32">
        <f t="shared" si="10"/>
        <v>7005.9319999999998</v>
      </c>
      <c r="I17" s="32">
        <f t="shared" si="10"/>
        <v>7005.9319999999998</v>
      </c>
      <c r="J17" s="32">
        <f t="shared" si="10"/>
        <v>7005.9319999999998</v>
      </c>
      <c r="K17" s="32">
        <f t="shared" si="10"/>
        <v>7005.9319999999998</v>
      </c>
      <c r="L17" s="81"/>
      <c r="M17" s="88"/>
    </row>
    <row r="18" spans="1:16" s="15" customFormat="1" ht="137.25" customHeight="1" x14ac:dyDescent="0.25">
      <c r="A18" s="79"/>
      <c r="B18" s="102"/>
      <c r="C18" s="113"/>
      <c r="D18" s="48" t="s">
        <v>88</v>
      </c>
      <c r="E18" s="32">
        <v>115017.012</v>
      </c>
      <c r="F18" s="32">
        <f>SUM(G18:K18)</f>
        <v>380668.82140999998</v>
      </c>
      <c r="G18" s="32">
        <f t="shared" ref="G18:K18" si="11">G20+G21</f>
        <v>100284.20741</v>
      </c>
      <c r="H18" s="32">
        <f t="shared" si="11"/>
        <v>79686.498000000007</v>
      </c>
      <c r="I18" s="32">
        <f t="shared" si="11"/>
        <v>66899.372000000003</v>
      </c>
      <c r="J18" s="32">
        <f t="shared" si="11"/>
        <v>66899.372000000003</v>
      </c>
      <c r="K18" s="32">
        <f t="shared" si="11"/>
        <v>66899.372000000003</v>
      </c>
      <c r="L18" s="81"/>
      <c r="M18" s="88"/>
      <c r="N18" s="49"/>
      <c r="O18" s="49"/>
      <c r="P18" s="5"/>
    </row>
    <row r="19" spans="1:16" s="15" customFormat="1" ht="81" customHeight="1" x14ac:dyDescent="0.25">
      <c r="A19" s="79" t="s">
        <v>132</v>
      </c>
      <c r="B19" s="81" t="s">
        <v>50</v>
      </c>
      <c r="C19" s="111" t="s">
        <v>103</v>
      </c>
      <c r="D19" s="74" t="s">
        <v>34</v>
      </c>
      <c r="E19" s="32">
        <v>13288</v>
      </c>
      <c r="F19" s="32">
        <f>SUM(G19:K19)</f>
        <v>28023.727999999999</v>
      </c>
      <c r="G19" s="32">
        <v>0</v>
      </c>
      <c r="H19" s="32">
        <v>7005.9319999999998</v>
      </c>
      <c r="I19" s="32">
        <v>7005.9319999999998</v>
      </c>
      <c r="J19" s="32">
        <v>7005.9319999999998</v>
      </c>
      <c r="K19" s="32">
        <v>7005.9319999999998</v>
      </c>
      <c r="L19" s="81"/>
      <c r="M19" s="88" t="s">
        <v>146</v>
      </c>
      <c r="N19" s="49"/>
      <c r="O19" s="49"/>
      <c r="P19" s="5"/>
    </row>
    <row r="20" spans="1:16" s="15" customFormat="1" ht="137.25" customHeight="1" x14ac:dyDescent="0.25">
      <c r="A20" s="79"/>
      <c r="B20" s="81"/>
      <c r="C20" s="113"/>
      <c r="D20" s="74" t="s">
        <v>88</v>
      </c>
      <c r="E20" s="32">
        <v>115017.012</v>
      </c>
      <c r="F20" s="32">
        <f>SUM(G20:K20)</f>
        <v>363760.18133000005</v>
      </c>
      <c r="G20" s="32">
        <v>83375.567330000005</v>
      </c>
      <c r="H20" s="32">
        <v>79686.498000000007</v>
      </c>
      <c r="I20" s="32">
        <v>66899.372000000003</v>
      </c>
      <c r="J20" s="32">
        <v>66899.372000000003</v>
      </c>
      <c r="K20" s="32">
        <v>66899.372000000003</v>
      </c>
      <c r="L20" s="81"/>
      <c r="M20" s="88"/>
      <c r="N20" s="49"/>
      <c r="O20" s="49"/>
      <c r="P20" s="5"/>
    </row>
    <row r="21" spans="1:16" s="15" customFormat="1" ht="137.25" customHeight="1" x14ac:dyDescent="0.25">
      <c r="A21" s="67" t="s">
        <v>130</v>
      </c>
      <c r="B21" s="68" t="s">
        <v>135</v>
      </c>
      <c r="C21" s="50">
        <v>2017</v>
      </c>
      <c r="D21" s="74" t="s">
        <v>88</v>
      </c>
      <c r="E21" s="32">
        <v>0</v>
      </c>
      <c r="F21" s="32">
        <f>SUM(G21:K21)</f>
        <v>16908.640080000001</v>
      </c>
      <c r="G21" s="51">
        <v>16908.640080000001</v>
      </c>
      <c r="H21" s="32">
        <v>0</v>
      </c>
      <c r="I21" s="32">
        <v>0</v>
      </c>
      <c r="J21" s="32">
        <v>0</v>
      </c>
      <c r="K21" s="32">
        <v>0</v>
      </c>
      <c r="L21" s="68"/>
      <c r="M21" s="70" t="s">
        <v>143</v>
      </c>
      <c r="N21" s="49"/>
      <c r="O21" s="49"/>
      <c r="P21" s="5"/>
    </row>
    <row r="22" spans="1:16" s="15" customFormat="1" ht="30.75" customHeight="1" x14ac:dyDescent="0.25">
      <c r="A22" s="79" t="s">
        <v>70</v>
      </c>
      <c r="B22" s="81" t="s">
        <v>51</v>
      </c>
      <c r="C22" s="114" t="s">
        <v>103</v>
      </c>
      <c r="D22" s="71" t="s">
        <v>28</v>
      </c>
      <c r="E22" s="33">
        <f>SUM(E23:E24)</f>
        <v>236563.90599999999</v>
      </c>
      <c r="F22" s="33">
        <f t="shared" ref="F22" si="12">SUM(G22:K22)</f>
        <v>1128469.46175</v>
      </c>
      <c r="G22" s="33">
        <f>SUM(G23:G24)</f>
        <v>216064.92178999999</v>
      </c>
      <c r="H22" s="33">
        <f t="shared" ref="H22:K22" si="13">SUM(H23:H24)</f>
        <v>251481.68599999999</v>
      </c>
      <c r="I22" s="33">
        <f t="shared" si="13"/>
        <v>157959.48196</v>
      </c>
      <c r="J22" s="33">
        <f t="shared" si="13"/>
        <v>251481.68599999999</v>
      </c>
      <c r="K22" s="33">
        <f t="shared" si="13"/>
        <v>251481.68599999999</v>
      </c>
      <c r="L22" s="81" t="s">
        <v>58</v>
      </c>
      <c r="M22" s="88" t="s">
        <v>147</v>
      </c>
      <c r="N22" s="49"/>
      <c r="O22" s="49"/>
      <c r="P22" s="5"/>
    </row>
    <row r="23" spans="1:16" s="15" customFormat="1" ht="78.75" customHeight="1" x14ac:dyDescent="0.25">
      <c r="A23" s="79"/>
      <c r="B23" s="81"/>
      <c r="C23" s="115"/>
      <c r="D23" s="74" t="s">
        <v>34</v>
      </c>
      <c r="E23" s="32">
        <f>E25</f>
        <v>0</v>
      </c>
      <c r="F23" s="32">
        <f>SUM(G23:K23)</f>
        <v>0</v>
      </c>
      <c r="G23" s="32">
        <f t="shared" ref="G23:K23" si="14">G25</f>
        <v>0</v>
      </c>
      <c r="H23" s="32">
        <f t="shared" si="14"/>
        <v>0</v>
      </c>
      <c r="I23" s="32">
        <f t="shared" si="14"/>
        <v>0</v>
      </c>
      <c r="J23" s="32">
        <f t="shared" si="14"/>
        <v>0</v>
      </c>
      <c r="K23" s="32">
        <f t="shared" si="14"/>
        <v>0</v>
      </c>
      <c r="L23" s="81"/>
      <c r="M23" s="88"/>
      <c r="N23" s="52"/>
    </row>
    <row r="24" spans="1:16" s="15" customFormat="1" ht="158.25" customHeight="1" x14ac:dyDescent="0.25">
      <c r="A24" s="79"/>
      <c r="B24" s="81"/>
      <c r="C24" s="116"/>
      <c r="D24" s="74" t="s">
        <v>89</v>
      </c>
      <c r="E24" s="32">
        <v>236563.90599999999</v>
      </c>
      <c r="F24" s="32">
        <f>SUM(G24:K24)</f>
        <v>1128469.46175</v>
      </c>
      <c r="G24" s="32">
        <f>G26+G27</f>
        <v>216064.92178999999</v>
      </c>
      <c r="H24" s="32">
        <f>H26+H27</f>
        <v>251481.68599999999</v>
      </c>
      <c r="I24" s="32">
        <f t="shared" ref="I24:K24" si="15">I26+I27</f>
        <v>157959.48196</v>
      </c>
      <c r="J24" s="32">
        <f t="shared" si="15"/>
        <v>251481.68599999999</v>
      </c>
      <c r="K24" s="32">
        <f t="shared" si="15"/>
        <v>251481.68599999999</v>
      </c>
      <c r="L24" s="81"/>
      <c r="M24" s="88"/>
      <c r="N24" s="53"/>
    </row>
    <row r="25" spans="1:16" s="15" customFormat="1" ht="78" customHeight="1" x14ac:dyDescent="0.25">
      <c r="A25" s="79" t="s">
        <v>133</v>
      </c>
      <c r="B25" s="81" t="s">
        <v>51</v>
      </c>
      <c r="C25" s="114" t="s">
        <v>103</v>
      </c>
      <c r="D25" s="38" t="s">
        <v>27</v>
      </c>
      <c r="E25" s="32">
        <v>0</v>
      </c>
      <c r="F25" s="32">
        <f>SUM(G25:K25)</f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81"/>
      <c r="M25" s="88" t="s">
        <v>147</v>
      </c>
    </row>
    <row r="26" spans="1:16" s="15" customFormat="1" ht="158.25" customHeight="1" x14ac:dyDescent="0.25">
      <c r="A26" s="79"/>
      <c r="B26" s="81"/>
      <c r="C26" s="116"/>
      <c r="D26" s="38" t="s">
        <v>89</v>
      </c>
      <c r="E26" s="32">
        <v>236563.90599999999</v>
      </c>
      <c r="F26" s="32">
        <f>SUM(G26:K26)</f>
        <v>1112917.38958</v>
      </c>
      <c r="G26" s="32">
        <v>200512.84961999999</v>
      </c>
      <c r="H26" s="32">
        <v>251481.68599999999</v>
      </c>
      <c r="I26" s="32">
        <v>157959.48196</v>
      </c>
      <c r="J26" s="32">
        <v>251481.68599999999</v>
      </c>
      <c r="K26" s="32">
        <v>251481.68599999999</v>
      </c>
      <c r="L26" s="81"/>
      <c r="M26" s="88"/>
    </row>
    <row r="27" spans="1:16" s="15" customFormat="1" ht="158.25" customHeight="1" x14ac:dyDescent="0.25">
      <c r="A27" s="40" t="s">
        <v>131</v>
      </c>
      <c r="B27" s="42" t="s">
        <v>135</v>
      </c>
      <c r="C27" s="50">
        <v>2017</v>
      </c>
      <c r="D27" s="38" t="s">
        <v>89</v>
      </c>
      <c r="E27" s="32">
        <v>0</v>
      </c>
      <c r="F27" s="32">
        <f>SUM(G27:K27)</f>
        <v>15552.072169999999</v>
      </c>
      <c r="G27" s="32">
        <v>15552.072169999999</v>
      </c>
      <c r="H27" s="32">
        <v>0</v>
      </c>
      <c r="I27" s="32">
        <v>0</v>
      </c>
      <c r="J27" s="32">
        <v>0</v>
      </c>
      <c r="K27" s="32">
        <v>0</v>
      </c>
      <c r="L27" s="42"/>
      <c r="M27" s="44" t="s">
        <v>143</v>
      </c>
    </row>
    <row r="28" spans="1:16" s="16" customFormat="1" ht="30.75" customHeight="1" x14ac:dyDescent="0.25">
      <c r="A28" s="79" t="s">
        <v>8</v>
      </c>
      <c r="B28" s="81" t="s">
        <v>93</v>
      </c>
      <c r="C28" s="80" t="s">
        <v>103</v>
      </c>
      <c r="D28" s="36" t="s">
        <v>2</v>
      </c>
      <c r="E28" s="33">
        <f t="shared" ref="E28:K28" si="16">SUM(E29:E32)</f>
        <v>141117.802</v>
      </c>
      <c r="F28" s="33">
        <f t="shared" si="16"/>
        <v>176215.75871000002</v>
      </c>
      <c r="G28" s="33">
        <f t="shared" si="16"/>
        <v>97311.752710000001</v>
      </c>
      <c r="H28" s="33">
        <f t="shared" si="16"/>
        <v>78904.005999999994</v>
      </c>
      <c r="I28" s="33">
        <f t="shared" si="16"/>
        <v>0</v>
      </c>
      <c r="J28" s="33">
        <f t="shared" si="16"/>
        <v>0</v>
      </c>
      <c r="K28" s="33">
        <f t="shared" si="16"/>
        <v>0</v>
      </c>
      <c r="L28" s="81" t="s">
        <v>58</v>
      </c>
      <c r="M28" s="88" t="s">
        <v>141</v>
      </c>
    </row>
    <row r="29" spans="1:16" s="15" customFormat="1" ht="75.75" customHeight="1" x14ac:dyDescent="0.25">
      <c r="A29" s="79"/>
      <c r="B29" s="81"/>
      <c r="C29" s="80"/>
      <c r="D29" s="38" t="s">
        <v>26</v>
      </c>
      <c r="E29" s="32">
        <f>E34+E42</f>
        <v>15760</v>
      </c>
      <c r="F29" s="32">
        <f t="shared" ref="F29:F35" si="17">SUM(G29:K29)</f>
        <v>24637</v>
      </c>
      <c r="G29" s="32">
        <f t="shared" ref="G29:K29" si="18">G34+G42</f>
        <v>19394</v>
      </c>
      <c r="H29" s="32">
        <f t="shared" si="18"/>
        <v>5243</v>
      </c>
      <c r="I29" s="32">
        <f t="shared" si="18"/>
        <v>0</v>
      </c>
      <c r="J29" s="32">
        <f t="shared" si="18"/>
        <v>0</v>
      </c>
      <c r="K29" s="32">
        <f t="shared" si="18"/>
        <v>0</v>
      </c>
      <c r="L29" s="81"/>
      <c r="M29" s="88"/>
    </row>
    <row r="30" spans="1:16" s="15" customFormat="1" ht="80.25" customHeight="1" x14ac:dyDescent="0.25">
      <c r="A30" s="79"/>
      <c r="B30" s="81"/>
      <c r="C30" s="80"/>
      <c r="D30" s="38" t="s">
        <v>34</v>
      </c>
      <c r="E30" s="32">
        <f>E35+E43</f>
        <v>0</v>
      </c>
      <c r="F30" s="32">
        <f t="shared" si="17"/>
        <v>0</v>
      </c>
      <c r="G30" s="32">
        <f t="shared" ref="G30:K30" si="19">G35+G43</f>
        <v>0</v>
      </c>
      <c r="H30" s="32">
        <f t="shared" si="19"/>
        <v>0</v>
      </c>
      <c r="I30" s="32">
        <f t="shared" si="19"/>
        <v>0</v>
      </c>
      <c r="J30" s="32">
        <f t="shared" si="19"/>
        <v>0</v>
      </c>
      <c r="K30" s="32">
        <f t="shared" si="19"/>
        <v>0</v>
      </c>
      <c r="L30" s="81"/>
      <c r="M30" s="88"/>
    </row>
    <row r="31" spans="1:16" s="15" customFormat="1" ht="141.75" customHeight="1" x14ac:dyDescent="0.25">
      <c r="A31" s="79"/>
      <c r="B31" s="81"/>
      <c r="C31" s="80"/>
      <c r="D31" s="38" t="s">
        <v>88</v>
      </c>
      <c r="E31" s="32">
        <f>E36</f>
        <v>60737.542999999998</v>
      </c>
      <c r="F31" s="32">
        <f t="shared" si="17"/>
        <v>83668.776710000006</v>
      </c>
      <c r="G31" s="32">
        <f t="shared" ref="G31:K31" si="20">G36</f>
        <v>49007.776709999998</v>
      </c>
      <c r="H31" s="32">
        <f t="shared" si="20"/>
        <v>34661</v>
      </c>
      <c r="I31" s="32">
        <f t="shared" si="20"/>
        <v>0</v>
      </c>
      <c r="J31" s="32">
        <f t="shared" si="20"/>
        <v>0</v>
      </c>
      <c r="K31" s="32">
        <f t="shared" si="20"/>
        <v>0</v>
      </c>
      <c r="L31" s="81"/>
      <c r="M31" s="88"/>
    </row>
    <row r="32" spans="1:16" s="15" customFormat="1" ht="159" customHeight="1" x14ac:dyDescent="0.25">
      <c r="A32" s="79"/>
      <c r="B32" s="81"/>
      <c r="C32" s="80"/>
      <c r="D32" s="38" t="s">
        <v>89</v>
      </c>
      <c r="E32" s="32">
        <f>E44</f>
        <v>64620.258999999998</v>
      </c>
      <c r="F32" s="32">
        <f t="shared" si="17"/>
        <v>67909.982000000004</v>
      </c>
      <c r="G32" s="32">
        <f t="shared" ref="G32:K32" si="21">G44</f>
        <v>28909.975999999999</v>
      </c>
      <c r="H32" s="32">
        <f t="shared" si="21"/>
        <v>39000.006000000001</v>
      </c>
      <c r="I32" s="32">
        <f t="shared" si="21"/>
        <v>0</v>
      </c>
      <c r="J32" s="32">
        <f t="shared" si="21"/>
        <v>0</v>
      </c>
      <c r="K32" s="32">
        <f t="shared" si="21"/>
        <v>0</v>
      </c>
      <c r="L32" s="81"/>
      <c r="M32" s="88"/>
    </row>
    <row r="33" spans="1:13" s="15" customFormat="1" ht="30" customHeight="1" x14ac:dyDescent="0.25">
      <c r="A33" s="79" t="s">
        <v>71</v>
      </c>
      <c r="B33" s="81" t="s">
        <v>53</v>
      </c>
      <c r="C33" s="76" t="s">
        <v>103</v>
      </c>
      <c r="D33" s="34" t="s">
        <v>28</v>
      </c>
      <c r="E33" s="33">
        <f>SUM(E34:E36)</f>
        <v>68617.543000000005</v>
      </c>
      <c r="F33" s="33">
        <f t="shared" si="17"/>
        <v>83668.776710000006</v>
      </c>
      <c r="G33" s="33">
        <f t="shared" ref="G33:K33" si="22">SUM(G34:G36)</f>
        <v>49007.776709999998</v>
      </c>
      <c r="H33" s="33">
        <f t="shared" si="22"/>
        <v>34661</v>
      </c>
      <c r="I33" s="33">
        <f t="shared" si="22"/>
        <v>0</v>
      </c>
      <c r="J33" s="33">
        <f t="shared" si="22"/>
        <v>0</v>
      </c>
      <c r="K33" s="33">
        <f t="shared" si="22"/>
        <v>0</v>
      </c>
      <c r="L33" s="81" t="s">
        <v>58</v>
      </c>
      <c r="M33" s="88" t="s">
        <v>111</v>
      </c>
    </row>
    <row r="34" spans="1:13" s="15" customFormat="1" ht="78.75" customHeight="1" x14ac:dyDescent="0.25">
      <c r="A34" s="79"/>
      <c r="B34" s="81"/>
      <c r="C34" s="77"/>
      <c r="D34" s="38" t="s">
        <v>26</v>
      </c>
      <c r="E34" s="32">
        <f>E37</f>
        <v>7880</v>
      </c>
      <c r="F34" s="32">
        <f t="shared" si="17"/>
        <v>0</v>
      </c>
      <c r="G34" s="32">
        <f t="shared" ref="G34:K34" si="23">G37</f>
        <v>0</v>
      </c>
      <c r="H34" s="32">
        <f t="shared" si="23"/>
        <v>0</v>
      </c>
      <c r="I34" s="32">
        <f t="shared" si="23"/>
        <v>0</v>
      </c>
      <c r="J34" s="32">
        <f t="shared" si="23"/>
        <v>0</v>
      </c>
      <c r="K34" s="32">
        <f t="shared" si="23"/>
        <v>0</v>
      </c>
      <c r="L34" s="81"/>
      <c r="M34" s="88"/>
    </row>
    <row r="35" spans="1:13" s="15" customFormat="1" ht="81.75" customHeight="1" x14ac:dyDescent="0.25">
      <c r="A35" s="79"/>
      <c r="B35" s="81"/>
      <c r="C35" s="77"/>
      <c r="D35" s="38" t="s">
        <v>34</v>
      </c>
      <c r="E35" s="32">
        <v>0</v>
      </c>
      <c r="F35" s="32">
        <f t="shared" si="17"/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81"/>
      <c r="M35" s="88"/>
    </row>
    <row r="36" spans="1:13" s="15" customFormat="1" ht="135.75" customHeight="1" x14ac:dyDescent="0.25">
      <c r="A36" s="79"/>
      <c r="B36" s="81"/>
      <c r="C36" s="78"/>
      <c r="D36" s="38" t="s">
        <v>88</v>
      </c>
      <c r="E36" s="32">
        <f>E39+E40</f>
        <v>60737.542999999998</v>
      </c>
      <c r="F36" s="32">
        <f>SUM(G36:K36)</f>
        <v>83668.776710000006</v>
      </c>
      <c r="G36" s="32">
        <f t="shared" ref="G36:K36" si="24">G39+G40</f>
        <v>49007.776709999998</v>
      </c>
      <c r="H36" s="32">
        <f>H39+H40</f>
        <v>34661</v>
      </c>
      <c r="I36" s="32">
        <f t="shared" si="24"/>
        <v>0</v>
      </c>
      <c r="J36" s="32">
        <f t="shared" si="24"/>
        <v>0</v>
      </c>
      <c r="K36" s="32">
        <f t="shared" si="24"/>
        <v>0</v>
      </c>
      <c r="L36" s="81"/>
      <c r="M36" s="88"/>
    </row>
    <row r="37" spans="1:13" s="15" customFormat="1" ht="84" customHeight="1" x14ac:dyDescent="0.25">
      <c r="A37" s="79" t="s">
        <v>125</v>
      </c>
      <c r="B37" s="81" t="s">
        <v>53</v>
      </c>
      <c r="C37" s="76" t="s">
        <v>144</v>
      </c>
      <c r="D37" s="38" t="s">
        <v>26</v>
      </c>
      <c r="E37" s="32">
        <v>7880</v>
      </c>
      <c r="F37" s="32">
        <f>SUM(G37:K37)</f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108"/>
      <c r="M37" s="105" t="s">
        <v>111</v>
      </c>
    </row>
    <row r="38" spans="1:13" s="15" customFormat="1" ht="86.25" customHeight="1" x14ac:dyDescent="0.25">
      <c r="A38" s="79"/>
      <c r="B38" s="81"/>
      <c r="C38" s="77"/>
      <c r="D38" s="38" t="s">
        <v>27</v>
      </c>
      <c r="E38" s="32">
        <v>0</v>
      </c>
      <c r="F38" s="32">
        <f>SUM(G38:K38)</f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109"/>
      <c r="M38" s="106"/>
    </row>
    <row r="39" spans="1:13" s="15" customFormat="1" ht="135" customHeight="1" x14ac:dyDescent="0.25">
      <c r="A39" s="79"/>
      <c r="B39" s="81"/>
      <c r="C39" s="78"/>
      <c r="D39" s="38" t="s">
        <v>88</v>
      </c>
      <c r="E39" s="32">
        <v>60737.542999999998</v>
      </c>
      <c r="F39" s="32">
        <f>SUM(G39:K39)</f>
        <v>51418</v>
      </c>
      <c r="G39" s="32">
        <v>16757</v>
      </c>
      <c r="H39" s="32">
        <v>34661</v>
      </c>
      <c r="I39" s="32">
        <v>0</v>
      </c>
      <c r="J39" s="32">
        <v>0</v>
      </c>
      <c r="K39" s="32">
        <v>0</v>
      </c>
      <c r="L39" s="110"/>
      <c r="M39" s="107"/>
    </row>
    <row r="40" spans="1:13" s="15" customFormat="1" ht="135" customHeight="1" x14ac:dyDescent="0.25">
      <c r="A40" s="54" t="s">
        <v>126</v>
      </c>
      <c r="B40" s="42" t="s">
        <v>136</v>
      </c>
      <c r="C40" s="41">
        <v>2017</v>
      </c>
      <c r="D40" s="38" t="s">
        <v>88</v>
      </c>
      <c r="E40" s="32">
        <v>0</v>
      </c>
      <c r="F40" s="32">
        <f>SUM(G40:K40)</f>
        <v>32250.776709999998</v>
      </c>
      <c r="G40" s="32">
        <v>32250.776709999998</v>
      </c>
      <c r="H40" s="32">
        <v>0</v>
      </c>
      <c r="I40" s="32">
        <v>0</v>
      </c>
      <c r="J40" s="32">
        <v>0</v>
      </c>
      <c r="K40" s="32">
        <v>0</v>
      </c>
      <c r="L40" s="42"/>
      <c r="M40" s="44" t="s">
        <v>143</v>
      </c>
    </row>
    <row r="41" spans="1:13" s="15" customFormat="1" ht="33" customHeight="1" x14ac:dyDescent="0.25">
      <c r="A41" s="103" t="s">
        <v>127</v>
      </c>
      <c r="B41" s="81" t="s">
        <v>52</v>
      </c>
      <c r="C41" s="76" t="s">
        <v>103</v>
      </c>
      <c r="D41" s="34" t="s">
        <v>28</v>
      </c>
      <c r="E41" s="33">
        <f>SUM(E42:E44)</f>
        <v>72500.258999999991</v>
      </c>
      <c r="F41" s="33">
        <f t="shared" ref="F41:F57" si="25">SUM(G41:K41)</f>
        <v>92546.981999999989</v>
      </c>
      <c r="G41" s="33">
        <f t="shared" ref="G41:K41" si="26">SUM(G42:G44)</f>
        <v>48303.975999999995</v>
      </c>
      <c r="H41" s="33">
        <f t="shared" si="26"/>
        <v>44243.006000000001</v>
      </c>
      <c r="I41" s="33">
        <f t="shared" si="26"/>
        <v>0</v>
      </c>
      <c r="J41" s="33">
        <f t="shared" si="26"/>
        <v>0</v>
      </c>
      <c r="K41" s="33">
        <f t="shared" si="26"/>
        <v>0</v>
      </c>
      <c r="L41" s="81" t="s">
        <v>58</v>
      </c>
      <c r="M41" s="88" t="s">
        <v>112</v>
      </c>
    </row>
    <row r="42" spans="1:13" s="15" customFormat="1" ht="75.75" customHeight="1" x14ac:dyDescent="0.25">
      <c r="A42" s="103"/>
      <c r="B42" s="81"/>
      <c r="C42" s="77"/>
      <c r="D42" s="38" t="s">
        <v>26</v>
      </c>
      <c r="E42" s="32">
        <v>7880</v>
      </c>
      <c r="F42" s="32">
        <f t="shared" si="25"/>
        <v>24637</v>
      </c>
      <c r="G42" s="32">
        <v>19394</v>
      </c>
      <c r="H42" s="32">
        <v>5243</v>
      </c>
      <c r="I42" s="32">
        <v>0</v>
      </c>
      <c r="J42" s="32">
        <v>0</v>
      </c>
      <c r="K42" s="32">
        <v>0</v>
      </c>
      <c r="L42" s="81"/>
      <c r="M42" s="88"/>
    </row>
    <row r="43" spans="1:13" s="15" customFormat="1" ht="77.25" customHeight="1" x14ac:dyDescent="0.25">
      <c r="A43" s="103"/>
      <c r="B43" s="81"/>
      <c r="C43" s="77"/>
      <c r="D43" s="38" t="s">
        <v>34</v>
      </c>
      <c r="E43" s="32">
        <v>0</v>
      </c>
      <c r="F43" s="32">
        <f t="shared" si="25"/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81"/>
      <c r="M43" s="88"/>
    </row>
    <row r="44" spans="1:13" s="15" customFormat="1" ht="153" customHeight="1" x14ac:dyDescent="0.25">
      <c r="A44" s="103"/>
      <c r="B44" s="81"/>
      <c r="C44" s="78"/>
      <c r="D44" s="38" t="s">
        <v>89</v>
      </c>
      <c r="E44" s="32">
        <v>64620.258999999998</v>
      </c>
      <c r="F44" s="32">
        <f t="shared" si="25"/>
        <v>67909.982000000004</v>
      </c>
      <c r="G44" s="32">
        <v>28909.975999999999</v>
      </c>
      <c r="H44" s="32">
        <v>39000.006000000001</v>
      </c>
      <c r="I44" s="32">
        <v>0</v>
      </c>
      <c r="J44" s="32">
        <v>0</v>
      </c>
      <c r="K44" s="32">
        <v>0</v>
      </c>
      <c r="L44" s="81"/>
      <c r="M44" s="88"/>
    </row>
    <row r="45" spans="1:13" s="16" customFormat="1" ht="31.5" customHeight="1" x14ac:dyDescent="0.25">
      <c r="A45" s="79" t="s">
        <v>39</v>
      </c>
      <c r="B45" s="81" t="s">
        <v>94</v>
      </c>
      <c r="C45" s="80">
        <v>2017</v>
      </c>
      <c r="D45" s="34" t="s">
        <v>2</v>
      </c>
      <c r="E45" s="33">
        <f>SUM(E46:E49)</f>
        <v>52395.9</v>
      </c>
      <c r="F45" s="33">
        <f t="shared" ref="F45:K45" si="27">SUM(F46:F49)</f>
        <v>17328.976200000001</v>
      </c>
      <c r="G45" s="33">
        <f t="shared" si="27"/>
        <v>17328.976200000001</v>
      </c>
      <c r="H45" s="33">
        <f t="shared" si="27"/>
        <v>0</v>
      </c>
      <c r="I45" s="33">
        <f t="shared" si="27"/>
        <v>0</v>
      </c>
      <c r="J45" s="33">
        <f t="shared" si="27"/>
        <v>0</v>
      </c>
      <c r="K45" s="33">
        <f t="shared" si="27"/>
        <v>0</v>
      </c>
      <c r="L45" s="81" t="s">
        <v>58</v>
      </c>
      <c r="M45" s="88" t="s">
        <v>145</v>
      </c>
    </row>
    <row r="46" spans="1:13" s="15" customFormat="1" ht="73.5" customHeight="1" x14ac:dyDescent="0.25">
      <c r="A46" s="79"/>
      <c r="B46" s="81"/>
      <c r="C46" s="80"/>
      <c r="D46" s="38" t="s">
        <v>26</v>
      </c>
      <c r="E46" s="32">
        <f>E51+E59</f>
        <v>0</v>
      </c>
      <c r="F46" s="32">
        <f t="shared" si="25"/>
        <v>0</v>
      </c>
      <c r="G46" s="32">
        <f t="shared" ref="G46:K46" si="28">G51+G59</f>
        <v>0</v>
      </c>
      <c r="H46" s="32">
        <f t="shared" si="28"/>
        <v>0</v>
      </c>
      <c r="I46" s="32">
        <f t="shared" si="28"/>
        <v>0</v>
      </c>
      <c r="J46" s="32">
        <f t="shared" si="28"/>
        <v>0</v>
      </c>
      <c r="K46" s="32">
        <f t="shared" si="28"/>
        <v>0</v>
      </c>
      <c r="L46" s="81"/>
      <c r="M46" s="88"/>
    </row>
    <row r="47" spans="1:13" s="15" customFormat="1" ht="76.5" customHeight="1" x14ac:dyDescent="0.25">
      <c r="A47" s="79"/>
      <c r="B47" s="81"/>
      <c r="C47" s="80"/>
      <c r="D47" s="38" t="s">
        <v>34</v>
      </c>
      <c r="E47" s="32">
        <f>E52+E60</f>
        <v>0</v>
      </c>
      <c r="F47" s="32">
        <f t="shared" si="25"/>
        <v>0</v>
      </c>
      <c r="G47" s="32">
        <f t="shared" ref="G47:K47" si="29">G52+G60</f>
        <v>0</v>
      </c>
      <c r="H47" s="32">
        <f t="shared" si="29"/>
        <v>0</v>
      </c>
      <c r="I47" s="32">
        <f t="shared" si="29"/>
        <v>0</v>
      </c>
      <c r="J47" s="32">
        <f t="shared" si="29"/>
        <v>0</v>
      </c>
      <c r="K47" s="32">
        <f t="shared" si="29"/>
        <v>0</v>
      </c>
      <c r="L47" s="81"/>
      <c r="M47" s="88"/>
    </row>
    <row r="48" spans="1:13" s="15" customFormat="1" ht="135.75" customHeight="1" x14ac:dyDescent="0.25">
      <c r="A48" s="79"/>
      <c r="B48" s="81"/>
      <c r="C48" s="80"/>
      <c r="D48" s="38" t="s">
        <v>88</v>
      </c>
      <c r="E48" s="32">
        <f>E53</f>
        <v>52395.9</v>
      </c>
      <c r="F48" s="32">
        <f t="shared" si="25"/>
        <v>17328.976200000001</v>
      </c>
      <c r="G48" s="32">
        <f t="shared" ref="G48:K48" si="30">G53</f>
        <v>17328.976200000001</v>
      </c>
      <c r="H48" s="32">
        <f t="shared" si="30"/>
        <v>0</v>
      </c>
      <c r="I48" s="32">
        <f t="shared" si="30"/>
        <v>0</v>
      </c>
      <c r="J48" s="32">
        <f t="shared" si="30"/>
        <v>0</v>
      </c>
      <c r="K48" s="32">
        <f t="shared" si="30"/>
        <v>0</v>
      </c>
      <c r="L48" s="81"/>
      <c r="M48" s="88"/>
    </row>
    <row r="49" spans="1:13" s="15" customFormat="1" ht="153.75" customHeight="1" x14ac:dyDescent="0.25">
      <c r="A49" s="79"/>
      <c r="B49" s="81"/>
      <c r="C49" s="80"/>
      <c r="D49" s="38" t="s">
        <v>89</v>
      </c>
      <c r="E49" s="32">
        <f>E61</f>
        <v>0</v>
      </c>
      <c r="F49" s="32">
        <f t="shared" si="25"/>
        <v>0</v>
      </c>
      <c r="G49" s="32">
        <f t="shared" ref="G49:K49" si="31">G61</f>
        <v>0</v>
      </c>
      <c r="H49" s="32">
        <f t="shared" si="31"/>
        <v>0</v>
      </c>
      <c r="I49" s="32">
        <f t="shared" si="31"/>
        <v>0</v>
      </c>
      <c r="J49" s="32">
        <f t="shared" si="31"/>
        <v>0</v>
      </c>
      <c r="K49" s="32">
        <f t="shared" si="31"/>
        <v>0</v>
      </c>
      <c r="L49" s="81"/>
      <c r="M49" s="88"/>
    </row>
    <row r="50" spans="1:13" s="15" customFormat="1" ht="33" customHeight="1" x14ac:dyDescent="0.25">
      <c r="A50" s="79" t="s">
        <v>72</v>
      </c>
      <c r="B50" s="81" t="s">
        <v>54</v>
      </c>
      <c r="C50" s="80">
        <v>2017</v>
      </c>
      <c r="D50" s="34" t="s">
        <v>28</v>
      </c>
      <c r="E50" s="33">
        <f>SUM(E51:E53)</f>
        <v>52395.9</v>
      </c>
      <c r="F50" s="33">
        <f t="shared" ref="F50:K50" si="32">SUM(F51:F53)</f>
        <v>17328.976200000001</v>
      </c>
      <c r="G50" s="33">
        <f t="shared" si="32"/>
        <v>17328.976200000001</v>
      </c>
      <c r="H50" s="33">
        <f t="shared" si="32"/>
        <v>0</v>
      </c>
      <c r="I50" s="33">
        <f t="shared" si="32"/>
        <v>0</v>
      </c>
      <c r="J50" s="33">
        <f t="shared" si="32"/>
        <v>0</v>
      </c>
      <c r="K50" s="33">
        <f t="shared" si="32"/>
        <v>0</v>
      </c>
      <c r="L50" s="81" t="s">
        <v>58</v>
      </c>
      <c r="M50" s="88" t="s">
        <v>146</v>
      </c>
    </row>
    <row r="51" spans="1:13" s="15" customFormat="1" ht="74.25" customHeight="1" x14ac:dyDescent="0.25">
      <c r="A51" s="79"/>
      <c r="B51" s="81"/>
      <c r="C51" s="80"/>
      <c r="D51" s="38" t="s">
        <v>26</v>
      </c>
      <c r="E51" s="32">
        <f>E54</f>
        <v>0</v>
      </c>
      <c r="F51" s="32">
        <f t="shared" si="25"/>
        <v>0</v>
      </c>
      <c r="G51" s="32">
        <f t="shared" ref="G51:K51" si="33">G54</f>
        <v>0</v>
      </c>
      <c r="H51" s="32">
        <f t="shared" si="33"/>
        <v>0</v>
      </c>
      <c r="I51" s="32">
        <f t="shared" si="33"/>
        <v>0</v>
      </c>
      <c r="J51" s="32">
        <f t="shared" si="33"/>
        <v>0</v>
      </c>
      <c r="K51" s="32">
        <f t="shared" si="33"/>
        <v>0</v>
      </c>
      <c r="L51" s="81"/>
      <c r="M51" s="88"/>
    </row>
    <row r="52" spans="1:13" s="15" customFormat="1" ht="78.75" customHeight="1" x14ac:dyDescent="0.25">
      <c r="A52" s="79"/>
      <c r="B52" s="81"/>
      <c r="C52" s="80"/>
      <c r="D52" s="38" t="s">
        <v>34</v>
      </c>
      <c r="E52" s="32">
        <f>E55</f>
        <v>0</v>
      </c>
      <c r="F52" s="32">
        <f t="shared" si="25"/>
        <v>0</v>
      </c>
      <c r="G52" s="32">
        <f t="shared" ref="G52:K52" si="34">G55</f>
        <v>0</v>
      </c>
      <c r="H52" s="32">
        <f t="shared" si="34"/>
        <v>0</v>
      </c>
      <c r="I52" s="32">
        <f t="shared" si="34"/>
        <v>0</v>
      </c>
      <c r="J52" s="32">
        <f t="shared" si="34"/>
        <v>0</v>
      </c>
      <c r="K52" s="32">
        <f t="shared" si="34"/>
        <v>0</v>
      </c>
      <c r="L52" s="81"/>
      <c r="M52" s="88"/>
    </row>
    <row r="53" spans="1:13" s="15" customFormat="1" ht="145.5" customHeight="1" x14ac:dyDescent="0.25">
      <c r="A53" s="79"/>
      <c r="B53" s="81"/>
      <c r="C53" s="80"/>
      <c r="D53" s="38" t="s">
        <v>88</v>
      </c>
      <c r="E53" s="32">
        <f>E56+E57</f>
        <v>52395.9</v>
      </c>
      <c r="F53" s="32">
        <f t="shared" si="25"/>
        <v>17328.976200000001</v>
      </c>
      <c r="G53" s="32">
        <f t="shared" ref="G53:K53" si="35">G56+G57</f>
        <v>17328.976200000001</v>
      </c>
      <c r="H53" s="32">
        <f t="shared" si="35"/>
        <v>0</v>
      </c>
      <c r="I53" s="32">
        <f t="shared" si="35"/>
        <v>0</v>
      </c>
      <c r="J53" s="32">
        <f t="shared" si="35"/>
        <v>0</v>
      </c>
      <c r="K53" s="32">
        <f t="shared" si="35"/>
        <v>0</v>
      </c>
      <c r="L53" s="81"/>
      <c r="M53" s="88"/>
    </row>
    <row r="54" spans="1:13" s="15" customFormat="1" ht="79.5" customHeight="1" x14ac:dyDescent="0.25">
      <c r="A54" s="79" t="s">
        <v>128</v>
      </c>
      <c r="B54" s="81" t="s">
        <v>134</v>
      </c>
      <c r="C54" s="80">
        <v>2017</v>
      </c>
      <c r="D54" s="38" t="s">
        <v>26</v>
      </c>
      <c r="E54" s="32">
        <v>0</v>
      </c>
      <c r="F54" s="32">
        <f t="shared" si="25"/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81"/>
      <c r="M54" s="88" t="s">
        <v>146</v>
      </c>
    </row>
    <row r="55" spans="1:13" s="15" customFormat="1" ht="80.25" customHeight="1" x14ac:dyDescent="0.25">
      <c r="A55" s="79"/>
      <c r="B55" s="81"/>
      <c r="C55" s="80"/>
      <c r="D55" s="38" t="s">
        <v>27</v>
      </c>
      <c r="E55" s="32">
        <v>0</v>
      </c>
      <c r="F55" s="32">
        <f t="shared" si="25"/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81"/>
      <c r="M55" s="88"/>
    </row>
    <row r="56" spans="1:13" s="15" customFormat="1" ht="138" customHeight="1" x14ac:dyDescent="0.25">
      <c r="A56" s="79"/>
      <c r="B56" s="81"/>
      <c r="C56" s="80"/>
      <c r="D56" s="38" t="s">
        <v>88</v>
      </c>
      <c r="E56" s="32">
        <v>52395.9</v>
      </c>
      <c r="F56" s="32">
        <f t="shared" si="25"/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81"/>
      <c r="M56" s="88"/>
    </row>
    <row r="57" spans="1:13" s="15" customFormat="1" ht="141" customHeight="1" x14ac:dyDescent="0.25">
      <c r="A57" s="40" t="s">
        <v>129</v>
      </c>
      <c r="B57" s="42" t="s">
        <v>137</v>
      </c>
      <c r="C57" s="41">
        <v>2017</v>
      </c>
      <c r="D57" s="38" t="s">
        <v>88</v>
      </c>
      <c r="E57" s="32">
        <v>0</v>
      </c>
      <c r="F57" s="32">
        <f t="shared" si="25"/>
        <v>17328.976200000001</v>
      </c>
      <c r="G57" s="32">
        <v>17328.976200000001</v>
      </c>
      <c r="H57" s="32">
        <v>0</v>
      </c>
      <c r="I57" s="32">
        <v>0</v>
      </c>
      <c r="J57" s="32">
        <v>0</v>
      </c>
      <c r="K57" s="32">
        <v>0</v>
      </c>
      <c r="L57" s="42"/>
      <c r="M57" s="44" t="s">
        <v>143</v>
      </c>
    </row>
    <row r="58" spans="1:13" s="15" customFormat="1" ht="26.25" customHeight="1" x14ac:dyDescent="0.25">
      <c r="A58" s="79" t="s">
        <v>73</v>
      </c>
      <c r="B58" s="81" t="s">
        <v>55</v>
      </c>
      <c r="C58" s="80" t="s">
        <v>103</v>
      </c>
      <c r="D58" s="34" t="s">
        <v>28</v>
      </c>
      <c r="E58" s="33">
        <f>SUM(E59:E61)</f>
        <v>0</v>
      </c>
      <c r="F58" s="33">
        <f t="shared" ref="F58:F62" si="36">SUM(G58:K58)</f>
        <v>0</v>
      </c>
      <c r="G58" s="33">
        <f>SUM(G59:G61)</f>
        <v>0</v>
      </c>
      <c r="H58" s="33">
        <f>SUM(H59:H61)</f>
        <v>0</v>
      </c>
      <c r="I58" s="33">
        <f>SUM(I59:I61)</f>
        <v>0</v>
      </c>
      <c r="J58" s="33">
        <f>SUM(J59:J61)</f>
        <v>0</v>
      </c>
      <c r="K58" s="33">
        <f>SUM(K59:K61)</f>
        <v>0</v>
      </c>
      <c r="L58" s="81" t="s">
        <v>58</v>
      </c>
      <c r="M58" s="88" t="s">
        <v>147</v>
      </c>
    </row>
    <row r="59" spans="1:13" s="15" customFormat="1" ht="77.25" customHeight="1" x14ac:dyDescent="0.25">
      <c r="A59" s="79"/>
      <c r="B59" s="81"/>
      <c r="C59" s="80"/>
      <c r="D59" s="42" t="s">
        <v>26</v>
      </c>
      <c r="E59" s="32">
        <v>0</v>
      </c>
      <c r="F59" s="32">
        <f>SUM(G59:K59)</f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81"/>
      <c r="M59" s="88"/>
    </row>
    <row r="60" spans="1:13" s="15" customFormat="1" ht="78.75" customHeight="1" x14ac:dyDescent="0.25">
      <c r="A60" s="79"/>
      <c r="B60" s="81"/>
      <c r="C60" s="80"/>
      <c r="D60" s="38" t="s">
        <v>34</v>
      </c>
      <c r="E60" s="32">
        <v>0</v>
      </c>
      <c r="F60" s="32">
        <f>SUM(G60:K60)</f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81"/>
      <c r="M60" s="88"/>
    </row>
    <row r="61" spans="1:13" s="15" customFormat="1" ht="153" customHeight="1" x14ac:dyDescent="0.25">
      <c r="A61" s="79"/>
      <c r="B61" s="81"/>
      <c r="C61" s="80"/>
      <c r="D61" s="38" t="s">
        <v>89</v>
      </c>
      <c r="E61" s="32">
        <v>0</v>
      </c>
      <c r="F61" s="37">
        <f>SUM(G61:K61)</f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81"/>
      <c r="M61" s="88"/>
    </row>
    <row r="62" spans="1:13" s="16" customFormat="1" ht="27" customHeight="1" x14ac:dyDescent="0.25">
      <c r="A62" s="79" t="s">
        <v>40</v>
      </c>
      <c r="B62" s="81" t="s">
        <v>95</v>
      </c>
      <c r="C62" s="80" t="s">
        <v>103</v>
      </c>
      <c r="D62" s="71" t="s">
        <v>28</v>
      </c>
      <c r="E62" s="33">
        <v>39239.874000000003</v>
      </c>
      <c r="F62" s="33">
        <f t="shared" si="36"/>
        <v>173623.16306999998</v>
      </c>
      <c r="G62" s="33">
        <f>SUM(G63:G64)</f>
        <v>36459.323069999999</v>
      </c>
      <c r="H62" s="33">
        <f>SUM(H63:H64)</f>
        <v>34290.959999999999</v>
      </c>
      <c r="I62" s="33">
        <f t="shared" ref="I62:K62" si="37">SUM(I63:I64)</f>
        <v>34290.959999999999</v>
      </c>
      <c r="J62" s="33">
        <f t="shared" si="37"/>
        <v>34290.959999999999</v>
      </c>
      <c r="K62" s="33">
        <f t="shared" si="37"/>
        <v>34290.959999999999</v>
      </c>
      <c r="L62" s="81" t="s">
        <v>58</v>
      </c>
      <c r="M62" s="88" t="s">
        <v>66</v>
      </c>
    </row>
    <row r="63" spans="1:13" s="15" customFormat="1" ht="79.5" customHeight="1" x14ac:dyDescent="0.25">
      <c r="A63" s="79"/>
      <c r="B63" s="81"/>
      <c r="C63" s="80"/>
      <c r="D63" s="74" t="s">
        <v>34</v>
      </c>
      <c r="E63" s="32">
        <v>24669.187000000002</v>
      </c>
      <c r="F63" s="32">
        <f>SUM(G63:K63)</f>
        <v>133177.87806999998</v>
      </c>
      <c r="G63" s="32">
        <v>25170.266070000001</v>
      </c>
      <c r="H63" s="32">
        <v>27001.902999999998</v>
      </c>
      <c r="I63" s="32">
        <v>27001.902999999998</v>
      </c>
      <c r="J63" s="32">
        <v>27001.902999999998</v>
      </c>
      <c r="K63" s="32">
        <v>27001.902999999998</v>
      </c>
      <c r="L63" s="81"/>
      <c r="M63" s="88"/>
    </row>
    <row r="64" spans="1:13" s="15" customFormat="1" ht="158.25" customHeight="1" x14ac:dyDescent="0.25">
      <c r="A64" s="79"/>
      <c r="B64" s="81"/>
      <c r="C64" s="80"/>
      <c r="D64" s="74" t="s">
        <v>89</v>
      </c>
      <c r="E64" s="32">
        <v>14570.687</v>
      </c>
      <c r="F64" s="32">
        <f>SUM(G64:K64)</f>
        <v>40445.285000000003</v>
      </c>
      <c r="G64" s="32">
        <v>11289.057000000001</v>
      </c>
      <c r="H64" s="32">
        <v>7289.0569999999998</v>
      </c>
      <c r="I64" s="32">
        <v>7289.0569999999998</v>
      </c>
      <c r="J64" s="32">
        <v>7289.0569999999998</v>
      </c>
      <c r="K64" s="32">
        <v>7289.0569999999998</v>
      </c>
      <c r="L64" s="81"/>
      <c r="M64" s="88"/>
    </row>
    <row r="65" spans="1:13" s="15" customFormat="1" ht="98.25" customHeight="1" x14ac:dyDescent="0.25">
      <c r="A65" s="90" t="s">
        <v>38</v>
      </c>
      <c r="B65" s="82" t="s">
        <v>140</v>
      </c>
      <c r="C65" s="80" t="s">
        <v>103</v>
      </c>
      <c r="D65" s="34" t="s">
        <v>2</v>
      </c>
      <c r="E65" s="55" t="s">
        <v>57</v>
      </c>
      <c r="F65" s="33">
        <f>G65</f>
        <v>7000</v>
      </c>
      <c r="G65" s="33">
        <f>G67</f>
        <v>7000</v>
      </c>
      <c r="H65" s="85" t="s">
        <v>57</v>
      </c>
      <c r="I65" s="86"/>
      <c r="J65" s="86"/>
      <c r="K65" s="87"/>
      <c r="L65" s="81" t="s">
        <v>63</v>
      </c>
      <c r="M65" s="81" t="s">
        <v>60</v>
      </c>
    </row>
    <row r="66" spans="1:13" s="15" customFormat="1" ht="77.25" customHeight="1" x14ac:dyDescent="0.25">
      <c r="A66" s="90"/>
      <c r="B66" s="82"/>
      <c r="C66" s="80"/>
      <c r="D66" s="38" t="s">
        <v>26</v>
      </c>
      <c r="E66" s="39" t="s">
        <v>4</v>
      </c>
      <c r="F66" s="39" t="s">
        <v>5</v>
      </c>
      <c r="G66" s="39" t="s">
        <v>4</v>
      </c>
      <c r="H66" s="84" t="s">
        <v>5</v>
      </c>
      <c r="I66" s="84"/>
      <c r="J66" s="84"/>
      <c r="K66" s="84"/>
      <c r="L66" s="81"/>
      <c r="M66" s="81"/>
    </row>
    <row r="67" spans="1:13" s="15" customFormat="1" ht="77.25" customHeight="1" x14ac:dyDescent="0.25">
      <c r="A67" s="90"/>
      <c r="B67" s="82"/>
      <c r="C67" s="80"/>
      <c r="D67" s="38" t="s">
        <v>27</v>
      </c>
      <c r="E67" s="39" t="s">
        <v>4</v>
      </c>
      <c r="F67" s="32">
        <f>G67</f>
        <v>7000</v>
      </c>
      <c r="G67" s="32">
        <f>G76</f>
        <v>7000</v>
      </c>
      <c r="H67" s="39" t="s">
        <v>4</v>
      </c>
      <c r="I67" s="39" t="s">
        <v>4</v>
      </c>
      <c r="J67" s="39" t="s">
        <v>4</v>
      </c>
      <c r="K67" s="39" t="s">
        <v>4</v>
      </c>
      <c r="L67" s="81"/>
      <c r="M67" s="81"/>
    </row>
    <row r="68" spans="1:13" s="15" customFormat="1" ht="78" customHeight="1" x14ac:dyDescent="0.25">
      <c r="A68" s="90"/>
      <c r="B68" s="82"/>
      <c r="C68" s="80"/>
      <c r="D68" s="38" t="s">
        <v>85</v>
      </c>
      <c r="E68" s="39" t="s">
        <v>57</v>
      </c>
      <c r="F68" s="39" t="s">
        <v>57</v>
      </c>
      <c r="G68" s="84" t="s">
        <v>57</v>
      </c>
      <c r="H68" s="84"/>
      <c r="I68" s="84"/>
      <c r="J68" s="84"/>
      <c r="K68" s="84"/>
      <c r="L68" s="81"/>
      <c r="M68" s="81"/>
    </row>
    <row r="69" spans="1:13" s="15" customFormat="1" ht="80.25" customHeight="1" x14ac:dyDescent="0.25">
      <c r="A69" s="90"/>
      <c r="B69" s="82"/>
      <c r="C69" s="80"/>
      <c r="D69" s="38" t="s">
        <v>86</v>
      </c>
      <c r="E69" s="39" t="s">
        <v>57</v>
      </c>
      <c r="F69" s="39" t="s">
        <v>57</v>
      </c>
      <c r="G69" s="84" t="s">
        <v>57</v>
      </c>
      <c r="H69" s="84"/>
      <c r="I69" s="84"/>
      <c r="J69" s="84"/>
      <c r="K69" s="84"/>
      <c r="L69" s="81"/>
      <c r="M69" s="81"/>
    </row>
    <row r="70" spans="1:13" s="15" customFormat="1" ht="96.75" customHeight="1" x14ac:dyDescent="0.25">
      <c r="A70" s="79" t="s">
        <v>9</v>
      </c>
      <c r="B70" s="82" t="s">
        <v>96</v>
      </c>
      <c r="C70" s="80" t="s">
        <v>103</v>
      </c>
      <c r="D70" s="34" t="s">
        <v>2</v>
      </c>
      <c r="E70" s="55" t="s">
        <v>57</v>
      </c>
      <c r="F70" s="55" t="s">
        <v>57</v>
      </c>
      <c r="G70" s="83" t="s">
        <v>57</v>
      </c>
      <c r="H70" s="83"/>
      <c r="I70" s="83"/>
      <c r="J70" s="83"/>
      <c r="K70" s="83"/>
      <c r="L70" s="81" t="s">
        <v>63</v>
      </c>
      <c r="M70" s="81" t="s">
        <v>67</v>
      </c>
    </row>
    <row r="71" spans="1:13" s="15" customFormat="1" ht="79.5" customHeight="1" x14ac:dyDescent="0.25">
      <c r="A71" s="79"/>
      <c r="B71" s="82"/>
      <c r="C71" s="80"/>
      <c r="D71" s="38" t="s">
        <v>26</v>
      </c>
      <c r="E71" s="39" t="s">
        <v>4</v>
      </c>
      <c r="F71" s="39" t="s">
        <v>5</v>
      </c>
      <c r="G71" s="39" t="s">
        <v>4</v>
      </c>
      <c r="H71" s="84" t="s">
        <v>5</v>
      </c>
      <c r="I71" s="84"/>
      <c r="J71" s="84"/>
      <c r="K71" s="84"/>
      <c r="L71" s="81"/>
      <c r="M71" s="81"/>
    </row>
    <row r="72" spans="1:13" s="15" customFormat="1" ht="81" customHeight="1" x14ac:dyDescent="0.25">
      <c r="A72" s="79"/>
      <c r="B72" s="82"/>
      <c r="C72" s="80"/>
      <c r="D72" s="38" t="s">
        <v>85</v>
      </c>
      <c r="E72" s="39" t="s">
        <v>57</v>
      </c>
      <c r="F72" s="39" t="s">
        <v>57</v>
      </c>
      <c r="G72" s="84" t="s">
        <v>57</v>
      </c>
      <c r="H72" s="84"/>
      <c r="I72" s="84"/>
      <c r="J72" s="84"/>
      <c r="K72" s="84"/>
      <c r="L72" s="81"/>
      <c r="M72" s="81"/>
    </row>
    <row r="73" spans="1:13" s="15" customFormat="1" ht="78" customHeight="1" x14ac:dyDescent="0.25">
      <c r="A73" s="79"/>
      <c r="B73" s="82"/>
      <c r="C73" s="80"/>
      <c r="D73" s="42" t="s">
        <v>86</v>
      </c>
      <c r="E73" s="39" t="s">
        <v>57</v>
      </c>
      <c r="F73" s="39" t="s">
        <v>57</v>
      </c>
      <c r="G73" s="84" t="s">
        <v>57</v>
      </c>
      <c r="H73" s="84"/>
      <c r="I73" s="84"/>
      <c r="J73" s="84"/>
      <c r="K73" s="84"/>
      <c r="L73" s="81"/>
      <c r="M73" s="81"/>
    </row>
    <row r="74" spans="1:13" s="15" customFormat="1" ht="99" customHeight="1" x14ac:dyDescent="0.25">
      <c r="A74" s="79" t="s">
        <v>10</v>
      </c>
      <c r="B74" s="81" t="s">
        <v>97</v>
      </c>
      <c r="C74" s="80" t="s">
        <v>103</v>
      </c>
      <c r="D74" s="34" t="s">
        <v>2</v>
      </c>
      <c r="E74" s="55" t="s">
        <v>57</v>
      </c>
      <c r="F74" s="33">
        <f>G74</f>
        <v>7000</v>
      </c>
      <c r="G74" s="56">
        <f>G76</f>
        <v>7000</v>
      </c>
      <c r="H74" s="85" t="s">
        <v>57</v>
      </c>
      <c r="I74" s="86"/>
      <c r="J74" s="86"/>
      <c r="K74" s="87"/>
      <c r="L74" s="81" t="s">
        <v>63</v>
      </c>
      <c r="M74" s="81" t="s">
        <v>142</v>
      </c>
    </row>
    <row r="75" spans="1:13" s="15" customFormat="1" ht="77.25" customHeight="1" x14ac:dyDescent="0.25">
      <c r="A75" s="79"/>
      <c r="B75" s="81"/>
      <c r="C75" s="80"/>
      <c r="D75" s="38" t="s">
        <v>26</v>
      </c>
      <c r="E75" s="39" t="s">
        <v>4</v>
      </c>
      <c r="F75" s="39" t="s">
        <v>5</v>
      </c>
      <c r="G75" s="39" t="s">
        <v>4</v>
      </c>
      <c r="H75" s="84" t="s">
        <v>5</v>
      </c>
      <c r="I75" s="84"/>
      <c r="J75" s="84"/>
      <c r="K75" s="84"/>
      <c r="L75" s="81"/>
      <c r="M75" s="81"/>
    </row>
    <row r="76" spans="1:13" s="15" customFormat="1" ht="77.25" customHeight="1" x14ac:dyDescent="0.25">
      <c r="A76" s="79"/>
      <c r="B76" s="81"/>
      <c r="C76" s="80"/>
      <c r="D76" s="38" t="s">
        <v>27</v>
      </c>
      <c r="E76" s="39" t="s">
        <v>4</v>
      </c>
      <c r="F76" s="32">
        <f>G76</f>
        <v>7000</v>
      </c>
      <c r="G76" s="32">
        <v>7000</v>
      </c>
      <c r="H76" s="39" t="s">
        <v>4</v>
      </c>
      <c r="I76" s="39" t="s">
        <v>4</v>
      </c>
      <c r="J76" s="39" t="s">
        <v>4</v>
      </c>
      <c r="K76" s="39" t="s">
        <v>4</v>
      </c>
      <c r="L76" s="81"/>
      <c r="M76" s="81"/>
    </row>
    <row r="77" spans="1:13" s="15" customFormat="1" ht="78.75" customHeight="1" x14ac:dyDescent="0.25">
      <c r="A77" s="79"/>
      <c r="B77" s="81"/>
      <c r="C77" s="80"/>
      <c r="D77" s="38" t="s">
        <v>85</v>
      </c>
      <c r="E77" s="39" t="s">
        <v>57</v>
      </c>
      <c r="F77" s="39" t="s">
        <v>57</v>
      </c>
      <c r="G77" s="84" t="s">
        <v>57</v>
      </c>
      <c r="H77" s="84"/>
      <c r="I77" s="84"/>
      <c r="J77" s="84"/>
      <c r="K77" s="84"/>
      <c r="L77" s="81"/>
      <c r="M77" s="81"/>
    </row>
    <row r="78" spans="1:13" s="15" customFormat="1" ht="81.75" customHeight="1" x14ac:dyDescent="0.25">
      <c r="A78" s="79"/>
      <c r="B78" s="81"/>
      <c r="C78" s="80"/>
      <c r="D78" s="38" t="s">
        <v>86</v>
      </c>
      <c r="E78" s="39" t="s">
        <v>57</v>
      </c>
      <c r="F78" s="39" t="s">
        <v>57</v>
      </c>
      <c r="G78" s="84" t="s">
        <v>57</v>
      </c>
      <c r="H78" s="84"/>
      <c r="I78" s="84"/>
      <c r="J78" s="84"/>
      <c r="K78" s="84"/>
      <c r="L78" s="81"/>
      <c r="M78" s="81"/>
    </row>
    <row r="79" spans="1:13" s="15" customFormat="1" ht="96" customHeight="1" x14ac:dyDescent="0.25">
      <c r="A79" s="90" t="s">
        <v>11</v>
      </c>
      <c r="B79" s="82" t="s">
        <v>121</v>
      </c>
      <c r="C79" s="80" t="s">
        <v>103</v>
      </c>
      <c r="D79" s="34" t="s">
        <v>29</v>
      </c>
      <c r="E79" s="55" t="s">
        <v>4</v>
      </c>
      <c r="F79" s="55" t="s">
        <v>57</v>
      </c>
      <c r="G79" s="83" t="s">
        <v>57</v>
      </c>
      <c r="H79" s="83"/>
      <c r="I79" s="83"/>
      <c r="J79" s="83"/>
      <c r="K79" s="83"/>
      <c r="L79" s="81" t="s">
        <v>64</v>
      </c>
      <c r="M79" s="81" t="s">
        <v>61</v>
      </c>
    </row>
    <row r="80" spans="1:13" s="15" customFormat="1" ht="79.5" customHeight="1" x14ac:dyDescent="0.25">
      <c r="A80" s="90"/>
      <c r="B80" s="82"/>
      <c r="C80" s="80"/>
      <c r="D80" s="38" t="s">
        <v>27</v>
      </c>
      <c r="E80" s="39" t="s">
        <v>4</v>
      </c>
      <c r="F80" s="39" t="s">
        <v>5</v>
      </c>
      <c r="G80" s="32">
        <f>G85</f>
        <v>0</v>
      </c>
      <c r="H80" s="84" t="s">
        <v>5</v>
      </c>
      <c r="I80" s="84"/>
      <c r="J80" s="84"/>
      <c r="K80" s="84"/>
      <c r="L80" s="81"/>
      <c r="M80" s="81"/>
    </row>
    <row r="81" spans="1:15" s="15" customFormat="1" ht="60.75" customHeight="1" x14ac:dyDescent="0.25">
      <c r="A81" s="90"/>
      <c r="B81" s="82"/>
      <c r="C81" s="80"/>
      <c r="D81" s="38" t="s">
        <v>85</v>
      </c>
      <c r="E81" s="39" t="s">
        <v>4</v>
      </c>
      <c r="F81" s="39" t="s">
        <v>57</v>
      </c>
      <c r="G81" s="84" t="s">
        <v>57</v>
      </c>
      <c r="H81" s="84"/>
      <c r="I81" s="84"/>
      <c r="J81" s="84"/>
      <c r="K81" s="84"/>
      <c r="L81" s="81"/>
      <c r="M81" s="81"/>
    </row>
    <row r="82" spans="1:15" s="15" customFormat="1" ht="67.5" customHeight="1" x14ac:dyDescent="0.25">
      <c r="A82" s="90"/>
      <c r="B82" s="82"/>
      <c r="C82" s="80"/>
      <c r="D82" s="38" t="s">
        <v>86</v>
      </c>
      <c r="E82" s="39" t="s">
        <v>4</v>
      </c>
      <c r="F82" s="39" t="s">
        <v>57</v>
      </c>
      <c r="G82" s="84" t="s">
        <v>57</v>
      </c>
      <c r="H82" s="84"/>
      <c r="I82" s="84"/>
      <c r="J82" s="84"/>
      <c r="K82" s="84"/>
      <c r="L82" s="81"/>
      <c r="M82" s="81"/>
    </row>
    <row r="83" spans="1:15" s="15" customFormat="1" ht="60.75" customHeight="1" x14ac:dyDescent="0.25">
      <c r="A83" s="90"/>
      <c r="B83" s="82"/>
      <c r="C83" s="80"/>
      <c r="D83" s="38" t="s">
        <v>6</v>
      </c>
      <c r="E83" s="39" t="s">
        <v>4</v>
      </c>
      <c r="F83" s="39" t="s">
        <v>5</v>
      </c>
      <c r="G83" s="39" t="s">
        <v>4</v>
      </c>
      <c r="H83" s="84" t="s">
        <v>5</v>
      </c>
      <c r="I83" s="84"/>
      <c r="J83" s="84"/>
      <c r="K83" s="84"/>
      <c r="L83" s="81"/>
      <c r="M83" s="81"/>
    </row>
    <row r="84" spans="1:15" s="15" customFormat="1" ht="93.75" customHeight="1" x14ac:dyDescent="0.25">
      <c r="A84" s="79" t="s">
        <v>12</v>
      </c>
      <c r="B84" s="82" t="s">
        <v>98</v>
      </c>
      <c r="C84" s="80" t="s">
        <v>103</v>
      </c>
      <c r="D84" s="34" t="s">
        <v>29</v>
      </c>
      <c r="E84" s="55" t="s">
        <v>4</v>
      </c>
      <c r="F84" s="55" t="s">
        <v>57</v>
      </c>
      <c r="G84" s="83" t="s">
        <v>57</v>
      </c>
      <c r="H84" s="83"/>
      <c r="I84" s="83"/>
      <c r="J84" s="83"/>
      <c r="K84" s="83"/>
      <c r="L84" s="81" t="s">
        <v>64</v>
      </c>
      <c r="M84" s="81" t="s">
        <v>122</v>
      </c>
    </row>
    <row r="85" spans="1:15" s="15" customFormat="1" ht="76.5" customHeight="1" x14ac:dyDescent="0.25">
      <c r="A85" s="79"/>
      <c r="B85" s="82"/>
      <c r="C85" s="80"/>
      <c r="D85" s="38" t="s">
        <v>27</v>
      </c>
      <c r="E85" s="39" t="s">
        <v>4</v>
      </c>
      <c r="F85" s="39" t="s">
        <v>5</v>
      </c>
      <c r="G85" s="32">
        <v>0</v>
      </c>
      <c r="H85" s="84" t="s">
        <v>5</v>
      </c>
      <c r="I85" s="84"/>
      <c r="J85" s="84"/>
      <c r="K85" s="84"/>
      <c r="L85" s="81"/>
      <c r="M85" s="81"/>
    </row>
    <row r="86" spans="1:15" s="15" customFormat="1" ht="60.75" customHeight="1" x14ac:dyDescent="0.25">
      <c r="A86" s="79"/>
      <c r="B86" s="82"/>
      <c r="C86" s="80"/>
      <c r="D86" s="38" t="s">
        <v>85</v>
      </c>
      <c r="E86" s="39" t="s">
        <v>4</v>
      </c>
      <c r="F86" s="39" t="s">
        <v>57</v>
      </c>
      <c r="G86" s="84" t="s">
        <v>57</v>
      </c>
      <c r="H86" s="84"/>
      <c r="I86" s="84"/>
      <c r="J86" s="84"/>
      <c r="K86" s="84"/>
      <c r="L86" s="81"/>
      <c r="M86" s="81"/>
      <c r="O86" s="57"/>
    </row>
    <row r="87" spans="1:15" s="15" customFormat="1" ht="64.5" customHeight="1" x14ac:dyDescent="0.25">
      <c r="A87" s="79"/>
      <c r="B87" s="82"/>
      <c r="C87" s="80"/>
      <c r="D87" s="38" t="s">
        <v>90</v>
      </c>
      <c r="E87" s="39" t="s">
        <v>4</v>
      </c>
      <c r="F87" s="39" t="s">
        <v>57</v>
      </c>
      <c r="G87" s="84" t="s">
        <v>57</v>
      </c>
      <c r="H87" s="84"/>
      <c r="I87" s="84"/>
      <c r="J87" s="84"/>
      <c r="K87" s="84"/>
      <c r="L87" s="81"/>
      <c r="M87" s="81"/>
    </row>
    <row r="88" spans="1:15" s="15" customFormat="1" ht="60" customHeight="1" x14ac:dyDescent="0.25">
      <c r="A88" s="79"/>
      <c r="B88" s="82"/>
      <c r="C88" s="80"/>
      <c r="D88" s="38" t="s">
        <v>6</v>
      </c>
      <c r="E88" s="39" t="s">
        <v>4</v>
      </c>
      <c r="F88" s="39" t="s">
        <v>5</v>
      </c>
      <c r="G88" s="39" t="s">
        <v>4</v>
      </c>
      <c r="H88" s="84" t="s">
        <v>5</v>
      </c>
      <c r="I88" s="84"/>
      <c r="J88" s="84"/>
      <c r="K88" s="84"/>
      <c r="L88" s="81"/>
      <c r="M88" s="81"/>
    </row>
    <row r="89" spans="1:15" s="15" customFormat="1" ht="27.75" customHeight="1" x14ac:dyDescent="0.25">
      <c r="A89" s="90" t="s">
        <v>14</v>
      </c>
      <c r="B89" s="82" t="s">
        <v>116</v>
      </c>
      <c r="C89" s="80" t="s">
        <v>103</v>
      </c>
      <c r="D89" s="34" t="s">
        <v>30</v>
      </c>
      <c r="E89" s="33">
        <f>SUM(E90:E92)</f>
        <v>26140.7</v>
      </c>
      <c r="F89" s="33">
        <f>SUM(F90:F92)</f>
        <v>0</v>
      </c>
      <c r="G89" s="33">
        <f>SUM(G90:G92)</f>
        <v>0</v>
      </c>
      <c r="H89" s="33">
        <f>SUM(H90:H92)</f>
        <v>0</v>
      </c>
      <c r="I89" s="84" t="s">
        <v>56</v>
      </c>
      <c r="J89" s="84"/>
      <c r="K89" s="84"/>
      <c r="L89" s="81" t="s">
        <v>77</v>
      </c>
      <c r="M89" s="81" t="s">
        <v>104</v>
      </c>
    </row>
    <row r="90" spans="1:15" s="15" customFormat="1" ht="75.75" customHeight="1" x14ac:dyDescent="0.25">
      <c r="A90" s="90"/>
      <c r="B90" s="82"/>
      <c r="C90" s="80"/>
      <c r="D90" s="38" t="s">
        <v>27</v>
      </c>
      <c r="E90" s="32">
        <v>0</v>
      </c>
      <c r="F90" s="32">
        <f>SUM(G90:K90)</f>
        <v>0</v>
      </c>
      <c r="G90" s="32">
        <v>0</v>
      </c>
      <c r="H90" s="32">
        <v>0</v>
      </c>
      <c r="I90" s="32">
        <v>0</v>
      </c>
      <c r="J90" s="32">
        <v>0</v>
      </c>
      <c r="K90" s="32">
        <v>0</v>
      </c>
      <c r="L90" s="81"/>
      <c r="M90" s="81"/>
    </row>
    <row r="91" spans="1:15" s="15" customFormat="1" ht="153" customHeight="1" x14ac:dyDescent="0.25">
      <c r="A91" s="90"/>
      <c r="B91" s="82"/>
      <c r="C91" s="80"/>
      <c r="D91" s="38" t="s">
        <v>89</v>
      </c>
      <c r="E91" s="32">
        <v>22638.3</v>
      </c>
      <c r="F91" s="32">
        <f>SUM(G91:H91)</f>
        <v>0</v>
      </c>
      <c r="G91" s="32">
        <v>0</v>
      </c>
      <c r="H91" s="32">
        <v>0</v>
      </c>
      <c r="I91" s="80" t="s">
        <v>56</v>
      </c>
      <c r="J91" s="80"/>
      <c r="K91" s="80"/>
      <c r="L91" s="81"/>
      <c r="M91" s="81"/>
    </row>
    <row r="92" spans="1:15" s="15" customFormat="1" ht="137.25" customHeight="1" x14ac:dyDescent="0.25">
      <c r="A92" s="90"/>
      <c r="B92" s="82"/>
      <c r="C92" s="80"/>
      <c r="D92" s="38" t="s">
        <v>88</v>
      </c>
      <c r="E92" s="32">
        <v>3502.4</v>
      </c>
      <c r="F92" s="32">
        <f>SUM(G92:H92)</f>
        <v>0</v>
      </c>
      <c r="G92" s="32">
        <v>0</v>
      </c>
      <c r="H92" s="32">
        <v>0</v>
      </c>
      <c r="I92" s="80" t="s">
        <v>56</v>
      </c>
      <c r="J92" s="80"/>
      <c r="K92" s="80"/>
      <c r="L92" s="81"/>
      <c r="M92" s="81"/>
    </row>
    <row r="93" spans="1:15" s="15" customFormat="1" ht="156.75" customHeight="1" x14ac:dyDescent="0.25">
      <c r="A93" s="40" t="s">
        <v>41</v>
      </c>
      <c r="B93" s="42" t="s">
        <v>105</v>
      </c>
      <c r="C93" s="41" t="s">
        <v>103</v>
      </c>
      <c r="D93" s="41" t="s">
        <v>4</v>
      </c>
      <c r="E93" s="84" t="s">
        <v>13</v>
      </c>
      <c r="F93" s="84"/>
      <c r="G93" s="84"/>
      <c r="H93" s="84"/>
      <c r="I93" s="84"/>
      <c r="J93" s="84"/>
      <c r="K93" s="84"/>
      <c r="L93" s="42" t="s">
        <v>65</v>
      </c>
      <c r="M93" s="42" t="s">
        <v>68</v>
      </c>
    </row>
    <row r="94" spans="1:15" s="15" customFormat="1" ht="23.25" customHeight="1" x14ac:dyDescent="0.25">
      <c r="A94" s="90" t="s">
        <v>16</v>
      </c>
      <c r="B94" s="82" t="s">
        <v>117</v>
      </c>
      <c r="C94" s="80" t="s">
        <v>103</v>
      </c>
      <c r="D94" s="34" t="s">
        <v>28</v>
      </c>
      <c r="E94" s="33">
        <f>E95</f>
        <v>1549</v>
      </c>
      <c r="F94" s="33">
        <f t="shared" ref="F94:F99" si="38">SUM(G94:K94)</f>
        <v>25576.589930000002</v>
      </c>
      <c r="G94" s="33">
        <f>G96+G98</f>
        <v>3607.9299300000002</v>
      </c>
      <c r="H94" s="33">
        <f t="shared" ref="H94:K94" si="39">H96+H98</f>
        <v>5492.165</v>
      </c>
      <c r="I94" s="33">
        <f t="shared" si="39"/>
        <v>5492.165</v>
      </c>
      <c r="J94" s="33">
        <f t="shared" si="39"/>
        <v>5492.165</v>
      </c>
      <c r="K94" s="33">
        <f t="shared" si="39"/>
        <v>5492.165</v>
      </c>
      <c r="L94" s="81" t="s">
        <v>3</v>
      </c>
      <c r="M94" s="81" t="s">
        <v>62</v>
      </c>
    </row>
    <row r="95" spans="1:15" s="15" customFormat="1" ht="138" customHeight="1" x14ac:dyDescent="0.25">
      <c r="A95" s="90"/>
      <c r="B95" s="82"/>
      <c r="C95" s="80"/>
      <c r="D95" s="38" t="s">
        <v>31</v>
      </c>
      <c r="E95" s="32">
        <f>E97+E99</f>
        <v>1549</v>
      </c>
      <c r="F95" s="32">
        <f t="shared" si="38"/>
        <v>25576.589930000002</v>
      </c>
      <c r="G95" s="32">
        <f t="shared" ref="G95:K95" si="40">G97+G99</f>
        <v>3607.9299300000002</v>
      </c>
      <c r="H95" s="32">
        <f t="shared" si="40"/>
        <v>5492.165</v>
      </c>
      <c r="I95" s="32">
        <f t="shared" si="40"/>
        <v>5492.165</v>
      </c>
      <c r="J95" s="32">
        <f t="shared" si="40"/>
        <v>5492.165</v>
      </c>
      <c r="K95" s="32">
        <f t="shared" si="40"/>
        <v>5492.165</v>
      </c>
      <c r="L95" s="81"/>
      <c r="M95" s="81"/>
    </row>
    <row r="96" spans="1:15" s="15" customFormat="1" ht="79.5" customHeight="1" x14ac:dyDescent="0.25">
      <c r="A96" s="79" t="s">
        <v>42</v>
      </c>
      <c r="B96" s="81" t="s">
        <v>99</v>
      </c>
      <c r="C96" s="80" t="s">
        <v>103</v>
      </c>
      <c r="D96" s="34" t="s">
        <v>28</v>
      </c>
      <c r="E96" s="33">
        <f>E97</f>
        <v>49</v>
      </c>
      <c r="F96" s="33">
        <f t="shared" ref="F96:K96" si="41">F97</f>
        <v>18282.315999999999</v>
      </c>
      <c r="G96" s="33">
        <f t="shared" si="41"/>
        <v>2314.7800000000002</v>
      </c>
      <c r="H96" s="33">
        <f t="shared" si="41"/>
        <v>3991.884</v>
      </c>
      <c r="I96" s="33">
        <f t="shared" si="41"/>
        <v>3991.884</v>
      </c>
      <c r="J96" s="33">
        <f t="shared" si="41"/>
        <v>3991.884</v>
      </c>
      <c r="K96" s="33">
        <f t="shared" si="41"/>
        <v>3991.884</v>
      </c>
      <c r="L96" s="81" t="s">
        <v>3</v>
      </c>
      <c r="M96" s="81" t="s">
        <v>74</v>
      </c>
    </row>
    <row r="97" spans="1:16" s="15" customFormat="1" ht="187.5" customHeight="1" x14ac:dyDescent="0.25">
      <c r="A97" s="79"/>
      <c r="B97" s="81"/>
      <c r="C97" s="80"/>
      <c r="D97" s="38" t="s">
        <v>31</v>
      </c>
      <c r="E97" s="32">
        <v>49</v>
      </c>
      <c r="F97" s="32">
        <f t="shared" si="38"/>
        <v>18282.315999999999</v>
      </c>
      <c r="G97" s="32">
        <v>2314.7800000000002</v>
      </c>
      <c r="H97" s="32">
        <v>3991.884</v>
      </c>
      <c r="I97" s="32">
        <v>3991.884</v>
      </c>
      <c r="J97" s="32">
        <v>3991.884</v>
      </c>
      <c r="K97" s="32">
        <v>3991.884</v>
      </c>
      <c r="L97" s="81"/>
      <c r="M97" s="81"/>
    </row>
    <row r="98" spans="1:16" s="15" customFormat="1" ht="25.5" customHeight="1" x14ac:dyDescent="0.25">
      <c r="A98" s="79" t="s">
        <v>43</v>
      </c>
      <c r="B98" s="81" t="s">
        <v>100</v>
      </c>
      <c r="C98" s="80" t="s">
        <v>103</v>
      </c>
      <c r="D98" s="34" t="s">
        <v>28</v>
      </c>
      <c r="E98" s="33">
        <f>E99</f>
        <v>1500</v>
      </c>
      <c r="F98" s="33">
        <f t="shared" si="38"/>
        <v>7294.2739299999994</v>
      </c>
      <c r="G98" s="33">
        <f>G99</f>
        <v>1293.14993</v>
      </c>
      <c r="H98" s="33">
        <f t="shared" ref="H98:K98" si="42">H99</f>
        <v>1500.2809999999999</v>
      </c>
      <c r="I98" s="33">
        <f t="shared" si="42"/>
        <v>1500.2809999999999</v>
      </c>
      <c r="J98" s="33">
        <f t="shared" si="42"/>
        <v>1500.2809999999999</v>
      </c>
      <c r="K98" s="33">
        <f t="shared" si="42"/>
        <v>1500.2809999999999</v>
      </c>
      <c r="L98" s="81" t="s">
        <v>3</v>
      </c>
      <c r="M98" s="81" t="s">
        <v>15</v>
      </c>
    </row>
    <row r="99" spans="1:16" s="15" customFormat="1" ht="135" customHeight="1" x14ac:dyDescent="0.25">
      <c r="A99" s="79"/>
      <c r="B99" s="81"/>
      <c r="C99" s="80"/>
      <c r="D99" s="38" t="s">
        <v>31</v>
      </c>
      <c r="E99" s="32">
        <v>1500</v>
      </c>
      <c r="F99" s="32">
        <f t="shared" si="38"/>
        <v>7294.2739299999994</v>
      </c>
      <c r="G99" s="32">
        <v>1293.14993</v>
      </c>
      <c r="H99" s="32">
        <v>1500.2809999999999</v>
      </c>
      <c r="I99" s="32">
        <v>1500.2809999999999</v>
      </c>
      <c r="J99" s="32">
        <v>1500.2809999999999</v>
      </c>
      <c r="K99" s="32">
        <v>1500.2809999999999</v>
      </c>
      <c r="L99" s="81"/>
      <c r="M99" s="81"/>
    </row>
    <row r="100" spans="1:16" s="15" customFormat="1" ht="306" customHeight="1" x14ac:dyDescent="0.25">
      <c r="A100" s="40" t="s">
        <v>44</v>
      </c>
      <c r="B100" s="42" t="s">
        <v>101</v>
      </c>
      <c r="C100" s="41" t="s">
        <v>103</v>
      </c>
      <c r="D100" s="41" t="s">
        <v>4</v>
      </c>
      <c r="E100" s="39" t="s">
        <v>4</v>
      </c>
      <c r="F100" s="84" t="s">
        <v>13</v>
      </c>
      <c r="G100" s="84"/>
      <c r="H100" s="84"/>
      <c r="I100" s="84"/>
      <c r="J100" s="84"/>
      <c r="K100" s="84"/>
      <c r="L100" s="42" t="s">
        <v>3</v>
      </c>
      <c r="M100" s="42" t="s">
        <v>75</v>
      </c>
      <c r="P100" s="15" t="s">
        <v>32</v>
      </c>
    </row>
    <row r="101" spans="1:16" s="15" customFormat="1" ht="212.25" customHeight="1" x14ac:dyDescent="0.25">
      <c r="A101" s="40" t="s">
        <v>45</v>
      </c>
      <c r="B101" s="42" t="s">
        <v>46</v>
      </c>
      <c r="C101" s="41" t="s">
        <v>103</v>
      </c>
      <c r="D101" s="41" t="s">
        <v>4</v>
      </c>
      <c r="E101" s="58" t="s">
        <v>4</v>
      </c>
      <c r="F101" s="84" t="s">
        <v>13</v>
      </c>
      <c r="G101" s="84"/>
      <c r="H101" s="84"/>
      <c r="I101" s="84"/>
      <c r="J101" s="84"/>
      <c r="K101" s="84"/>
      <c r="L101" s="42" t="s">
        <v>3</v>
      </c>
      <c r="M101" s="42" t="s">
        <v>76</v>
      </c>
    </row>
    <row r="102" spans="1:16" s="15" customFormat="1" ht="42.75" customHeight="1" x14ac:dyDescent="0.25">
      <c r="A102" s="90" t="s">
        <v>18</v>
      </c>
      <c r="B102" s="82" t="s">
        <v>119</v>
      </c>
      <c r="C102" s="80" t="s">
        <v>103</v>
      </c>
      <c r="D102" s="34" t="s">
        <v>2</v>
      </c>
      <c r="E102" s="33">
        <f t="shared" ref="E102" si="43">SUM(E103:E106)</f>
        <v>1184971.145</v>
      </c>
      <c r="F102" s="33">
        <f t="shared" ref="F102:F111" si="44">SUM(G102:K102)</f>
        <v>1184712.6529999999</v>
      </c>
      <c r="G102" s="33">
        <f>SUM(G103:G106)</f>
        <v>1184712.6529999999</v>
      </c>
      <c r="H102" s="33">
        <f>SUM(H103:H106)</f>
        <v>0</v>
      </c>
      <c r="I102" s="33">
        <f>SUM(I103:I106)</f>
        <v>0</v>
      </c>
      <c r="J102" s="33">
        <f>SUM(J103:J106)</f>
        <v>0</v>
      </c>
      <c r="K102" s="33">
        <f>SUM(K103:K106)</f>
        <v>0</v>
      </c>
      <c r="L102" s="81" t="s">
        <v>81</v>
      </c>
      <c r="M102" s="81" t="s">
        <v>17</v>
      </c>
    </row>
    <row r="103" spans="1:16" s="15" customFormat="1" ht="56.25" x14ac:dyDescent="0.25">
      <c r="A103" s="90"/>
      <c r="B103" s="82"/>
      <c r="C103" s="80"/>
      <c r="D103" s="38" t="s">
        <v>91</v>
      </c>
      <c r="E103" s="32">
        <f>E108</f>
        <v>500000</v>
      </c>
      <c r="F103" s="32">
        <f t="shared" si="44"/>
        <v>0</v>
      </c>
      <c r="G103" s="32">
        <f t="shared" ref="G103:K103" si="45">G108</f>
        <v>0</v>
      </c>
      <c r="H103" s="32">
        <f t="shared" si="45"/>
        <v>0</v>
      </c>
      <c r="I103" s="32">
        <f t="shared" si="45"/>
        <v>0</v>
      </c>
      <c r="J103" s="32">
        <f t="shared" si="45"/>
        <v>0</v>
      </c>
      <c r="K103" s="32">
        <f t="shared" si="45"/>
        <v>0</v>
      </c>
      <c r="L103" s="81"/>
      <c r="M103" s="81"/>
    </row>
    <row r="104" spans="1:16" s="15" customFormat="1" ht="75.75" customHeight="1" x14ac:dyDescent="0.25">
      <c r="A104" s="90"/>
      <c r="B104" s="82"/>
      <c r="C104" s="80"/>
      <c r="D104" s="38" t="s">
        <v>26</v>
      </c>
      <c r="E104" s="32">
        <f>E109</f>
        <v>676890.33700000006</v>
      </c>
      <c r="F104" s="32">
        <f t="shared" si="44"/>
        <v>874389.66299999994</v>
      </c>
      <c r="G104" s="32">
        <f t="shared" ref="G104:K104" si="46">G109</f>
        <v>874389.66299999994</v>
      </c>
      <c r="H104" s="32">
        <f t="shared" si="46"/>
        <v>0</v>
      </c>
      <c r="I104" s="32">
        <f t="shared" si="46"/>
        <v>0</v>
      </c>
      <c r="J104" s="32">
        <f t="shared" si="46"/>
        <v>0</v>
      </c>
      <c r="K104" s="32">
        <f t="shared" si="46"/>
        <v>0</v>
      </c>
      <c r="L104" s="81"/>
      <c r="M104" s="81"/>
    </row>
    <row r="105" spans="1:16" s="15" customFormat="1" ht="79.5" customHeight="1" x14ac:dyDescent="0.25">
      <c r="A105" s="90"/>
      <c r="B105" s="82"/>
      <c r="C105" s="80"/>
      <c r="D105" s="38" t="s">
        <v>31</v>
      </c>
      <c r="E105" s="32">
        <f>E110+E113</f>
        <v>0</v>
      </c>
      <c r="F105" s="32">
        <f t="shared" si="44"/>
        <v>302734.30300000001</v>
      </c>
      <c r="G105" s="32">
        <f t="shared" ref="G105:K105" si="47">G110+G113</f>
        <v>302734.30300000001</v>
      </c>
      <c r="H105" s="32">
        <f t="shared" si="47"/>
        <v>0</v>
      </c>
      <c r="I105" s="32">
        <f t="shared" si="47"/>
        <v>0</v>
      </c>
      <c r="J105" s="32">
        <f t="shared" si="47"/>
        <v>0</v>
      </c>
      <c r="K105" s="32">
        <f t="shared" si="47"/>
        <v>0</v>
      </c>
      <c r="L105" s="81"/>
      <c r="M105" s="81"/>
    </row>
    <row r="106" spans="1:16" s="15" customFormat="1" ht="153.75" customHeight="1" x14ac:dyDescent="0.25">
      <c r="A106" s="90"/>
      <c r="B106" s="82"/>
      <c r="C106" s="80"/>
      <c r="D106" s="38" t="s">
        <v>89</v>
      </c>
      <c r="E106" s="32">
        <f>E111</f>
        <v>8080.808</v>
      </c>
      <c r="F106" s="32">
        <f t="shared" si="44"/>
        <v>7588.6869999999999</v>
      </c>
      <c r="G106" s="32">
        <f t="shared" ref="G106:K106" si="48">G111</f>
        <v>7588.6869999999999</v>
      </c>
      <c r="H106" s="32">
        <f t="shared" si="48"/>
        <v>0</v>
      </c>
      <c r="I106" s="32">
        <f t="shared" si="48"/>
        <v>0</v>
      </c>
      <c r="J106" s="32">
        <f t="shared" si="48"/>
        <v>0</v>
      </c>
      <c r="K106" s="32">
        <f t="shared" si="48"/>
        <v>0</v>
      </c>
      <c r="L106" s="81"/>
      <c r="M106" s="81"/>
    </row>
    <row r="107" spans="1:16" s="15" customFormat="1" ht="45.75" customHeight="1" x14ac:dyDescent="0.25">
      <c r="A107" s="79" t="s">
        <v>47</v>
      </c>
      <c r="B107" s="81" t="s">
        <v>79</v>
      </c>
      <c r="C107" s="80">
        <v>2017</v>
      </c>
      <c r="D107" s="34" t="s">
        <v>2</v>
      </c>
      <c r="E107" s="33">
        <f>SUM(E108:E111)</f>
        <v>1184971.145</v>
      </c>
      <c r="F107" s="33">
        <f t="shared" ref="F107:K107" si="49">SUM(F108:F111)</f>
        <v>887028.85499999998</v>
      </c>
      <c r="G107" s="33">
        <f t="shared" si="49"/>
        <v>887028.85499999998</v>
      </c>
      <c r="H107" s="33">
        <f t="shared" si="49"/>
        <v>0</v>
      </c>
      <c r="I107" s="33">
        <f t="shared" si="49"/>
        <v>0</v>
      </c>
      <c r="J107" s="33">
        <f t="shared" si="49"/>
        <v>0</v>
      </c>
      <c r="K107" s="33">
        <f t="shared" si="49"/>
        <v>0</v>
      </c>
      <c r="L107" s="81" t="s">
        <v>58</v>
      </c>
      <c r="M107" s="81" t="s">
        <v>113</v>
      </c>
    </row>
    <row r="108" spans="1:16" s="15" customFormat="1" ht="56.25" x14ac:dyDescent="0.25">
      <c r="A108" s="79"/>
      <c r="B108" s="81"/>
      <c r="C108" s="80"/>
      <c r="D108" s="38" t="s">
        <v>91</v>
      </c>
      <c r="E108" s="32">
        <v>500000</v>
      </c>
      <c r="F108" s="32">
        <f t="shared" si="44"/>
        <v>0</v>
      </c>
      <c r="G108" s="32">
        <v>0</v>
      </c>
      <c r="H108" s="32">
        <v>0</v>
      </c>
      <c r="I108" s="32">
        <v>0</v>
      </c>
      <c r="J108" s="32">
        <v>0</v>
      </c>
      <c r="K108" s="32">
        <v>0</v>
      </c>
      <c r="L108" s="81"/>
      <c r="M108" s="81"/>
    </row>
    <row r="109" spans="1:16" s="15" customFormat="1" ht="78.75" customHeight="1" x14ac:dyDescent="0.25">
      <c r="A109" s="79"/>
      <c r="B109" s="81"/>
      <c r="C109" s="80"/>
      <c r="D109" s="38" t="s">
        <v>26</v>
      </c>
      <c r="E109" s="32">
        <v>676890.33700000006</v>
      </c>
      <c r="F109" s="32">
        <f t="shared" si="44"/>
        <v>874389.66299999994</v>
      </c>
      <c r="G109" s="32">
        <v>874389.66299999994</v>
      </c>
      <c r="H109" s="32">
        <v>0</v>
      </c>
      <c r="I109" s="32">
        <v>0</v>
      </c>
      <c r="J109" s="32">
        <v>0</v>
      </c>
      <c r="K109" s="32">
        <v>0</v>
      </c>
      <c r="L109" s="81"/>
      <c r="M109" s="81"/>
    </row>
    <row r="110" spans="1:16" s="15" customFormat="1" ht="82.5" customHeight="1" x14ac:dyDescent="0.25">
      <c r="A110" s="79"/>
      <c r="B110" s="81"/>
      <c r="C110" s="80"/>
      <c r="D110" s="38" t="s">
        <v>31</v>
      </c>
      <c r="E110" s="32">
        <v>0</v>
      </c>
      <c r="F110" s="32">
        <f t="shared" si="44"/>
        <v>5050.5050000000001</v>
      </c>
      <c r="G110" s="32">
        <v>5050.5050000000001</v>
      </c>
      <c r="H110" s="32">
        <v>0</v>
      </c>
      <c r="I110" s="32">
        <v>0</v>
      </c>
      <c r="J110" s="32">
        <v>0</v>
      </c>
      <c r="K110" s="32">
        <v>0</v>
      </c>
      <c r="L110" s="81"/>
      <c r="M110" s="81"/>
    </row>
    <row r="111" spans="1:16" s="15" customFormat="1" ht="162" customHeight="1" x14ac:dyDescent="0.25">
      <c r="A111" s="79"/>
      <c r="B111" s="81"/>
      <c r="C111" s="80"/>
      <c r="D111" s="38" t="s">
        <v>89</v>
      </c>
      <c r="E111" s="32">
        <v>8080.808</v>
      </c>
      <c r="F111" s="32">
        <f t="shared" si="44"/>
        <v>7588.6869999999999</v>
      </c>
      <c r="G111" s="32">
        <v>7588.6869999999999</v>
      </c>
      <c r="H111" s="32">
        <v>0</v>
      </c>
      <c r="I111" s="32">
        <v>0</v>
      </c>
      <c r="J111" s="32">
        <v>0</v>
      </c>
      <c r="K111" s="32">
        <v>0</v>
      </c>
      <c r="L111" s="81"/>
      <c r="M111" s="81"/>
    </row>
    <row r="112" spans="1:16" s="15" customFormat="1" ht="194.25" customHeight="1" x14ac:dyDescent="0.25">
      <c r="A112" s="89" t="s">
        <v>123</v>
      </c>
      <c r="B112" s="82" t="s">
        <v>124</v>
      </c>
      <c r="C112" s="80">
        <v>2017</v>
      </c>
      <c r="D112" s="75" t="s">
        <v>29</v>
      </c>
      <c r="E112" s="33">
        <f>SUM(E113)</f>
        <v>0</v>
      </c>
      <c r="F112" s="33">
        <f t="shared" ref="F112:K112" si="50">SUM(F113)</f>
        <v>297683.79800000001</v>
      </c>
      <c r="G112" s="33">
        <f t="shared" si="50"/>
        <v>297683.79800000001</v>
      </c>
      <c r="H112" s="33">
        <f t="shared" si="50"/>
        <v>0</v>
      </c>
      <c r="I112" s="33">
        <f t="shared" si="50"/>
        <v>0</v>
      </c>
      <c r="J112" s="33">
        <f t="shared" si="50"/>
        <v>0</v>
      </c>
      <c r="K112" s="33">
        <f t="shared" si="50"/>
        <v>0</v>
      </c>
      <c r="L112" s="81" t="s">
        <v>81</v>
      </c>
      <c r="M112" s="81" t="s">
        <v>113</v>
      </c>
    </row>
    <row r="113" spans="1:16" s="15" customFormat="1" ht="244.5" customHeight="1" x14ac:dyDescent="0.25">
      <c r="A113" s="89"/>
      <c r="B113" s="81"/>
      <c r="C113" s="80"/>
      <c r="D113" s="38" t="s">
        <v>27</v>
      </c>
      <c r="E113" s="32">
        <v>0</v>
      </c>
      <c r="F113" s="32">
        <f>SUM(G113:K113)</f>
        <v>297683.79800000001</v>
      </c>
      <c r="G113" s="32">
        <v>297683.79800000001</v>
      </c>
      <c r="H113" s="32">
        <v>0</v>
      </c>
      <c r="I113" s="32">
        <v>0</v>
      </c>
      <c r="J113" s="32">
        <v>0</v>
      </c>
      <c r="K113" s="32">
        <v>0</v>
      </c>
      <c r="L113" s="81"/>
      <c r="M113" s="81"/>
    </row>
    <row r="114" spans="1:16" s="15" customFormat="1" ht="49.5" customHeight="1" x14ac:dyDescent="0.25">
      <c r="A114" s="90" t="s">
        <v>48</v>
      </c>
      <c r="B114" s="82" t="s">
        <v>115</v>
      </c>
      <c r="C114" s="80" t="s">
        <v>103</v>
      </c>
      <c r="D114" s="34" t="s">
        <v>2</v>
      </c>
      <c r="E114" s="33">
        <v>0</v>
      </c>
      <c r="F114" s="84" t="s">
        <v>57</v>
      </c>
      <c r="G114" s="84"/>
      <c r="H114" s="84"/>
      <c r="I114" s="84"/>
      <c r="J114" s="84"/>
      <c r="K114" s="84"/>
      <c r="L114" s="81" t="s">
        <v>64</v>
      </c>
      <c r="M114" s="81" t="s">
        <v>114</v>
      </c>
      <c r="P114" s="15" t="s">
        <v>33</v>
      </c>
    </row>
    <row r="115" spans="1:16" s="15" customFormat="1" ht="81" customHeight="1" x14ac:dyDescent="0.25">
      <c r="A115" s="90"/>
      <c r="B115" s="82"/>
      <c r="C115" s="80"/>
      <c r="D115" s="38" t="s">
        <v>31</v>
      </c>
      <c r="E115" s="32">
        <f>E119</f>
        <v>0</v>
      </c>
      <c r="F115" s="32">
        <f>SUM(G115:K115)</f>
        <v>0</v>
      </c>
      <c r="G115" s="32">
        <f t="shared" ref="G115:K115" si="51">G119</f>
        <v>0</v>
      </c>
      <c r="H115" s="32">
        <f t="shared" si="51"/>
        <v>0</v>
      </c>
      <c r="I115" s="32">
        <f t="shared" si="51"/>
        <v>0</v>
      </c>
      <c r="J115" s="32">
        <f t="shared" si="51"/>
        <v>0</v>
      </c>
      <c r="K115" s="32">
        <f t="shared" si="51"/>
        <v>0</v>
      </c>
      <c r="L115" s="81"/>
      <c r="M115" s="81"/>
    </row>
    <row r="116" spans="1:16" s="15" customFormat="1" ht="63.75" customHeight="1" x14ac:dyDescent="0.25">
      <c r="A116" s="90"/>
      <c r="B116" s="82"/>
      <c r="C116" s="80"/>
      <c r="D116" s="38" t="s">
        <v>86</v>
      </c>
      <c r="E116" s="84" t="s">
        <v>57</v>
      </c>
      <c r="F116" s="84" t="s">
        <v>57</v>
      </c>
      <c r="G116" s="84" t="s">
        <v>57</v>
      </c>
      <c r="H116" s="84"/>
      <c r="I116" s="84"/>
      <c r="J116" s="84"/>
      <c r="K116" s="84"/>
      <c r="L116" s="81"/>
      <c r="M116" s="81"/>
    </row>
    <row r="117" spans="1:16" s="15" customFormat="1" ht="51" customHeight="1" x14ac:dyDescent="0.25">
      <c r="A117" s="90"/>
      <c r="B117" s="82"/>
      <c r="C117" s="80"/>
      <c r="D117" s="38" t="s">
        <v>85</v>
      </c>
      <c r="E117" s="84"/>
      <c r="F117" s="84"/>
      <c r="G117" s="84"/>
      <c r="H117" s="84"/>
      <c r="I117" s="84"/>
      <c r="J117" s="84"/>
      <c r="K117" s="84"/>
      <c r="L117" s="81"/>
      <c r="M117" s="81"/>
    </row>
    <row r="118" spans="1:16" s="15" customFormat="1" ht="64.5" customHeight="1" x14ac:dyDescent="0.25">
      <c r="A118" s="79" t="s">
        <v>49</v>
      </c>
      <c r="B118" s="81" t="s">
        <v>102</v>
      </c>
      <c r="C118" s="80" t="s">
        <v>103</v>
      </c>
      <c r="D118" s="43" t="s">
        <v>2</v>
      </c>
      <c r="E118" s="33">
        <f>SUM(E119:E121)</f>
        <v>0</v>
      </c>
      <c r="F118" s="83" t="s">
        <v>57</v>
      </c>
      <c r="G118" s="83"/>
      <c r="H118" s="83"/>
      <c r="I118" s="83"/>
      <c r="J118" s="83"/>
      <c r="K118" s="83"/>
      <c r="L118" s="81" t="s">
        <v>64</v>
      </c>
      <c r="M118" s="81" t="s">
        <v>78</v>
      </c>
    </row>
    <row r="119" spans="1:16" s="15" customFormat="1" ht="75" customHeight="1" x14ac:dyDescent="0.25">
      <c r="A119" s="79"/>
      <c r="B119" s="81"/>
      <c r="C119" s="80"/>
      <c r="D119" s="42" t="s">
        <v>31</v>
      </c>
      <c r="E119" s="32">
        <v>0</v>
      </c>
      <c r="F119" s="32">
        <f>SUM(G119:K119)</f>
        <v>0</v>
      </c>
      <c r="G119" s="32">
        <v>0</v>
      </c>
      <c r="H119" s="32">
        <v>0</v>
      </c>
      <c r="I119" s="32">
        <v>0</v>
      </c>
      <c r="J119" s="32">
        <v>0</v>
      </c>
      <c r="K119" s="32">
        <v>0</v>
      </c>
      <c r="L119" s="81"/>
      <c r="M119" s="81"/>
    </row>
    <row r="120" spans="1:16" s="15" customFormat="1" ht="59.25" customHeight="1" x14ac:dyDescent="0.25">
      <c r="A120" s="79"/>
      <c r="B120" s="81"/>
      <c r="C120" s="80"/>
      <c r="D120" s="42" t="s">
        <v>86</v>
      </c>
      <c r="E120" s="84" t="s">
        <v>57</v>
      </c>
      <c r="F120" s="84" t="s">
        <v>57</v>
      </c>
      <c r="G120" s="84" t="s">
        <v>57</v>
      </c>
      <c r="H120" s="84"/>
      <c r="I120" s="84"/>
      <c r="J120" s="84"/>
      <c r="K120" s="84"/>
      <c r="L120" s="81"/>
      <c r="M120" s="81"/>
    </row>
    <row r="121" spans="1:16" s="15" customFormat="1" ht="51" customHeight="1" x14ac:dyDescent="0.25">
      <c r="A121" s="79"/>
      <c r="B121" s="81"/>
      <c r="C121" s="80"/>
      <c r="D121" s="42" t="s">
        <v>85</v>
      </c>
      <c r="E121" s="84"/>
      <c r="F121" s="84"/>
      <c r="G121" s="84"/>
      <c r="H121" s="84"/>
      <c r="I121" s="84"/>
      <c r="J121" s="84"/>
      <c r="K121" s="84"/>
      <c r="L121" s="81"/>
      <c r="M121" s="81"/>
    </row>
    <row r="122" spans="1:16" s="15" customFormat="1" ht="95.25" customHeight="1" x14ac:dyDescent="0.25">
      <c r="A122" s="90">
        <v>8</v>
      </c>
      <c r="B122" s="82" t="s">
        <v>118</v>
      </c>
      <c r="C122" s="80" t="s">
        <v>103</v>
      </c>
      <c r="D122" s="34" t="s">
        <v>29</v>
      </c>
      <c r="E122" s="55" t="s">
        <v>4</v>
      </c>
      <c r="F122" s="55" t="s">
        <v>57</v>
      </c>
      <c r="G122" s="83" t="s">
        <v>57</v>
      </c>
      <c r="H122" s="83"/>
      <c r="I122" s="83"/>
      <c r="J122" s="83"/>
      <c r="K122" s="83"/>
      <c r="L122" s="81" t="s">
        <v>108</v>
      </c>
      <c r="M122" s="81" t="s">
        <v>110</v>
      </c>
    </row>
    <row r="123" spans="1:16" s="15" customFormat="1" ht="85.5" customHeight="1" x14ac:dyDescent="0.25">
      <c r="A123" s="90"/>
      <c r="B123" s="82"/>
      <c r="C123" s="80"/>
      <c r="D123" s="38" t="s">
        <v>31</v>
      </c>
      <c r="E123" s="32">
        <f>E127</f>
        <v>0</v>
      </c>
      <c r="F123" s="32">
        <f>SUM(G123:K123)</f>
        <v>0</v>
      </c>
      <c r="G123" s="32">
        <f t="shared" ref="G123:K123" si="52">G127</f>
        <v>0</v>
      </c>
      <c r="H123" s="32">
        <f t="shared" si="52"/>
        <v>0</v>
      </c>
      <c r="I123" s="32">
        <f t="shared" si="52"/>
        <v>0</v>
      </c>
      <c r="J123" s="32">
        <f t="shared" si="52"/>
        <v>0</v>
      </c>
      <c r="K123" s="32">
        <f t="shared" si="52"/>
        <v>0</v>
      </c>
      <c r="L123" s="81"/>
      <c r="M123" s="81"/>
    </row>
    <row r="124" spans="1:16" s="15" customFormat="1" ht="109.5" customHeight="1" x14ac:dyDescent="0.25">
      <c r="A124" s="90"/>
      <c r="B124" s="82"/>
      <c r="C124" s="80"/>
      <c r="D124" s="38" t="s">
        <v>85</v>
      </c>
      <c r="E124" s="39" t="s">
        <v>57</v>
      </c>
      <c r="F124" s="39" t="s">
        <v>57</v>
      </c>
      <c r="G124" s="84" t="s">
        <v>57</v>
      </c>
      <c r="H124" s="84"/>
      <c r="I124" s="84"/>
      <c r="J124" s="84"/>
      <c r="K124" s="84"/>
      <c r="L124" s="81"/>
      <c r="M124" s="81"/>
    </row>
    <row r="125" spans="1:16" s="15" customFormat="1" ht="99.75" customHeight="1" x14ac:dyDescent="0.25">
      <c r="A125" s="90"/>
      <c r="B125" s="82"/>
      <c r="C125" s="80"/>
      <c r="D125" s="38" t="s">
        <v>86</v>
      </c>
      <c r="E125" s="39" t="s">
        <v>57</v>
      </c>
      <c r="F125" s="39" t="s">
        <v>57</v>
      </c>
      <c r="G125" s="84" t="s">
        <v>57</v>
      </c>
      <c r="H125" s="84"/>
      <c r="I125" s="84"/>
      <c r="J125" s="84"/>
      <c r="K125" s="84"/>
      <c r="L125" s="81"/>
      <c r="M125" s="81"/>
    </row>
    <row r="126" spans="1:16" s="15" customFormat="1" ht="84" customHeight="1" x14ac:dyDescent="0.25">
      <c r="A126" s="79" t="s">
        <v>106</v>
      </c>
      <c r="B126" s="81" t="s">
        <v>109</v>
      </c>
      <c r="C126" s="80" t="s">
        <v>103</v>
      </c>
      <c r="D126" s="38" t="s">
        <v>29</v>
      </c>
      <c r="E126" s="39" t="s">
        <v>4</v>
      </c>
      <c r="F126" s="39" t="s">
        <v>57</v>
      </c>
      <c r="G126" s="84" t="s">
        <v>57</v>
      </c>
      <c r="H126" s="84"/>
      <c r="I126" s="84"/>
      <c r="J126" s="84"/>
      <c r="K126" s="84"/>
      <c r="L126" s="81" t="s">
        <v>108</v>
      </c>
      <c r="M126" s="81" t="s">
        <v>107</v>
      </c>
    </row>
    <row r="127" spans="1:16" s="15" customFormat="1" ht="75.75" customHeight="1" x14ac:dyDescent="0.25">
      <c r="A127" s="79"/>
      <c r="B127" s="81"/>
      <c r="C127" s="80"/>
      <c r="D127" s="38" t="s">
        <v>31</v>
      </c>
      <c r="E127" s="32">
        <v>0</v>
      </c>
      <c r="F127" s="32">
        <f>SUM(G127:K127)</f>
        <v>0</v>
      </c>
      <c r="G127" s="32">
        <v>0</v>
      </c>
      <c r="H127" s="32">
        <v>0</v>
      </c>
      <c r="I127" s="32">
        <v>0</v>
      </c>
      <c r="J127" s="32">
        <v>0</v>
      </c>
      <c r="K127" s="32">
        <v>0</v>
      </c>
      <c r="L127" s="81"/>
      <c r="M127" s="81"/>
    </row>
    <row r="128" spans="1:16" s="15" customFormat="1" ht="115.5" customHeight="1" x14ac:dyDescent="0.25">
      <c r="A128" s="79"/>
      <c r="B128" s="81"/>
      <c r="C128" s="80"/>
      <c r="D128" s="38" t="s">
        <v>85</v>
      </c>
      <c r="E128" s="39" t="s">
        <v>57</v>
      </c>
      <c r="F128" s="39" t="s">
        <v>57</v>
      </c>
      <c r="G128" s="84" t="s">
        <v>57</v>
      </c>
      <c r="H128" s="84"/>
      <c r="I128" s="84"/>
      <c r="J128" s="84"/>
      <c r="K128" s="84"/>
      <c r="L128" s="81"/>
      <c r="M128" s="81"/>
    </row>
    <row r="129" spans="1:21" s="15" customFormat="1" ht="124.5" customHeight="1" x14ac:dyDescent="0.25">
      <c r="A129" s="79"/>
      <c r="B129" s="81"/>
      <c r="C129" s="80"/>
      <c r="D129" s="38" t="s">
        <v>86</v>
      </c>
      <c r="E129" s="39" t="s">
        <v>57</v>
      </c>
      <c r="F129" s="39" t="s">
        <v>57</v>
      </c>
      <c r="G129" s="84" t="s">
        <v>57</v>
      </c>
      <c r="H129" s="84"/>
      <c r="I129" s="84"/>
      <c r="J129" s="84"/>
      <c r="K129" s="84"/>
      <c r="L129" s="81"/>
      <c r="M129" s="81"/>
    </row>
    <row r="130" spans="1:21" s="5" customFormat="1" ht="17.25" customHeight="1" x14ac:dyDescent="0.25">
      <c r="A130" s="29"/>
      <c r="B130" s="45"/>
      <c r="C130" s="4"/>
      <c r="D130" s="45"/>
      <c r="E130" s="17"/>
      <c r="F130" s="17"/>
      <c r="G130" s="17"/>
      <c r="H130" s="17"/>
      <c r="I130" s="17"/>
      <c r="J130" s="17"/>
      <c r="K130" s="17"/>
      <c r="L130" s="45"/>
      <c r="M130" s="45"/>
    </row>
    <row r="131" spans="1:21" s="15" customFormat="1" ht="98.25" customHeight="1" x14ac:dyDescent="0.25">
      <c r="A131" s="29"/>
      <c r="B131" s="92" t="s">
        <v>82</v>
      </c>
      <c r="C131" s="92"/>
      <c r="D131" s="92"/>
      <c r="E131" s="73" t="s">
        <v>138</v>
      </c>
      <c r="F131" s="73" t="s">
        <v>23</v>
      </c>
      <c r="G131" s="10">
        <v>2017</v>
      </c>
      <c r="H131" s="10">
        <v>2018</v>
      </c>
      <c r="I131" s="10">
        <v>2019</v>
      </c>
      <c r="J131" s="10">
        <v>2020</v>
      </c>
      <c r="K131" s="10">
        <v>2021</v>
      </c>
      <c r="L131" s="72"/>
      <c r="M131" s="72"/>
      <c r="U131" s="15" t="s">
        <v>32</v>
      </c>
    </row>
    <row r="132" spans="1:21" s="5" customFormat="1" ht="43.5" customHeight="1" x14ac:dyDescent="0.25">
      <c r="A132" s="35"/>
      <c r="B132" s="93" t="s">
        <v>83</v>
      </c>
      <c r="C132" s="93"/>
      <c r="D132" s="80" t="s">
        <v>103</v>
      </c>
      <c r="E132" s="33">
        <f>SUM(E133:E137)</f>
        <v>1810283.3389999999</v>
      </c>
      <c r="F132" s="33">
        <f>SUM(F133:F137)</f>
        <v>3121619.1520699998</v>
      </c>
      <c r="G132" s="33">
        <f>SUM(G133:G137)</f>
        <v>1662769.7641100001</v>
      </c>
      <c r="H132" s="33">
        <f t="shared" ref="H132:K132" si="53">SUM(H133:H137)</f>
        <v>456861.24699999997</v>
      </c>
      <c r="I132" s="33">
        <f t="shared" si="53"/>
        <v>271647.91096000001</v>
      </c>
      <c r="J132" s="33">
        <f t="shared" si="53"/>
        <v>365170.11499999999</v>
      </c>
      <c r="K132" s="33">
        <f t="shared" si="53"/>
        <v>365170.11499999999</v>
      </c>
      <c r="L132" s="21"/>
      <c r="M132" s="21"/>
    </row>
    <row r="133" spans="1:21" s="5" customFormat="1" ht="43.5" customHeight="1" x14ac:dyDescent="0.25">
      <c r="A133" s="35"/>
      <c r="B133" s="94" t="s">
        <v>91</v>
      </c>
      <c r="C133" s="95"/>
      <c r="D133" s="80"/>
      <c r="E133" s="32">
        <f>E103</f>
        <v>500000</v>
      </c>
      <c r="F133" s="32">
        <f>SUM(G133:K133)</f>
        <v>0</v>
      </c>
      <c r="G133" s="32">
        <f>G103</f>
        <v>0</v>
      </c>
      <c r="H133" s="32">
        <f t="shared" ref="H133:K133" si="54">H103</f>
        <v>0</v>
      </c>
      <c r="I133" s="32">
        <f t="shared" si="54"/>
        <v>0</v>
      </c>
      <c r="J133" s="32">
        <f t="shared" si="54"/>
        <v>0</v>
      </c>
      <c r="K133" s="32">
        <f t="shared" si="54"/>
        <v>0</v>
      </c>
      <c r="L133" s="21"/>
      <c r="M133" s="21"/>
    </row>
    <row r="134" spans="1:21" s="5" customFormat="1" ht="47.25" customHeight="1" x14ac:dyDescent="0.25">
      <c r="A134" s="35"/>
      <c r="B134" s="91" t="s">
        <v>139</v>
      </c>
      <c r="C134" s="91"/>
      <c r="D134" s="80"/>
      <c r="E134" s="32">
        <f>E8+E104</f>
        <v>692650.33700000006</v>
      </c>
      <c r="F134" s="32">
        <f>SUM(G134:K134)</f>
        <v>899026.66299999994</v>
      </c>
      <c r="G134" s="32">
        <f>G8+G104</f>
        <v>893783.66299999994</v>
      </c>
      <c r="H134" s="32">
        <f>H8+H104</f>
        <v>5243</v>
      </c>
      <c r="I134" s="32">
        <f>I8+I104</f>
        <v>0</v>
      </c>
      <c r="J134" s="32">
        <f>J8+J104</f>
        <v>0</v>
      </c>
      <c r="K134" s="32">
        <f>K8+K104</f>
        <v>0</v>
      </c>
      <c r="L134" s="21"/>
      <c r="M134" s="21"/>
    </row>
    <row r="135" spans="1:21" s="5" customFormat="1" ht="52.5" customHeight="1" x14ac:dyDescent="0.25">
      <c r="A135" s="35"/>
      <c r="B135" s="91" t="s">
        <v>84</v>
      </c>
      <c r="C135" s="91"/>
      <c r="D135" s="80"/>
      <c r="E135" s="32">
        <f>E9+E90+E95+E105+E115+E123</f>
        <v>39506.187000000005</v>
      </c>
      <c r="F135" s="32">
        <f>SUM(G135:K135)</f>
        <v>496512.49900000001</v>
      </c>
      <c r="G135" s="32">
        <f>G9+G90+G95+G105+G115+G123+G67</f>
        <v>338512.49900000001</v>
      </c>
      <c r="H135" s="32">
        <f>H9+H90+H95+H105+H115+H123</f>
        <v>39500</v>
      </c>
      <c r="I135" s="32">
        <f>I9+I90+I95+I105+I115+I123</f>
        <v>39500</v>
      </c>
      <c r="J135" s="32">
        <f>J9+J90+J95+J105+J115+J123</f>
        <v>39500</v>
      </c>
      <c r="K135" s="32">
        <f>K9+K90+K95+K105+K115+K123</f>
        <v>39500</v>
      </c>
      <c r="L135" s="21"/>
      <c r="M135" s="21"/>
    </row>
    <row r="136" spans="1:21" s="15" customFormat="1" ht="85.5" customHeight="1" x14ac:dyDescent="0.25">
      <c r="A136" s="35"/>
      <c r="B136" s="91" t="s">
        <v>88</v>
      </c>
      <c r="C136" s="91"/>
      <c r="D136" s="80"/>
      <c r="E136" s="32">
        <f>E10+E92</f>
        <v>231652.85499999998</v>
      </c>
      <c r="F136" s="32">
        <f>SUM(G136:K136)</f>
        <v>481666.57432000001</v>
      </c>
      <c r="G136" s="32">
        <f t="shared" ref="G136" si="55">G10+G92</f>
        <v>166620.96032000001</v>
      </c>
      <c r="H136" s="32">
        <f>H10+H92</f>
        <v>114347.49800000001</v>
      </c>
      <c r="I136" s="32">
        <f>I10</f>
        <v>66899.372000000003</v>
      </c>
      <c r="J136" s="32">
        <f>J10</f>
        <v>66899.372000000003</v>
      </c>
      <c r="K136" s="32">
        <f>K10</f>
        <v>66899.372000000003</v>
      </c>
      <c r="L136" s="21"/>
      <c r="M136" s="21"/>
    </row>
    <row r="137" spans="1:21" s="15" customFormat="1" ht="81" customHeight="1" x14ac:dyDescent="0.25">
      <c r="A137" s="35"/>
      <c r="B137" s="91" t="s">
        <v>89</v>
      </c>
      <c r="C137" s="91"/>
      <c r="D137" s="80"/>
      <c r="E137" s="32">
        <f>E11+E91+E106</f>
        <v>346473.95999999996</v>
      </c>
      <c r="F137" s="32">
        <f>SUM(G137:K137)</f>
        <v>1244413.4157499999</v>
      </c>
      <c r="G137" s="32">
        <f>G11+G91+G106</f>
        <v>263852.64178999997</v>
      </c>
      <c r="H137" s="32">
        <f>H11+H91+H106</f>
        <v>297770.74899999995</v>
      </c>
      <c r="I137" s="32">
        <f>I11+I106</f>
        <v>165248.53896000001</v>
      </c>
      <c r="J137" s="32">
        <f>J11+J106</f>
        <v>258770.74299999999</v>
      </c>
      <c r="K137" s="32">
        <f>K11+K106</f>
        <v>258770.74299999999</v>
      </c>
      <c r="L137" s="21"/>
      <c r="M137" s="21"/>
    </row>
    <row r="138" spans="1:21" s="15" customFormat="1" ht="46.5" customHeight="1" x14ac:dyDescent="0.25">
      <c r="A138" s="35"/>
      <c r="B138" s="91" t="s">
        <v>85</v>
      </c>
      <c r="C138" s="91"/>
      <c r="D138" s="80"/>
      <c r="E138" s="84" t="s">
        <v>57</v>
      </c>
      <c r="F138" s="84"/>
      <c r="G138" s="84"/>
      <c r="H138" s="84"/>
      <c r="I138" s="84"/>
      <c r="J138" s="84"/>
      <c r="K138" s="84"/>
      <c r="L138" s="21"/>
      <c r="M138" s="21"/>
    </row>
    <row r="139" spans="1:21" s="15" customFormat="1" ht="45" customHeight="1" x14ac:dyDescent="0.25">
      <c r="A139" s="35"/>
      <c r="B139" s="91" t="s">
        <v>86</v>
      </c>
      <c r="C139" s="91"/>
      <c r="D139" s="80"/>
      <c r="E139" s="84" t="s">
        <v>57</v>
      </c>
      <c r="F139" s="84"/>
      <c r="G139" s="84"/>
      <c r="H139" s="84"/>
      <c r="I139" s="84"/>
      <c r="J139" s="84"/>
      <c r="K139" s="84"/>
      <c r="L139" s="21"/>
      <c r="M139" s="21"/>
    </row>
    <row r="140" spans="1:21" s="15" customFormat="1" ht="37.5" customHeight="1" x14ac:dyDescent="0.25">
      <c r="A140" s="35"/>
      <c r="B140" s="91" t="s">
        <v>6</v>
      </c>
      <c r="C140" s="91"/>
      <c r="D140" s="80"/>
      <c r="E140" s="69" t="s">
        <v>4</v>
      </c>
      <c r="F140" s="69" t="s">
        <v>4</v>
      </c>
      <c r="G140" s="69" t="s">
        <v>4</v>
      </c>
      <c r="H140" s="84" t="s">
        <v>5</v>
      </c>
      <c r="I140" s="84"/>
      <c r="J140" s="84"/>
      <c r="K140" s="84"/>
      <c r="L140" s="21"/>
      <c r="M140" s="21"/>
    </row>
    <row r="141" spans="1:21" s="15" customFormat="1" ht="30.75" customHeight="1" x14ac:dyDescent="0.25">
      <c r="A141" s="18"/>
      <c r="B141" s="21"/>
      <c r="C141" s="22"/>
      <c r="D141" s="23"/>
      <c r="E141" s="24"/>
      <c r="F141" s="25"/>
      <c r="G141" s="25"/>
      <c r="H141" s="59"/>
      <c r="I141" s="25"/>
      <c r="J141" s="25"/>
      <c r="K141" s="25"/>
      <c r="L141" s="21"/>
      <c r="M141" s="21"/>
    </row>
    <row r="142" spans="1:21" s="5" customFormat="1" ht="47.25" customHeight="1" x14ac:dyDescent="0.25">
      <c r="A142" s="97" t="s">
        <v>80</v>
      </c>
      <c r="B142" s="97"/>
      <c r="C142" s="97"/>
      <c r="D142" s="97"/>
      <c r="E142" s="97"/>
      <c r="F142" s="99" t="s">
        <v>35</v>
      </c>
      <c r="G142" s="99"/>
      <c r="H142" s="99"/>
      <c r="I142" s="26"/>
      <c r="J142" s="27"/>
      <c r="K142" s="27"/>
      <c r="L142" s="21"/>
      <c r="M142" s="21"/>
    </row>
    <row r="143" spans="1:21" s="15" customFormat="1" ht="42.75" customHeight="1" x14ac:dyDescent="0.25">
      <c r="A143" s="97" t="s">
        <v>36</v>
      </c>
      <c r="B143" s="97"/>
      <c r="C143" s="97"/>
      <c r="D143" s="97"/>
      <c r="E143" s="97"/>
      <c r="F143" s="98" t="s">
        <v>37</v>
      </c>
      <c r="G143" s="98"/>
      <c r="H143" s="98"/>
      <c r="I143" s="28"/>
      <c r="J143" s="27"/>
      <c r="K143" s="27"/>
      <c r="L143" s="21"/>
      <c r="M143" s="21"/>
    </row>
    <row r="144" spans="1:21" s="15" customFormat="1" ht="24.75" customHeight="1" x14ac:dyDescent="0.25">
      <c r="A144" s="28"/>
      <c r="B144" s="28"/>
      <c r="C144" s="28"/>
      <c r="D144" s="28"/>
      <c r="E144" s="28"/>
      <c r="F144" s="28"/>
      <c r="G144" s="28"/>
      <c r="H144" s="29"/>
      <c r="I144" s="28"/>
      <c r="J144" s="27"/>
      <c r="K144" s="27"/>
      <c r="L144" s="19"/>
      <c r="M144" s="20"/>
      <c r="N144" s="5"/>
      <c r="O144" s="5"/>
      <c r="P144" s="5"/>
      <c r="Q144" s="5"/>
    </row>
    <row r="145" spans="1:31" s="15" customFormat="1" x14ac:dyDescent="0.25">
      <c r="A145" s="1"/>
      <c r="B145" s="30"/>
      <c r="C145" s="1"/>
      <c r="D145" s="30"/>
      <c r="E145" s="31"/>
      <c r="F145" s="31"/>
      <c r="G145" s="31"/>
      <c r="H145" s="60"/>
      <c r="I145" s="31"/>
      <c r="J145" s="31"/>
      <c r="K145" s="31"/>
      <c r="L145" s="7"/>
      <c r="M145" s="8"/>
      <c r="N145" s="5"/>
      <c r="O145" s="5"/>
      <c r="P145" s="5"/>
      <c r="Q145" s="5"/>
    </row>
    <row r="146" spans="1:31" s="15" customFormat="1" x14ac:dyDescent="0.25">
      <c r="A146" s="1"/>
      <c r="B146" s="30"/>
      <c r="C146" s="1"/>
      <c r="D146" s="30"/>
      <c r="E146" s="31"/>
      <c r="F146" s="31"/>
      <c r="G146" s="31"/>
      <c r="H146" s="60"/>
      <c r="I146" s="31"/>
      <c r="J146" s="31"/>
      <c r="K146" s="31"/>
      <c r="L146" s="7"/>
      <c r="M146" s="8"/>
      <c r="N146" s="5"/>
      <c r="O146" s="5"/>
      <c r="P146" s="5"/>
      <c r="Q146" s="5"/>
    </row>
    <row r="147" spans="1:31" s="15" customFormat="1" x14ac:dyDescent="0.25">
      <c r="A147" s="1"/>
      <c r="B147" s="30"/>
      <c r="C147" s="1"/>
      <c r="D147" s="30"/>
      <c r="E147" s="31"/>
      <c r="F147" s="31"/>
      <c r="G147" s="31"/>
      <c r="H147" s="60"/>
      <c r="I147" s="31"/>
      <c r="J147" s="31"/>
      <c r="K147" s="31"/>
      <c r="L147" s="7"/>
      <c r="M147" s="8"/>
      <c r="N147" s="5"/>
      <c r="O147" s="5"/>
      <c r="P147" s="5"/>
      <c r="Q147" s="5"/>
    </row>
    <row r="148" spans="1:31" s="15" customFormat="1" x14ac:dyDescent="0.25">
      <c r="A148" s="1"/>
      <c r="B148" s="2"/>
      <c r="C148" s="1"/>
      <c r="D148" s="2"/>
      <c r="E148" s="3"/>
      <c r="F148" s="3"/>
      <c r="G148" s="3"/>
      <c r="H148" s="47"/>
      <c r="I148" s="3"/>
      <c r="J148" s="3"/>
      <c r="K148" s="3"/>
      <c r="L148" s="7"/>
      <c r="M148" s="8"/>
      <c r="N148" s="5"/>
      <c r="O148" s="5"/>
      <c r="P148" s="5"/>
      <c r="Q148" s="5"/>
    </row>
    <row r="149" spans="1:31" s="15" customFormat="1" x14ac:dyDescent="0.25">
      <c r="A149" s="1"/>
      <c r="B149" s="2"/>
      <c r="C149" s="1"/>
      <c r="D149" s="2"/>
      <c r="E149" s="3"/>
      <c r="F149" s="3"/>
      <c r="G149" s="3"/>
      <c r="H149" s="47"/>
      <c r="I149" s="3"/>
      <c r="J149" s="3"/>
      <c r="K149" s="3"/>
      <c r="L149" s="7"/>
      <c r="M149" s="8"/>
      <c r="N149" s="5"/>
      <c r="O149" s="5"/>
      <c r="P149" s="5"/>
      <c r="Q149" s="5"/>
    </row>
    <row r="150" spans="1:31" s="15" customFormat="1" x14ac:dyDescent="0.25">
      <c r="A150" s="1"/>
      <c r="B150" s="2"/>
      <c r="C150" s="1"/>
      <c r="D150" s="2"/>
      <c r="E150" s="3"/>
      <c r="F150" s="3"/>
      <c r="G150" s="3"/>
      <c r="H150" s="47"/>
      <c r="I150" s="3"/>
      <c r="J150" s="3"/>
      <c r="K150" s="3"/>
      <c r="L150" s="7"/>
      <c r="M150" s="8"/>
      <c r="N150" s="5"/>
      <c r="O150" s="5"/>
      <c r="P150" s="5"/>
      <c r="Q150" s="5"/>
    </row>
    <row r="151" spans="1:31" s="15" customFormat="1" x14ac:dyDescent="0.25">
      <c r="A151" s="1"/>
      <c r="B151" s="2"/>
      <c r="C151" s="1"/>
      <c r="D151" s="2"/>
      <c r="E151" s="3"/>
      <c r="F151" s="3"/>
      <c r="G151" s="3"/>
      <c r="H151" s="47"/>
      <c r="I151" s="3"/>
      <c r="J151" s="3"/>
      <c r="K151" s="3"/>
      <c r="L151" s="7"/>
      <c r="M151" s="8"/>
      <c r="N151" s="5"/>
      <c r="O151" s="5"/>
      <c r="P151" s="5"/>
      <c r="Q151" s="5"/>
    </row>
    <row r="152" spans="1:31" s="15" customFormat="1" x14ac:dyDescent="0.25">
      <c r="A152" s="1"/>
      <c r="B152" s="2"/>
      <c r="C152" s="1"/>
      <c r="D152" s="2"/>
      <c r="E152" s="3"/>
      <c r="F152" s="3"/>
      <c r="G152" s="3"/>
      <c r="H152" s="47"/>
      <c r="I152" s="3"/>
      <c r="J152" s="3"/>
      <c r="K152" s="3"/>
      <c r="L152" s="7"/>
      <c r="M152" s="8"/>
      <c r="N152" s="5"/>
      <c r="O152" s="5"/>
      <c r="P152" s="5"/>
      <c r="Q152" s="5"/>
    </row>
    <row r="153" spans="1:31" s="15" customFormat="1" x14ac:dyDescent="0.25">
      <c r="A153" s="1"/>
      <c r="B153" s="2"/>
      <c r="C153" s="1"/>
      <c r="D153" s="2"/>
      <c r="E153" s="3"/>
      <c r="F153" s="3"/>
      <c r="G153" s="3"/>
      <c r="H153" s="47"/>
      <c r="I153" s="3"/>
      <c r="J153" s="3"/>
      <c r="K153" s="3"/>
      <c r="L153" s="7"/>
      <c r="M153" s="8"/>
      <c r="N153" s="5"/>
      <c r="O153" s="5"/>
      <c r="P153" s="5"/>
      <c r="Q153" s="5"/>
    </row>
    <row r="154" spans="1:31" s="15" customFormat="1" x14ac:dyDescent="0.25">
      <c r="A154" s="1"/>
      <c r="B154" s="2"/>
      <c r="C154" s="1"/>
      <c r="D154" s="2"/>
      <c r="E154" s="3"/>
      <c r="F154" s="3"/>
      <c r="G154" s="3"/>
      <c r="H154" s="47"/>
      <c r="I154" s="3"/>
      <c r="J154" s="3"/>
      <c r="K154" s="3"/>
      <c r="L154" s="7"/>
      <c r="M154" s="8"/>
      <c r="N154" s="5"/>
      <c r="O154" s="5"/>
      <c r="P154" s="5"/>
      <c r="Q154" s="5"/>
    </row>
    <row r="155" spans="1:31" s="15" customFormat="1" x14ac:dyDescent="0.25">
      <c r="A155" s="1"/>
      <c r="B155" s="2"/>
      <c r="C155" s="1"/>
      <c r="D155" s="2"/>
      <c r="E155" s="3"/>
      <c r="F155" s="3"/>
      <c r="G155" s="3"/>
      <c r="H155" s="47"/>
      <c r="I155" s="3"/>
      <c r="J155" s="3"/>
      <c r="K155" s="3"/>
      <c r="L155" s="7"/>
      <c r="M155" s="8"/>
      <c r="N155" s="5"/>
      <c r="O155" s="5"/>
      <c r="P155" s="5"/>
      <c r="Q155" s="5"/>
    </row>
    <row r="156" spans="1:31" s="15" customFormat="1" x14ac:dyDescent="0.25">
      <c r="A156" s="1"/>
      <c r="B156" s="2"/>
      <c r="C156" s="1"/>
      <c r="D156" s="2"/>
      <c r="E156" s="3"/>
      <c r="F156" s="3"/>
      <c r="G156" s="3"/>
      <c r="H156" s="47"/>
      <c r="I156" s="3"/>
      <c r="J156" s="3"/>
      <c r="K156" s="3"/>
      <c r="L156" s="7"/>
      <c r="M156" s="8"/>
      <c r="N156" s="5"/>
      <c r="O156" s="5"/>
      <c r="P156" s="5"/>
      <c r="Q156" s="5"/>
    </row>
    <row r="157" spans="1:31" s="15" customFormat="1" x14ac:dyDescent="0.25">
      <c r="A157" s="1"/>
      <c r="B157" s="2"/>
      <c r="C157" s="1"/>
      <c r="D157" s="2"/>
      <c r="E157" s="3"/>
      <c r="F157" s="3"/>
      <c r="G157" s="3"/>
      <c r="H157" s="47"/>
      <c r="I157" s="3"/>
      <c r="J157" s="3"/>
      <c r="K157" s="3"/>
      <c r="L157" s="7"/>
      <c r="M157" s="8"/>
      <c r="N157" s="5"/>
      <c r="O157" s="5"/>
      <c r="P157" s="5"/>
      <c r="Q157" s="5"/>
    </row>
    <row r="158" spans="1:31" s="15" customFormat="1" x14ac:dyDescent="0.25">
      <c r="A158" s="1"/>
      <c r="B158" s="2"/>
      <c r="C158" s="1"/>
      <c r="D158" s="2"/>
      <c r="E158" s="3"/>
      <c r="F158" s="3"/>
      <c r="G158" s="3"/>
      <c r="H158" s="47"/>
      <c r="I158" s="3"/>
      <c r="J158" s="3"/>
      <c r="K158" s="3"/>
      <c r="L158" s="7"/>
      <c r="M158" s="8"/>
      <c r="N158" s="5"/>
      <c r="O158" s="5"/>
      <c r="P158" s="5"/>
      <c r="Q158" s="5"/>
    </row>
    <row r="159" spans="1:31" s="15" customFormat="1" x14ac:dyDescent="0.25">
      <c r="A159" s="1"/>
      <c r="B159" s="2"/>
      <c r="C159" s="1"/>
      <c r="D159" s="2"/>
      <c r="E159" s="3"/>
      <c r="F159" s="3"/>
      <c r="G159" s="3"/>
      <c r="H159" s="47"/>
      <c r="I159" s="3"/>
      <c r="J159" s="3"/>
      <c r="K159" s="3"/>
      <c r="L159" s="7"/>
      <c r="M159" s="8"/>
      <c r="N159" s="5"/>
      <c r="O159" s="5"/>
      <c r="P159" s="5"/>
      <c r="Q159" s="5"/>
    </row>
    <row r="160" spans="1:31" s="15" customFormat="1" x14ac:dyDescent="0.25">
      <c r="A160" s="1"/>
      <c r="B160" s="2"/>
      <c r="C160" s="1"/>
      <c r="D160" s="2"/>
      <c r="E160" s="3"/>
      <c r="F160" s="3"/>
      <c r="G160" s="3"/>
      <c r="H160" s="47"/>
      <c r="I160" s="3"/>
      <c r="J160" s="3"/>
      <c r="K160" s="3"/>
      <c r="L160" s="7"/>
      <c r="M160" s="8"/>
      <c r="N160" s="5"/>
      <c r="O160" s="5"/>
      <c r="P160" s="5"/>
      <c r="Q160" s="5"/>
      <c r="AE160" s="15" t="s">
        <v>32</v>
      </c>
    </row>
    <row r="161" spans="1:17" s="15" customFormat="1" x14ac:dyDescent="0.25">
      <c r="A161" s="1"/>
      <c r="B161" s="2"/>
      <c r="C161" s="1"/>
      <c r="D161" s="2"/>
      <c r="E161" s="3"/>
      <c r="F161" s="3"/>
      <c r="G161" s="3"/>
      <c r="H161" s="47"/>
      <c r="I161" s="3"/>
      <c r="J161" s="3"/>
      <c r="K161" s="3"/>
      <c r="L161" s="7"/>
      <c r="M161" s="8"/>
      <c r="N161" s="5"/>
      <c r="O161" s="5"/>
      <c r="P161" s="5"/>
      <c r="Q161" s="5"/>
    </row>
    <row r="162" spans="1:17" s="15" customFormat="1" x14ac:dyDescent="0.25">
      <c r="A162" s="1"/>
      <c r="B162" s="2"/>
      <c r="C162" s="1"/>
      <c r="D162" s="2"/>
      <c r="E162" s="3"/>
      <c r="F162" s="3"/>
      <c r="G162" s="3"/>
      <c r="H162" s="47"/>
      <c r="I162" s="3"/>
      <c r="J162" s="3"/>
      <c r="K162" s="3"/>
      <c r="L162" s="7"/>
      <c r="M162" s="8"/>
      <c r="N162" s="5"/>
      <c r="O162" s="5"/>
      <c r="P162" s="5"/>
      <c r="Q162" s="5"/>
    </row>
    <row r="163" spans="1:17" s="15" customFormat="1" x14ac:dyDescent="0.25">
      <c r="A163" s="1"/>
      <c r="B163" s="2"/>
      <c r="C163" s="1"/>
      <c r="D163" s="2"/>
      <c r="E163" s="3"/>
      <c r="F163" s="3"/>
      <c r="G163" s="3"/>
      <c r="H163" s="47"/>
      <c r="I163" s="3"/>
      <c r="J163" s="3"/>
      <c r="K163" s="3"/>
      <c r="L163" s="7"/>
      <c r="M163" s="8"/>
      <c r="N163" s="5"/>
      <c r="O163" s="5"/>
      <c r="P163" s="5"/>
      <c r="Q163" s="5"/>
    </row>
    <row r="164" spans="1:17" s="15" customFormat="1" x14ac:dyDescent="0.25">
      <c r="A164" s="1"/>
      <c r="B164" s="2"/>
      <c r="C164" s="1"/>
      <c r="D164" s="2"/>
      <c r="E164" s="3"/>
      <c r="F164" s="3"/>
      <c r="G164" s="3"/>
      <c r="H164" s="47"/>
      <c r="I164" s="3"/>
      <c r="J164" s="3"/>
      <c r="K164" s="3"/>
      <c r="L164" s="7"/>
      <c r="M164" s="8"/>
      <c r="N164" s="5"/>
      <c r="O164" s="5"/>
      <c r="P164" s="5"/>
      <c r="Q164" s="5"/>
    </row>
    <row r="165" spans="1:17" s="15" customFormat="1" x14ac:dyDescent="0.25">
      <c r="A165" s="1"/>
      <c r="B165" s="2"/>
      <c r="C165" s="1"/>
      <c r="D165" s="2"/>
      <c r="E165" s="3"/>
      <c r="F165" s="3"/>
      <c r="G165" s="3"/>
      <c r="H165" s="47"/>
      <c r="I165" s="3"/>
      <c r="J165" s="3"/>
      <c r="K165" s="3"/>
      <c r="L165" s="7"/>
      <c r="M165" s="8"/>
      <c r="N165" s="5"/>
      <c r="O165" s="5"/>
      <c r="P165" s="5"/>
      <c r="Q165" s="5"/>
    </row>
    <row r="166" spans="1:17" s="15" customFormat="1" x14ac:dyDescent="0.25">
      <c r="A166" s="1"/>
      <c r="B166" s="2"/>
      <c r="C166" s="1"/>
      <c r="D166" s="2"/>
      <c r="E166" s="3"/>
      <c r="F166" s="3"/>
      <c r="G166" s="3"/>
      <c r="H166" s="47"/>
      <c r="I166" s="3"/>
      <c r="J166" s="3"/>
      <c r="K166" s="3"/>
      <c r="L166" s="7"/>
      <c r="M166" s="8"/>
      <c r="N166" s="5"/>
      <c r="O166" s="5"/>
      <c r="P166" s="5"/>
      <c r="Q166" s="5"/>
    </row>
    <row r="167" spans="1:17" s="15" customFormat="1" x14ac:dyDescent="0.25">
      <c r="A167" s="1"/>
      <c r="B167" s="2"/>
      <c r="C167" s="1"/>
      <c r="D167" s="2"/>
      <c r="E167" s="3"/>
      <c r="F167" s="3"/>
      <c r="G167" s="3"/>
      <c r="H167" s="47"/>
      <c r="I167" s="3"/>
      <c r="J167" s="3"/>
      <c r="K167" s="3"/>
      <c r="L167" s="7"/>
      <c r="M167" s="8"/>
      <c r="N167" s="5"/>
      <c r="O167" s="5"/>
      <c r="P167" s="5"/>
      <c r="Q167" s="5"/>
    </row>
    <row r="168" spans="1:17" s="15" customFormat="1" x14ac:dyDescent="0.25">
      <c r="A168" s="1"/>
      <c r="B168" s="2"/>
      <c r="C168" s="1"/>
      <c r="D168" s="2"/>
      <c r="E168" s="3"/>
      <c r="F168" s="3"/>
      <c r="G168" s="3"/>
      <c r="H168" s="47"/>
      <c r="I168" s="3"/>
      <c r="J168" s="3"/>
      <c r="K168" s="3"/>
      <c r="L168" s="7"/>
      <c r="M168" s="8"/>
      <c r="N168" s="5"/>
      <c r="O168" s="5"/>
      <c r="P168" s="5"/>
      <c r="Q168" s="5"/>
    </row>
    <row r="169" spans="1:17" s="15" customFormat="1" x14ac:dyDescent="0.25">
      <c r="A169" s="1"/>
      <c r="B169" s="2"/>
      <c r="C169" s="1"/>
      <c r="D169" s="2"/>
      <c r="E169" s="3"/>
      <c r="F169" s="3"/>
      <c r="G169" s="3"/>
      <c r="H169" s="47"/>
      <c r="I169" s="3"/>
      <c r="J169" s="3"/>
      <c r="K169" s="3"/>
      <c r="L169" s="7"/>
      <c r="M169" s="8"/>
      <c r="N169" s="5"/>
      <c r="O169" s="5"/>
      <c r="P169" s="5"/>
      <c r="Q169" s="5"/>
    </row>
    <row r="170" spans="1:17" s="15" customFormat="1" x14ac:dyDescent="0.25">
      <c r="A170" s="1"/>
      <c r="B170" s="2"/>
      <c r="C170" s="1"/>
      <c r="D170" s="2"/>
      <c r="E170" s="3"/>
      <c r="F170" s="3"/>
      <c r="G170" s="3"/>
      <c r="H170" s="47"/>
      <c r="I170" s="3"/>
      <c r="J170" s="3"/>
      <c r="K170" s="3"/>
      <c r="L170" s="7"/>
      <c r="M170" s="8"/>
      <c r="N170" s="5"/>
      <c r="O170" s="5"/>
      <c r="P170" s="5"/>
      <c r="Q170" s="5"/>
    </row>
    <row r="171" spans="1:17" s="15" customFormat="1" x14ac:dyDescent="0.25">
      <c r="A171" s="1"/>
      <c r="B171" s="2"/>
      <c r="C171" s="1"/>
      <c r="D171" s="2"/>
      <c r="E171" s="3"/>
      <c r="F171" s="3"/>
      <c r="G171" s="3"/>
      <c r="H171" s="47"/>
      <c r="I171" s="3"/>
      <c r="J171" s="3"/>
      <c r="K171" s="3"/>
      <c r="L171" s="7"/>
      <c r="M171" s="8"/>
      <c r="N171" s="5"/>
      <c r="O171" s="5"/>
      <c r="P171" s="5"/>
      <c r="Q171" s="5"/>
    </row>
    <row r="172" spans="1:17" s="15" customFormat="1" x14ac:dyDescent="0.25">
      <c r="A172" s="1"/>
      <c r="B172" s="2"/>
      <c r="C172" s="1"/>
      <c r="D172" s="2"/>
      <c r="E172" s="3"/>
      <c r="F172" s="3"/>
      <c r="G172" s="3"/>
      <c r="H172" s="47"/>
      <c r="I172" s="3"/>
      <c r="J172" s="3"/>
      <c r="K172" s="3"/>
      <c r="L172" s="7"/>
      <c r="M172" s="8"/>
      <c r="N172" s="5"/>
      <c r="O172" s="5"/>
      <c r="P172" s="5"/>
      <c r="Q172" s="5"/>
    </row>
    <row r="173" spans="1:17" s="15" customFormat="1" x14ac:dyDescent="0.25">
      <c r="A173" s="1"/>
      <c r="B173" s="2"/>
      <c r="C173" s="1"/>
      <c r="D173" s="2"/>
      <c r="E173" s="3"/>
      <c r="F173" s="3"/>
      <c r="G173" s="3"/>
      <c r="H173" s="47"/>
      <c r="I173" s="3"/>
      <c r="J173" s="3"/>
      <c r="K173" s="3"/>
      <c r="L173" s="7"/>
      <c r="M173" s="8"/>
      <c r="N173" s="5"/>
      <c r="O173" s="5"/>
      <c r="P173" s="5"/>
      <c r="Q173" s="5"/>
    </row>
    <row r="174" spans="1:17" s="15" customFormat="1" x14ac:dyDescent="0.25">
      <c r="A174" s="1"/>
      <c r="B174" s="2"/>
      <c r="C174" s="1"/>
      <c r="D174" s="2"/>
      <c r="E174" s="3"/>
      <c r="F174" s="3"/>
      <c r="G174" s="3"/>
      <c r="H174" s="47"/>
      <c r="I174" s="3"/>
      <c r="J174" s="3"/>
      <c r="K174" s="3"/>
      <c r="L174" s="7"/>
      <c r="M174" s="8"/>
      <c r="N174" s="5"/>
      <c r="O174" s="5"/>
      <c r="P174" s="5"/>
      <c r="Q174" s="5"/>
    </row>
    <row r="175" spans="1:17" s="15" customFormat="1" x14ac:dyDescent="0.25">
      <c r="A175" s="1"/>
      <c r="B175" s="2"/>
      <c r="C175" s="1"/>
      <c r="D175" s="2"/>
      <c r="E175" s="3"/>
      <c r="F175" s="3"/>
      <c r="G175" s="3"/>
      <c r="H175" s="47"/>
      <c r="I175" s="3"/>
      <c r="J175" s="3"/>
      <c r="K175" s="3"/>
      <c r="L175" s="7"/>
      <c r="M175" s="8"/>
      <c r="N175" s="5"/>
      <c r="O175" s="5"/>
      <c r="P175" s="5"/>
      <c r="Q175" s="5"/>
    </row>
    <row r="176" spans="1:17" s="15" customFormat="1" x14ac:dyDescent="0.25">
      <c r="A176" s="1"/>
      <c r="B176" s="2"/>
      <c r="C176" s="1"/>
      <c r="D176" s="2"/>
      <c r="E176" s="3"/>
      <c r="F176" s="3"/>
      <c r="G176" s="3"/>
      <c r="H176" s="47"/>
      <c r="I176" s="3"/>
      <c r="J176" s="3"/>
      <c r="K176" s="3"/>
      <c r="L176" s="7"/>
      <c r="M176" s="8"/>
      <c r="N176" s="5"/>
      <c r="O176" s="5"/>
      <c r="P176" s="5"/>
      <c r="Q176" s="5"/>
    </row>
    <row r="177" spans="1:17" s="15" customFormat="1" x14ac:dyDescent="0.25">
      <c r="A177" s="1"/>
      <c r="B177" s="2"/>
      <c r="C177" s="1"/>
      <c r="D177" s="2"/>
      <c r="E177" s="3"/>
      <c r="F177" s="3"/>
      <c r="G177" s="3"/>
      <c r="H177" s="47"/>
      <c r="I177" s="3"/>
      <c r="J177" s="3"/>
      <c r="K177" s="3"/>
      <c r="L177" s="7"/>
      <c r="M177" s="8"/>
      <c r="N177" s="5"/>
      <c r="O177" s="5"/>
      <c r="P177" s="5"/>
      <c r="Q177" s="5"/>
    </row>
    <row r="178" spans="1:17" s="15" customFormat="1" x14ac:dyDescent="0.25">
      <c r="A178" s="1"/>
      <c r="B178" s="2"/>
      <c r="C178" s="1"/>
      <c r="D178" s="2"/>
      <c r="E178" s="3"/>
      <c r="F178" s="3"/>
      <c r="G178" s="3"/>
      <c r="H178" s="47"/>
      <c r="I178" s="3"/>
      <c r="J178" s="3"/>
      <c r="K178" s="3"/>
      <c r="L178" s="7"/>
      <c r="M178" s="8"/>
      <c r="N178" s="5"/>
      <c r="O178" s="5"/>
      <c r="P178" s="5"/>
      <c r="Q178" s="5"/>
    </row>
    <row r="179" spans="1:17" s="15" customFormat="1" x14ac:dyDescent="0.25">
      <c r="A179" s="1"/>
      <c r="B179" s="2"/>
      <c r="C179" s="1"/>
      <c r="D179" s="2"/>
      <c r="E179" s="3"/>
      <c r="F179" s="3"/>
      <c r="G179" s="3"/>
      <c r="H179" s="47"/>
      <c r="I179" s="3"/>
      <c r="J179" s="3"/>
      <c r="K179" s="3"/>
      <c r="L179" s="7"/>
      <c r="M179" s="8"/>
      <c r="N179" s="5"/>
      <c r="O179" s="5"/>
      <c r="P179" s="5"/>
      <c r="Q179" s="5"/>
    </row>
    <row r="180" spans="1:17" s="15" customFormat="1" x14ac:dyDescent="0.25">
      <c r="A180" s="1"/>
      <c r="B180" s="2"/>
      <c r="C180" s="1"/>
      <c r="D180" s="2"/>
      <c r="E180" s="3"/>
      <c r="F180" s="3"/>
      <c r="G180" s="3"/>
      <c r="H180" s="47"/>
      <c r="I180" s="3"/>
      <c r="J180" s="3"/>
      <c r="K180" s="3"/>
      <c r="L180" s="7"/>
      <c r="M180" s="8"/>
      <c r="N180" s="5"/>
      <c r="O180" s="5"/>
      <c r="P180" s="5"/>
      <c r="Q180" s="5"/>
    </row>
    <row r="181" spans="1:17" s="15" customFormat="1" x14ac:dyDescent="0.25">
      <c r="A181" s="1"/>
      <c r="B181" s="2"/>
      <c r="C181" s="1"/>
      <c r="D181" s="2"/>
      <c r="E181" s="3"/>
      <c r="F181" s="3"/>
      <c r="G181" s="3"/>
      <c r="H181" s="47"/>
      <c r="I181" s="3"/>
      <c r="J181" s="3"/>
      <c r="K181" s="3"/>
      <c r="L181" s="7"/>
      <c r="M181" s="8"/>
      <c r="N181" s="5"/>
      <c r="O181" s="5"/>
      <c r="P181" s="5"/>
      <c r="Q181" s="5"/>
    </row>
    <row r="182" spans="1:17" s="15" customFormat="1" x14ac:dyDescent="0.25">
      <c r="A182" s="1"/>
      <c r="B182" s="2"/>
      <c r="C182" s="1"/>
      <c r="D182" s="2"/>
      <c r="E182" s="3"/>
      <c r="F182" s="3"/>
      <c r="G182" s="3"/>
      <c r="H182" s="47"/>
      <c r="I182" s="3"/>
      <c r="J182" s="3"/>
      <c r="K182" s="3"/>
      <c r="L182" s="7"/>
      <c r="M182" s="8"/>
      <c r="N182" s="5"/>
      <c r="O182" s="5"/>
      <c r="P182" s="5"/>
      <c r="Q182" s="5"/>
    </row>
    <row r="183" spans="1:17" s="15" customFormat="1" x14ac:dyDescent="0.25">
      <c r="A183" s="1"/>
      <c r="B183" s="2"/>
      <c r="C183" s="1"/>
      <c r="D183" s="2"/>
      <c r="E183" s="3"/>
      <c r="F183" s="3"/>
      <c r="G183" s="3"/>
      <c r="H183" s="47"/>
      <c r="I183" s="3"/>
      <c r="J183" s="3"/>
      <c r="K183" s="3"/>
      <c r="L183" s="7"/>
      <c r="M183" s="8"/>
      <c r="N183" s="5"/>
      <c r="O183" s="5"/>
      <c r="P183" s="5"/>
      <c r="Q183" s="5"/>
    </row>
    <row r="184" spans="1:17" s="15" customFormat="1" x14ac:dyDescent="0.25">
      <c r="A184" s="1"/>
      <c r="B184" s="2"/>
      <c r="C184" s="1"/>
      <c r="D184" s="2"/>
      <c r="E184" s="3"/>
      <c r="F184" s="3"/>
      <c r="G184" s="3"/>
      <c r="H184" s="47"/>
      <c r="I184" s="3"/>
      <c r="J184" s="3"/>
      <c r="K184" s="3"/>
      <c r="L184" s="7"/>
      <c r="M184" s="8"/>
      <c r="N184" s="5"/>
      <c r="O184" s="5"/>
      <c r="P184" s="5"/>
      <c r="Q184" s="5"/>
    </row>
    <row r="185" spans="1:17" s="15" customFormat="1" x14ac:dyDescent="0.25">
      <c r="A185" s="1"/>
      <c r="B185" s="2"/>
      <c r="C185" s="1"/>
      <c r="D185" s="2"/>
      <c r="E185" s="3"/>
      <c r="F185" s="3"/>
      <c r="G185" s="3"/>
      <c r="H185" s="47"/>
      <c r="I185" s="3"/>
      <c r="J185" s="3"/>
      <c r="K185" s="3"/>
      <c r="L185" s="7"/>
      <c r="M185" s="8"/>
      <c r="N185" s="5"/>
      <c r="O185" s="5"/>
      <c r="P185" s="5"/>
      <c r="Q185" s="5"/>
    </row>
    <row r="186" spans="1:17" s="15" customFormat="1" x14ac:dyDescent="0.25">
      <c r="A186" s="1"/>
      <c r="B186" s="2"/>
      <c r="C186" s="1"/>
      <c r="D186" s="2"/>
      <c r="E186" s="3" t="s">
        <v>32</v>
      </c>
      <c r="F186" s="3"/>
      <c r="G186" s="3"/>
      <c r="H186" s="47"/>
      <c r="I186" s="3"/>
      <c r="J186" s="3"/>
      <c r="K186" s="3"/>
      <c r="L186" s="7"/>
      <c r="M186" s="8"/>
      <c r="N186" s="5"/>
      <c r="O186" s="5"/>
      <c r="P186" s="5"/>
      <c r="Q186" s="5"/>
    </row>
    <row r="187" spans="1:17" s="15" customFormat="1" x14ac:dyDescent="0.25">
      <c r="A187" s="1"/>
      <c r="B187" s="2"/>
      <c r="C187" s="1"/>
      <c r="D187" s="2"/>
      <c r="E187" s="3"/>
      <c r="F187" s="3"/>
      <c r="G187" s="3"/>
      <c r="H187" s="47"/>
      <c r="I187" s="3"/>
      <c r="J187" s="3"/>
      <c r="K187" s="3"/>
      <c r="L187" s="7"/>
      <c r="M187" s="8"/>
      <c r="N187" s="5"/>
      <c r="O187" s="5"/>
      <c r="P187" s="5"/>
      <c r="Q187" s="5"/>
    </row>
    <row r="188" spans="1:17" s="15" customFormat="1" x14ac:dyDescent="0.25">
      <c r="A188" s="1"/>
      <c r="B188" s="2"/>
      <c r="C188" s="1"/>
      <c r="D188" s="2"/>
      <c r="E188" s="3"/>
      <c r="F188" s="3"/>
      <c r="G188" s="3"/>
      <c r="H188" s="47"/>
      <c r="I188" s="3"/>
      <c r="J188" s="3"/>
      <c r="K188" s="3"/>
      <c r="L188" s="7"/>
      <c r="M188" s="8"/>
      <c r="N188" s="5"/>
      <c r="O188" s="5"/>
      <c r="P188" s="5"/>
      <c r="Q188" s="5"/>
    </row>
  </sheetData>
  <mergeCells count="226">
    <mergeCell ref="B114:B117"/>
    <mergeCell ref="G126:K126"/>
    <mergeCell ref="L126:L129"/>
    <mergeCell ref="M126:M129"/>
    <mergeCell ref="G128:K128"/>
    <mergeCell ref="G129:K129"/>
    <mergeCell ref="C126:C129"/>
    <mergeCell ref="B126:B129"/>
    <mergeCell ref="G122:K122"/>
    <mergeCell ref="G124:K124"/>
    <mergeCell ref="G125:K125"/>
    <mergeCell ref="C122:C125"/>
    <mergeCell ref="B122:B125"/>
    <mergeCell ref="L122:L125"/>
    <mergeCell ref="M122:M125"/>
    <mergeCell ref="A107:A111"/>
    <mergeCell ref="C102:C106"/>
    <mergeCell ref="A102:A106"/>
    <mergeCell ref="F118:K118"/>
    <mergeCell ref="B112:B113"/>
    <mergeCell ref="C74:C78"/>
    <mergeCell ref="C84:C88"/>
    <mergeCell ref="G77:K77"/>
    <mergeCell ref="G78:K78"/>
    <mergeCell ref="G79:K79"/>
    <mergeCell ref="G81:K81"/>
    <mergeCell ref="G82:K82"/>
    <mergeCell ref="G87:K87"/>
    <mergeCell ref="A84:A88"/>
    <mergeCell ref="A114:A117"/>
    <mergeCell ref="F100:K100"/>
    <mergeCell ref="A89:A92"/>
    <mergeCell ref="B89:B92"/>
    <mergeCell ref="A94:A95"/>
    <mergeCell ref="A98:A99"/>
    <mergeCell ref="C94:C95"/>
    <mergeCell ref="A96:A97"/>
    <mergeCell ref="B96:B97"/>
    <mergeCell ref="C89:C92"/>
    <mergeCell ref="A122:A125"/>
    <mergeCell ref="C112:C113"/>
    <mergeCell ref="M41:M44"/>
    <mergeCell ref="B62:B64"/>
    <mergeCell ref="L65:L69"/>
    <mergeCell ref="M70:M73"/>
    <mergeCell ref="L58:L61"/>
    <mergeCell ref="M58:M61"/>
    <mergeCell ref="L62:L64"/>
    <mergeCell ref="M62:M64"/>
    <mergeCell ref="B58:B61"/>
    <mergeCell ref="B65:B69"/>
    <mergeCell ref="G68:K68"/>
    <mergeCell ref="G69:K69"/>
    <mergeCell ref="G70:K70"/>
    <mergeCell ref="C65:C69"/>
    <mergeCell ref="M65:M69"/>
    <mergeCell ref="L45:L49"/>
    <mergeCell ref="C70:C73"/>
    <mergeCell ref="G73:K73"/>
    <mergeCell ref="L70:L73"/>
    <mergeCell ref="L50:L53"/>
    <mergeCell ref="B70:B73"/>
    <mergeCell ref="B54:B56"/>
    <mergeCell ref="C12:C15"/>
    <mergeCell ref="C45:C49"/>
    <mergeCell ref="M54:M56"/>
    <mergeCell ref="L19:L20"/>
    <mergeCell ref="M19:M20"/>
    <mergeCell ref="L25:L26"/>
    <mergeCell ref="M25:M26"/>
    <mergeCell ref="M37:M39"/>
    <mergeCell ref="L37:L39"/>
    <mergeCell ref="M12:M15"/>
    <mergeCell ref="M16:M18"/>
    <mergeCell ref="M22:M24"/>
    <mergeCell ref="L12:L15"/>
    <mergeCell ref="L16:L18"/>
    <mergeCell ref="L22:L24"/>
    <mergeCell ref="L28:L32"/>
    <mergeCell ref="M28:M32"/>
    <mergeCell ref="L33:L36"/>
    <mergeCell ref="M33:M36"/>
    <mergeCell ref="C16:C18"/>
    <mergeCell ref="C19:C20"/>
    <mergeCell ref="C22:C24"/>
    <mergeCell ref="C25:C26"/>
    <mergeCell ref="C33:C36"/>
    <mergeCell ref="A7:A11"/>
    <mergeCell ref="B7:B11"/>
    <mergeCell ref="B12:B15"/>
    <mergeCell ref="B41:B44"/>
    <mergeCell ref="B33:B36"/>
    <mergeCell ref="B28:B32"/>
    <mergeCell ref="B16:B18"/>
    <mergeCell ref="B22:B24"/>
    <mergeCell ref="A16:A18"/>
    <mergeCell ref="A12:A15"/>
    <mergeCell ref="A22:A24"/>
    <mergeCell ref="A28:A32"/>
    <mergeCell ref="A33:A36"/>
    <mergeCell ref="A41:A44"/>
    <mergeCell ref="B19:B20"/>
    <mergeCell ref="A19:A20"/>
    <mergeCell ref="A25:A26"/>
    <mergeCell ref="B25:B26"/>
    <mergeCell ref="B37:B39"/>
    <mergeCell ref="A37:A39"/>
    <mergeCell ref="K1:M1"/>
    <mergeCell ref="A143:E143"/>
    <mergeCell ref="F143:H143"/>
    <mergeCell ref="B118:B121"/>
    <mergeCell ref="C118:C121"/>
    <mergeCell ref="A142:E142"/>
    <mergeCell ref="F142:H142"/>
    <mergeCell ref="E138:K138"/>
    <mergeCell ref="E139:K139"/>
    <mergeCell ref="H140:K140"/>
    <mergeCell ref="A118:A121"/>
    <mergeCell ref="M79:M83"/>
    <mergeCell ref="L79:L83"/>
    <mergeCell ref="M4:M5"/>
    <mergeCell ref="M7:M11"/>
    <mergeCell ref="L7:L11"/>
    <mergeCell ref="M45:M49"/>
    <mergeCell ref="A2:M2"/>
    <mergeCell ref="E4:E5"/>
    <mergeCell ref="F4:F5"/>
    <mergeCell ref="L4:L5"/>
    <mergeCell ref="G4:K4"/>
    <mergeCell ref="C7:C11"/>
    <mergeCell ref="A4:A5"/>
    <mergeCell ref="B4:B5"/>
    <mergeCell ref="C4:C5"/>
    <mergeCell ref="D4:D5"/>
    <mergeCell ref="M118:M121"/>
    <mergeCell ref="L118:L121"/>
    <mergeCell ref="L114:L117"/>
    <mergeCell ref="L96:L97"/>
    <mergeCell ref="M114:M117"/>
    <mergeCell ref="M96:M97"/>
    <mergeCell ref="M98:M99"/>
    <mergeCell ref="M102:M106"/>
    <mergeCell ref="M107:M111"/>
    <mergeCell ref="L102:L106"/>
    <mergeCell ref="L107:L111"/>
    <mergeCell ref="L98:L99"/>
    <mergeCell ref="B94:B95"/>
    <mergeCell ref="B98:B99"/>
    <mergeCell ref="C98:C99"/>
    <mergeCell ref="L84:L88"/>
    <mergeCell ref="M94:M95"/>
    <mergeCell ref="C96:C97"/>
    <mergeCell ref="E120:E121"/>
    <mergeCell ref="M84:M88"/>
    <mergeCell ref="M74:M78"/>
    <mergeCell ref="D132:D140"/>
    <mergeCell ref="B134:C134"/>
    <mergeCell ref="B135:C135"/>
    <mergeCell ref="B136:C136"/>
    <mergeCell ref="B137:C137"/>
    <mergeCell ref="B138:C138"/>
    <mergeCell ref="B139:C139"/>
    <mergeCell ref="B140:C140"/>
    <mergeCell ref="B131:D131"/>
    <mergeCell ref="B132:C132"/>
    <mergeCell ref="B133:C133"/>
    <mergeCell ref="A126:A129"/>
    <mergeCell ref="B107:B111"/>
    <mergeCell ref="B45:B49"/>
    <mergeCell ref="M50:M53"/>
    <mergeCell ref="L41:L44"/>
    <mergeCell ref="A45:A49"/>
    <mergeCell ref="A50:A53"/>
    <mergeCell ref="A112:A113"/>
    <mergeCell ref="C107:C111"/>
    <mergeCell ref="F101:K101"/>
    <mergeCell ref="C114:C117"/>
    <mergeCell ref="E116:E117"/>
    <mergeCell ref="H66:K66"/>
    <mergeCell ref="H71:K71"/>
    <mergeCell ref="H75:K75"/>
    <mergeCell ref="G72:K72"/>
    <mergeCell ref="E93:K93"/>
    <mergeCell ref="F114:K114"/>
    <mergeCell ref="A79:A83"/>
    <mergeCell ref="A74:A78"/>
    <mergeCell ref="A65:A69"/>
    <mergeCell ref="B74:B78"/>
    <mergeCell ref="B79:B83"/>
    <mergeCell ref="B102:B106"/>
    <mergeCell ref="L112:L113"/>
    <mergeCell ref="M112:M113"/>
    <mergeCell ref="F120:F121"/>
    <mergeCell ref="G120:K121"/>
    <mergeCell ref="F116:F117"/>
    <mergeCell ref="G116:K117"/>
    <mergeCell ref="H80:K80"/>
    <mergeCell ref="H83:K83"/>
    <mergeCell ref="H85:K85"/>
    <mergeCell ref="H88:K88"/>
    <mergeCell ref="M89:M92"/>
    <mergeCell ref="L94:L95"/>
    <mergeCell ref="L89:L92"/>
    <mergeCell ref="I92:K92"/>
    <mergeCell ref="I89:K89"/>
    <mergeCell ref="I91:K91"/>
    <mergeCell ref="B84:B88"/>
    <mergeCell ref="G84:K84"/>
    <mergeCell ref="G86:K86"/>
    <mergeCell ref="C50:C53"/>
    <mergeCell ref="C54:C56"/>
    <mergeCell ref="C58:C61"/>
    <mergeCell ref="H74:K74"/>
    <mergeCell ref="H65:K65"/>
    <mergeCell ref="L54:L56"/>
    <mergeCell ref="C62:C64"/>
    <mergeCell ref="B50:B53"/>
    <mergeCell ref="C37:C39"/>
    <mergeCell ref="C41:C44"/>
    <mergeCell ref="A70:A73"/>
    <mergeCell ref="A58:A61"/>
    <mergeCell ref="A62:A64"/>
    <mergeCell ref="C28:C32"/>
    <mergeCell ref="A54:A56"/>
    <mergeCell ref="L74:L78"/>
    <mergeCell ref="C79:C83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0" fitToHeight="0" orientation="landscape" r:id="rId1"/>
  <rowBreaks count="15" manualBreakCount="15">
    <brk id="11" max="12" man="1"/>
    <brk id="20" max="12" man="1"/>
    <brk id="27" max="12" man="1"/>
    <brk id="36" max="12" man="1"/>
    <brk id="44" max="12" man="1"/>
    <brk id="53" max="12" man="1"/>
    <brk id="61" max="12" man="1"/>
    <brk id="69" max="12" man="1"/>
    <brk id="78" max="12" man="1"/>
    <brk id="88" max="12" man="1"/>
    <brk id="97" max="12" man="1"/>
    <brk id="101" max="12" man="1"/>
    <brk id="111" max="12" man="1"/>
    <brk id="121" max="12" man="1"/>
    <brk id="12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ADM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  Виктория Владимировна</dc:creator>
  <cp:lastModifiedBy>Жабина Светлана Владимировна</cp:lastModifiedBy>
  <cp:lastPrinted>2017-12-05T11:10:43Z</cp:lastPrinted>
  <dcterms:created xsi:type="dcterms:W3CDTF">2015-04-01T08:56:32Z</dcterms:created>
  <dcterms:modified xsi:type="dcterms:W3CDTF">2017-12-13T12:22:13Z</dcterms:modified>
</cp:coreProperties>
</file>