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195" windowWidth="15690" windowHeight="12495" tabRatio="948" firstSheet="1" activeTab="1"/>
  </bookViews>
  <sheets>
    <sheet name="2016" sheetId="1" state="hidden" r:id="rId1"/>
    <sheet name="2017" sheetId="2" r:id="rId2"/>
    <sheet name="Источники 2017" sheetId="3" state="hidden" r:id="rId3"/>
  </sheets>
  <definedNames>
    <definedName name="_xlnm.Print_Titles" localSheetId="1">'2017'!$8:$9</definedName>
    <definedName name="_xlnm.Print_Area" localSheetId="0">'2016'!$B$1:$I$92</definedName>
    <definedName name="_xlnm.Print_Area" localSheetId="1">'2017'!$A$1:$K$96</definedName>
  </definedNames>
  <calcPr fullCalcOnLoad="1"/>
</workbook>
</file>

<file path=xl/sharedStrings.xml><?xml version="1.0" encoding="utf-8"?>
<sst xmlns="http://schemas.openxmlformats.org/spreadsheetml/2006/main" count="461" uniqueCount="342">
  <si>
    <t>всего</t>
  </si>
  <si>
    <t>Израсходовано</t>
  </si>
  <si>
    <t>Безвозмездные поступления от других бюджетов бюджетной системы Российской Федерации всего, в том числе:</t>
  </si>
  <si>
    <t>Одинцовского муниципального района</t>
  </si>
  <si>
    <t>2.10</t>
  </si>
  <si>
    <t>2.16</t>
  </si>
  <si>
    <t>2.17</t>
  </si>
  <si>
    <t>2.18</t>
  </si>
  <si>
    <t>2.14</t>
  </si>
  <si>
    <t>2.19</t>
  </si>
  <si>
    <t>тыс. руб.</t>
  </si>
  <si>
    <t>1.2</t>
  </si>
  <si>
    <t>1.3</t>
  </si>
  <si>
    <t>1.4</t>
  </si>
  <si>
    <t>1.5</t>
  </si>
  <si>
    <t>1.7</t>
  </si>
  <si>
    <t>1.8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</si>
  <si>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</si>
  <si>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</si>
  <si>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</si>
  <si>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</si>
  <si>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</si>
  <si>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</si>
  <si>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</si>
  <si>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</si>
  <si>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</si>
  <si>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Наименование</t>
  </si>
  <si>
    <t>1.19</t>
  </si>
  <si>
    <t xml:space="preserve">Остаток неосвоенных средств </t>
  </si>
  <si>
    <t xml:space="preserve">Всего полежит возврату в бюджет другого уровня </t>
  </si>
  <si>
    <t>Субсидии бюджетам бюджетной системы Российской Федерации (межбюджетные субсидии) всего, в том числе: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</si>
  <si>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</si>
  <si>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закупку оборудования для дошкольных образовательных организаций -победителей областного конкурса на присвоение статуса Региональной инновационной площадки Московской области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</si>
  <si>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</si>
  <si>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Субсидии на закупку оборудования для общеобразовательных организаций муниципальных образований Московской области -победителей областного конкурса на присвоение статуса Региональной инновационной площадки Московской области</t>
  </si>
  <si>
    <t>Годовой план доходов</t>
  </si>
  <si>
    <t>1.1</t>
  </si>
  <si>
    <t>1.6</t>
  </si>
  <si>
    <t>1.9</t>
  </si>
  <si>
    <t>2.11</t>
  </si>
  <si>
    <t>Приложение № 5</t>
  </si>
  <si>
    <t>от "____" __________2017 г.    № _____</t>
  </si>
  <si>
    <t xml:space="preserve">Расходы бюджета  Одинцовского  муниципального  района   в 2016 году за счет субвенций, субсидий и иных межбюджетных трансфертов, полученных из бюджетов других уровней                                                                                                                    </t>
  </si>
  <si>
    <t>Поступило в 2016 году</t>
  </si>
  <si>
    <t>в т.ч. возврат средств, неиспользованных в 2015 году</t>
  </si>
  <si>
    <t>Субсидии бюджетам муниципальных районов на реализацию федеральных целевых программ (на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соответствии с государственной программой Московской области "Социальная защита населения Московской области" на 2014 - 2018 годы)</t>
  </si>
  <si>
    <t>Субсидии бюджетам муниципальных районов на реализацию федеральных целевых программ ((на проведение мероприятий в рамках Программы по улучшению жилищных условий граждан, проживающих в сельской местности, в том числе молодых семей и молодых специалистов), (за счет средств федерального бюджета))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</si>
  <si>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детского сада с бассейном на 125 мест в рамках реализации Государственной программы Московской области "Развитие жилищно-коммунального хозяйства" на 2014-2018 годы)</t>
  </si>
  <si>
    <t>Субсидии бюджетам муниципальных районов на софинансирование капитальных вложений в объекты муниципальной собственности (на объекты водоснабжения и водоотведения - строительство очистных сооружений в с.Лайково)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</si>
  <si>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физкультурно-оздоровительных комплексов с универсальным спортивным залом в рамках государственной программы Московской области "Спорт Подмосковья")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</si>
  <si>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дошкольного образования в рамках государственной программы Московской области "Образование Подмосковья" на 2014-2018 годы)</t>
  </si>
  <si>
    <t>Субсидии бюджетам муниципальных районов на осуществление мероприятий по обеспечению жильём граждан Российской Федерации, проживающих в сельской местности</t>
  </si>
  <si>
    <t>Прочие субсидии бюджетам муниципальных районов (на софинансирование расходов на организацию деятельности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годы)</t>
  </si>
  <si>
    <t>Прочие субсидии бюджетам муниципальных районов (на мероприятия по организации отдыха детей в каникулярное время)</t>
  </si>
  <si>
    <t>Прочие субсидии бюджетам муниципальных районов (на софинансирование расходов на создание многофункциональных центров предоставления государственных и муниципальных услуг и развитие функционирующих многофункциональных центров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годы)</t>
  </si>
  <si>
    <t xml:space="preserve">Прочие субсидии бюджетам муниципальных районов (на софинансирование расходов на создание удаленных рабочих мест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годы) 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</si>
  <si>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</si>
  <si>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(для обеспечения учреждений дошкольного, начального, неполного среднего и среднего образования доступом к сети Интернет)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</si>
  <si>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</si>
  <si>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 xml:space="preserve">Прочие субсидии бюджетам муниципальных районов (на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2014-2018 годы) </t>
  </si>
  <si>
    <t>Прочие субсидии бюджетам муниципальных районов 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</t>
  </si>
  <si>
    <t>Прочие субсидии бюджетам муниципальных районов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"Культура Подмосковья")</t>
  </si>
  <si>
    <t>Прочие субсидии бюджетам муниципальных районов (на повышение заработной платы работников муниципальных учреждений дополнительного образования в сферах образования, культуры, физической культуры и спорта, в соответствии с государственной программой Московской области "Образование Подмосковья" на 2014-2025 годы)</t>
  </si>
  <si>
    <t>Субвенции бюджетам субъектов Российской Федерации и муниципальных образований, всего, в том числе: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</si>
  <si>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</si>
  <si>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r>
      <t xml:space="preserve">Субвенции бюджетам муниципальных районов </t>
    </r>
    <r>
      <rPr>
        <sz val="12"/>
        <rFont val="Times New Roman"/>
        <family val="1"/>
      </rPr>
      <t>на ежемесячное денежное вознаграждение за классное руководство</t>
    </r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</si>
  <si>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</si>
  <si>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</si>
  <si>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</si>
  <si>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</si>
  <si>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</si>
  <si>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</si>
  <si>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</si>
  <si>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</si>
  <si>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</si>
  <si>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</si>
  <si>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</si>
  <si>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</si>
  <si>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</si>
  <si>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проведение Всероссийской сельскохозяйственной переписи в 2016 году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</si>
  <si>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</si>
  <si>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</si>
  <si>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</si>
  <si>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</si>
  <si>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</si>
  <si>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</si>
  <si>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1.20</t>
  </si>
  <si>
    <t>1.21</t>
  </si>
  <si>
    <t>1.22</t>
  </si>
  <si>
    <t>2.00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</si>
  <si>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</si>
  <si>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</si>
  <si>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</si>
  <si>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</si>
  <si>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</si>
  <si>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</si>
  <si>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</si>
  <si>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</si>
  <si>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</si>
  <si>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2.12</t>
  </si>
  <si>
    <t>2.13</t>
  </si>
  <si>
    <t>2.15</t>
  </si>
  <si>
    <t>2.20</t>
  </si>
  <si>
    <t>2.21</t>
  </si>
  <si>
    <t>2.22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</si>
  <si>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</si>
  <si>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</si>
  <si>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</si>
  <si>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</si>
  <si>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</si>
  <si>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</si>
  <si>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</si>
  <si>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и предпринимательства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</si>
  <si>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</si>
  <si>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</si>
  <si>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</si>
  <si>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</si>
  <si>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</si>
  <si>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"Энергосбережение и повышение энергетической эффективности на территории Одинцовского муниципального района")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</si>
  <si>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"Физическая культура и спорт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</si>
  <si>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</si>
  <si>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районе")</t>
  </si>
  <si>
    <t>3.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</si>
  <si>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</si>
  <si>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федерального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</si>
  <si>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(обеспечение безопасности дорожного движения))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</si>
  <si>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благоустройство территории городского поселения Одинцово - вдоль улицы Маршала Неделина и улицы Интернациональной)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</si>
  <si>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областного бюджета))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</si>
  <si>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бюджетов городских поселений))</t>
  </si>
  <si>
    <t>Прочие межбюджетные трансферты, передаваемые бюджетам муниципальных районов (оценка качества управления муниципальными финансами и соблюдение требований бюджетного законодательства Российской Федерации при осуществлении бюджетного процесса в муниципальных образованиях Московской области)</t>
  </si>
  <si>
    <t>Иные межбюджетные трансферты - всего, в том числе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</si>
  <si>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</si>
  <si>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</si>
  <si>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</si>
  <si>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</si>
  <si>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</si>
  <si>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</si>
  <si>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</si>
  <si>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</si>
  <si>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</si>
  <si>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</si>
  <si>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</si>
  <si>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</si>
  <si>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</si>
  <si>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</si>
  <si>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</si>
  <si>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</si>
  <si>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</si>
  <si>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</si>
  <si>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</si>
  <si>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</si>
  <si>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</si>
  <si>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</si>
  <si>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</si>
  <si>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</si>
  <si>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</si>
  <si>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</si>
  <si>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</si>
  <si>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</si>
  <si>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</si>
  <si>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 xml:space="preserve">в т.ч. потребность в котором  в 2017 г.подтверждена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</si>
  <si>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</si>
  <si>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</si>
  <si>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</si>
  <si>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(капитальный ремонт дорог общего пользования)</t>
  </si>
  <si>
    <t>Прочие межбюджетные трансферты, передаваемые бюджетам муниципальных районов (на осуществление дорожной деятельности на территориях сельских поселений (обеспечение безопасности дорожного движения)</t>
  </si>
  <si>
    <t>Зам.руководителя администрации Одинцовского</t>
  </si>
  <si>
    <t>муниципального района,</t>
  </si>
  <si>
    <t>начальник Финансово-казначейского Управления</t>
  </si>
  <si>
    <t>Р.А.Анашкина</t>
  </si>
  <si>
    <t>к решению Совета депутатов</t>
  </si>
  <si>
    <t>Учет поступлений и выбытий ПБС</t>
  </si>
  <si>
    <t>за период c 01.01.2017 по 30.12.2017</t>
  </si>
  <si>
    <t>Наименование бюджета:  Одинцовский муниципальный район Московской области</t>
  </si>
  <si>
    <t>Единицы измерения: Руб.</t>
  </si>
  <si>
    <t>Наименование показателя</t>
  </si>
  <si>
    <t>Остаток на начало
периода</t>
  </si>
  <si>
    <t>Возврат остатков на начало
года, подлежащих возврату</t>
  </si>
  <si>
    <t>Поступило за период</t>
  </si>
  <si>
    <t>Перечислено за
период</t>
  </si>
  <si>
    <t>Остаток на конец
периода</t>
  </si>
  <si>
    <t xml:space="preserve">Субсидии                           </t>
  </si>
  <si>
    <t xml:space="preserve">   0014 Прочие субсидии на реализацию мепроприятий государственной программы МО "Культура Подмосковья" на 2017-2021 годы (благоустройство парков культуры и отдыха, расположенных на землях лес.фонда)</t>
  </si>
  <si>
    <t xml:space="preserve">   0021 Прочие субсидии бюджетам мун.р-ов (на оснащение автономными дым.пожарн.извещателями помещений,  в кот. проживают многодетные семьи и семьи, наход-ся в трудной жизн. ситуации, в рамках реализ. меропр. гос. прогр. МО "Безопасность Подмосковья" на 2017-2021</t>
  </si>
  <si>
    <t xml:space="preserve">   0032 Субсидия на организацию отдыха детей</t>
  </si>
  <si>
    <t xml:space="preserve">   0033 Субсидия для МДОУ-победителей обл конкурса</t>
  </si>
  <si>
    <t xml:space="preserve">   0035 Субс. на поддержку гос.программ суб.РФ и мун.программ формирования современной городской среды за счет средств резервного фонда Правительства РФ за счет средств федерального бюджета и бюджета МО</t>
  </si>
  <si>
    <t xml:space="preserve">   0042 Субсидия на обеспечение подвоза учащихся в МОУ, расположенные  в сельской местно</t>
  </si>
  <si>
    <t xml:space="preserve">   0058 Субсидия МО на закупку оборудования для школ - победителей обл.конкурса РИП</t>
  </si>
  <si>
    <t xml:space="preserve">   0075 Субс.для обеспеч.учрежд.образ.доступом к сети Интернет</t>
  </si>
  <si>
    <t xml:space="preserve">   0089 Субс. на поддержку частных ДОУ с целью возмещения расходов на присмотр и уход</t>
  </si>
  <si>
    <t xml:space="preserve">   0095 Субс. на реализ. меропр.гос.прогр.РФ "Доступная среда" (фед.)</t>
  </si>
  <si>
    <t xml:space="preserve">   0111 Субсидия МО на обеспечение современными аппаратно-программными комплексами общеобразовательных организаций МО</t>
  </si>
  <si>
    <t xml:space="preserve">   0114 Субсидия МО на проведение первоочередных мероприятий по восстановлению инфраструктуры военных городков на территории МО, переданных в собственность муниципальных образований МО</t>
  </si>
  <si>
    <t xml:space="preserve">   0116 Субсидия МО на софинансирование расходов на повышение заработной платы работникам муниципальных учреждений в  сфере культуры в соответствии с государственной  программой "Культура Подмосковья"                           </t>
  </si>
  <si>
    <t xml:space="preserve">   0117 Субсидия МО на 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                 </t>
  </si>
  <si>
    <t xml:space="preserve">   0128 Субсидия МО на ремонт подъездов многоквартирных домов в рамках государственной программы Московской области "Развитие жилищно-коммунального хозяйства" на 2017-2021 годы</t>
  </si>
  <si>
    <t xml:space="preserve">   0133 Субсидия на капитальный ремонт, приобретение, монтаж и ввод в эксплуатацию обьектов коммунальной инфраструктуры </t>
  </si>
  <si>
    <t xml:space="preserve">   0136 Субc. на мероприятия по проведению капитального ремонта в мун. общеобразовательных учр-ниях</t>
  </si>
  <si>
    <t xml:space="preserve">Субвенции                          </t>
  </si>
  <si>
    <t xml:space="preserve">   0002 Субв. на организ. выплаты части родительской платы</t>
  </si>
  <si>
    <t xml:space="preserve">   0003 Cубв. на оплату банковских и почтовых услуг 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</t>
  </si>
  <si>
    <t xml:space="preserve">   0004 Субв. на питание берем.женщин, корм.матерей, детей до 3х лет</t>
  </si>
  <si>
    <t xml:space="preserve">   0005 Субв.органам МСУ МО по з-ну 107/2014-ОЗ в сфере арх.и град.</t>
  </si>
  <si>
    <t xml:space="preserve">   0006 Субв.органам МСУ МО по з-ну 144/2016-ОЗ в сфере зем.отношений</t>
  </si>
  <si>
    <t xml:space="preserve">   0007 Субвенции на обеспечение деятельности комиссий по делам несовершеннолетних и защите их прав</t>
  </si>
  <si>
    <t xml:space="preserve">   0008 Субвенции на обеспечение переданных полномочий по временному хранению, комплектованию, учету и использованию архивных документов</t>
  </si>
  <si>
    <t xml:space="preserve">   0010 Субв.на получ.общедоступного и бесплатного образования</t>
  </si>
  <si>
    <t xml:space="preserve">   0011 Субв. на мат.поддержку   детей-сирот</t>
  </si>
  <si>
    <t xml:space="preserve">   0012 Субвенция на проезд учащихся</t>
  </si>
  <si>
    <t xml:space="preserve">   0013 Субв.на компенс.расходы по питанию</t>
  </si>
  <si>
    <t xml:space="preserve">   0018 Субвенции на обеспечение предоставления гражданам субсидий на оплату жилого помещения и коммунальных услуг</t>
  </si>
  <si>
    <t xml:space="preserve">   0019 Субвенция по финансовой поддержке негосударственных учр-ний</t>
  </si>
  <si>
    <t xml:space="preserve">   0030 Субвенции бюджетам муниципальных районов на выплату компенсации части платы, взимаемой с родителей </t>
  </si>
  <si>
    <t xml:space="preserve">   0045 Субв. на предоставление гражданам субсидий на оплату жил. помещения и комм. усл.</t>
  </si>
  <si>
    <t xml:space="preserve">   0049 Субвенция на приобретение жилья гражданам, уволенным с военной службы (фед.)</t>
  </si>
  <si>
    <t xml:space="preserve">   0077 Субвенции на предоставление жилых помещений детям-сиротам и детям, оставшимся без попечения родителей</t>
  </si>
  <si>
    <t xml:space="preserve">   0093 Субвенция на фин.обеспечение содержание детей в негос.ДОУ</t>
  </si>
  <si>
    <t xml:space="preserve">   0105 Субв. на получение образования  в МДОУ</t>
  </si>
  <si>
    <t xml:space="preserve">   0132 Субвенции на организацию проведения мероприятий по отлову безнадзорных животных</t>
  </si>
  <si>
    <t xml:space="preserve">Иные МБТ                           </t>
  </si>
  <si>
    <t xml:space="preserve">   0017 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  за счет средств поселени</t>
  </si>
  <si>
    <t xml:space="preserve">   0023 Межбюджетные траснсферты на целевое финансирование мероприятий муниципальной программы "Физическая культура и спорт в Одинцовском муниципальном районе МО"</t>
  </si>
  <si>
    <t xml:space="preserve">   0025 Иные МБТ на содерж. дорог общего пользования (сельские поселения)                    </t>
  </si>
  <si>
    <t xml:space="preserve">   0026 Иные МБТ на тек.ремонт дорог общего пользования (сельские поселения)            </t>
  </si>
  <si>
    <t xml:space="preserve">   0027 Иные МБТ на кап.ремонт дорог общего пользования (сельские поселения)            </t>
  </si>
  <si>
    <t xml:space="preserve">   0028 Пр. МБТ на цел. фин-е мер-ий мун.прогр. ОМР "Развитие культуры в ОМР" на соф-е субс. на поддержку гос.программ суб.РФ и мун.программ форм-я совр.гор.среды за счет средств резервного фонда Правительства РФ за счет средств федерального бюджета и бюджета МО</t>
  </si>
  <si>
    <t xml:space="preserve">   0037 Прочие МБТ .на кап.ремонт и ремонт автомоб. дорог общего пользования, двор.терр, проездов (МО)</t>
  </si>
  <si>
    <t xml:space="preserve">   0038 Прочие МБТ на цел. финансирование мероприятий МП "Развитие образования в ОМ" (строительство обьектов мун.собств.)</t>
  </si>
  <si>
    <t xml:space="preserve">   0039 Прочие МБТ на цел. финансирование мероприятий МП "Развитие образования в ОМР МО" (за искл.строительства)</t>
  </si>
  <si>
    <t xml:space="preserve">   0044 Иные МБТ на строительство магистрали (средства ГП Одинцово)</t>
  </si>
  <si>
    <t xml:space="preserve">   0046 Иные МБТ на cтроительство магистрали (обл)</t>
  </si>
  <si>
    <t xml:space="preserve">   0053 Иные МБТ на содержание мест захоронения</t>
  </si>
  <si>
    <t xml:space="preserve">   0054 Иные МБТ на обеспечение содержания мест захоронения (смета учр)</t>
  </si>
  <si>
    <t xml:space="preserve">   0059 Иные МБТ  на содержание МФЦ</t>
  </si>
  <si>
    <t xml:space="preserve">   0061 Иные МБТ на выпол.полномочий КСП</t>
  </si>
  <si>
    <t xml:space="preserve">   0063 Иные МБТ на выпол.полномочий ФКУ</t>
  </si>
  <si>
    <t xml:space="preserve">   0064 Иные МБТ на выполн полномочий  отдела потребительского рынка</t>
  </si>
  <si>
    <t xml:space="preserve">   0065 Иные МБТ на выполнение полномочий по дорожной деятельности</t>
  </si>
  <si>
    <t xml:space="preserve">   0067 Иные МБТ на вып. перед.полном. по жилищным  вопросам граждан</t>
  </si>
  <si>
    <t xml:space="preserve">   0068 Комплектование книжных фондов библиотек за счет м/б трансфертов</t>
  </si>
  <si>
    <t xml:space="preserve">   0071 Иные МБТ на выпол.полн.по содержанию дорог общего польз.</t>
  </si>
  <si>
    <t xml:space="preserve">   0073 Иные МБТ на выпол.полн. по ремонту дорог</t>
  </si>
  <si>
    <t xml:space="preserve">   0078 МБТ из обл. бюджета на развитие ЖКХ и соц.-культ. сферы (взаимные расчеты)</t>
  </si>
  <si>
    <t xml:space="preserve">   0079 Иные МБТ на выпол.полн. на содержание учрежд.УДДиКС</t>
  </si>
  <si>
    <t xml:space="preserve">   0113 Иные МБТ на полномочия по благоустройству территории (ГП Одинцово)    </t>
  </si>
  <si>
    <t xml:space="preserve">   0115 Софинансирование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 (обл.)  </t>
  </si>
  <si>
    <t xml:space="preserve">   0118 Иные МБТ на проведение мероприятий по восстановлению инфраструктуры военных городков (ГП Голицыно)</t>
  </si>
  <si>
    <t xml:space="preserve">   0127 Прочие МБТ, передаваемые бюджетам муниципальных районов (Премия Губернатора Московской области "Прорыв года")</t>
  </si>
  <si>
    <t xml:space="preserve">   0138 Прочие МБТ, передаваемые бюджету  района ВЗУ ( на проведение первоочередных мероприятий по восстановлению инфраструктуры военных городков) из бюджетов городских  поселений ( средства МО)</t>
  </si>
  <si>
    <t xml:space="preserve">   0139 Прочие МБТ, передаваемые бюджету района ВЗУ( на проведение первоочередных мероприятий по восстановлению инфраструктуры военных городков на территории МО) из бюджетов городских поселений ( средства городских поселений)</t>
  </si>
  <si>
    <t xml:space="preserve">   0141 Иные МБТ из СП Захаровское </t>
  </si>
  <si>
    <t xml:space="preserve">   0146 Иные МБТ, передаваемые бюджету района из бюджетов поселений,  на капитальный ремонт, приобретение, монтаж и ввод в эксплуатацию обьектов коммунальной инфраструктуры ( средства МО)</t>
  </si>
  <si>
    <t xml:space="preserve">   0147 Иные МБТ, передаваемые бюджету района из бюджетов поселений,  на капитальный ремонт, приобретение, монтаж и ввод в эксплуатацию обьектов коммунальной инфраструктуры ( средства поселений)</t>
  </si>
  <si>
    <t xml:space="preserve">   0149 Иные межбюджетные трансферты, предоставляемые из бюджета Московской области на обеспечение деятельности парков, расположенных на землях лесного фонда</t>
  </si>
  <si>
    <t xml:space="preserve">   0151 Cофинансирование субсидии  по капитальному ремонту и ремонту автомобильных дорог общего пользования населенных пунктов, дворовых территорий многоквартирных домов населенных пунктов в виде МБТ  (ср-ва ГП Одинцово)</t>
  </si>
  <si>
    <t xml:space="preserve">   0H79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</si>
  <si>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0H81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</si>
  <si>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0H82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</si>
  <si>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0H83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</si>
  <si>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0H84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</si>
  <si>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0H85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</si>
  <si>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0H86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</si>
  <si>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0S38 Прочие МБТ на целевое финансирование мероприятий МП "Развитие образования в ОМР МО" (строительство объектов муниципальной собственности) софинансирование субсидии МО на проект. и строит.объектов дошкол.образ.</t>
  </si>
  <si>
    <t xml:space="preserve">   0Н62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</si>
  <si>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0Н65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</si>
  <si>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0Н67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</si>
  <si>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0Н78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</si>
  <si>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0Н80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</si>
  <si>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0Н87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</si>
  <si>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0Н88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</si>
  <si>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0Н89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</si>
  <si>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0Н90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</si>
  <si>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0Н91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</si>
  <si>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0Н92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</si>
  <si>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0Н93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</si>
  <si>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0Н94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</si>
  <si>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0Н95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</si>
  <si>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0Н96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</si>
  <si>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0Н97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</si>
  <si>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0Н98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</si>
  <si>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0Н99 МБТ,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</si>
  <si>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9014 Софинансирование субсидии на реализацию мепроприятий государственной программы МО "Культура Подмосковья" на 2017-2021 годы (благоустройство парков культуры и отдыха, расположенных на землях лес.фонда)</t>
  </si>
  <si>
    <t xml:space="preserve">   0015 Субв. на классное руководство</t>
  </si>
  <si>
    <t xml:space="preserve">   0057 Иные МБТ на обеспечение безопасности дорожного движения</t>
  </si>
  <si>
    <t xml:space="preserve">   0103 Иные МБТ на обеспечение безопасности дорожного движения</t>
  </si>
  <si>
    <t>Поступило в 2017 году</t>
  </si>
  <si>
    <t>Л.В. Тарасова</t>
  </si>
  <si>
    <t>3.31</t>
  </si>
  <si>
    <t>3.32</t>
  </si>
  <si>
    <t>3.33</t>
  </si>
  <si>
    <t>3.34</t>
  </si>
  <si>
    <t>от "____" __________2018 г.    № _____</t>
  </si>
  <si>
    <t>3.15</t>
  </si>
  <si>
    <t>Всего</t>
  </si>
  <si>
    <t xml:space="preserve">Подлежит возврату в бюджет другого уровня </t>
  </si>
  <si>
    <t xml:space="preserve">Остаток поступивших, но неосвоенных средств </t>
  </si>
  <si>
    <t>в т.ч. потребность в котором  на 2018 год подтверждена</t>
  </si>
  <si>
    <t>в т.ч. возврат средств, неиспользованных в 2016 году, потребность в которых на 2017 год подтверждена</t>
  </si>
  <si>
    <t>Израсходовано в 2017 году</t>
  </si>
  <si>
    <t>к  проекту решения Совета депутатов</t>
  </si>
  <si>
    <t>начальник Финансово-казначейского управления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</si>
  <si>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общего образования в рамках государственной программы Московской области "Образование Подмосковья" на 2017-2025 годы - стадион на территории МБОУ Барвихинская СОШ)</t>
  </si>
  <si>
    <t>Прочие субсидии бюджетам муниципальных районов (на софинансирование расходов на оплату труда и начисления на выплаты по оплате труда специалистов и руководителей многофункционального центра предоставления государственных и муниципальных услуг в рамках реализации государственной программы Московской области "Эффективная власть" на 2017-2021 годы)</t>
  </si>
  <si>
    <t>Прочие субсидии бюджетам муниципальных районов (на капитальные вложения в общеобразовательные организации в целях обеспечения односменного режима обучения)</t>
  </si>
  <si>
    <t xml:space="preserve">Расходы бюджета  Одинцовского  муниципального  района в 2017 году за счет субвенций, субсидий и иных межбюджетных трансфертов,                                                                                   полученных из бюджетов других уровней                                                                                                                    </t>
  </si>
  <si>
    <t>Прочие субсидии на реализацию мероприятий государственной программы МО "Культура Подмосковья" на 2017-2021 годы (благоустройство парков культуры и отдыха, расположенных на землях лес.фонда)</t>
  </si>
  <si>
    <t>Субсидии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</si>
  <si>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</si>
  <si>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 (на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</si>
  <si>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(по созданию доступной среды жизнедеятельности инвалидов и других маломобильных групп населения в муниципальных учреждениях культуры, кинотеатрах (кинозалах в муниципальных учреждениях культуры) и муниципальных учреждениях дополнительного образования сферы культуры)</t>
  </si>
  <si>
    <t xml:space="preserve">Прочие субсидии бюджетам муниципальных районов (на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2017-2021 годы) </t>
  </si>
  <si>
    <t>Прочие субсидии бюджетам муниципальных районов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на 2017-2021 годы)</t>
  </si>
  <si>
    <t>Прочие субсидии бюджетам муниципальных районов (на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в соответствии с государственной программой Московской области "Образование Подмосковья" на 2017-2025 годы)</t>
  </si>
  <si>
    <t xml:space="preserve">Прочие субсидии бюджетам муниципальных районов (на ремонт подъездов многоквартирных домов в рамках государственной программы Московской области "Развитие жилищно-коммунального хозяйства" на 2017-2021 годы) </t>
  </si>
  <si>
    <t>Прочие субсидии бюджетам муниципальных районов (на капитальный ремонт, приобретение, монтаж и ввод в эксплуатацию объектов коммунальной инфраструктуры в рамках подпрограммы «Модернизация объектов коммунальной инфраструктуры» государственной программы Московской области "Развитие жилищно-коммунального хозяйства" на 2017-2021 годы)</t>
  </si>
  <si>
    <t xml:space="preserve">Прочие субсидии бюджетам муниципальных районов                   (на мероприятия по проведению капитального ремонта в муниципальных общеобразовательных организациях)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</si>
  <si>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</si>
  <si>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144/2016-ОЗ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</si>
  <si>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>Субвенции бюджетам муниципальных районов на выполнение передаваемых полномочий субъектов РФ (организация проведения мероприятий по отлову и содержанию безнадзорных животных)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</si>
  <si>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 за счет средств поселений)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</si>
  <si>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</si>
  <si>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</si>
  <si>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(капитальный ремонт дорог общего пользования))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</si>
  <si>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 за счет средств областного бюджета)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</si>
  <si>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 (строительство объектов муниципальной собственности))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</si>
  <si>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 (за исключением строительства объектов муниципальной собственности))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</si>
  <si>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</si>
  <si>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</si>
  <si>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Прочие межбюджетные трансферты, передаваемые бюджетам муниципальных районов (премия Губернатора Московской области «Прорыв года»)</t>
  </si>
  <si>
    <t>Прочие межбюджетные трансферты, передаваемые бюджетам муниципальных районов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в соответствии с государственной программой Московской области "Развитие жилищно-коммунального хозяйства" на 2017-2021 годы) (за счет средств областного бюджета))</t>
  </si>
  <si>
    <t>Прочие межбюджетные трансферты, передаваемые бюджетам муниципальных районов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в соответствии с государственной программой Московской области "Развитие жилищно-коммунального хозяйства" на 2017-2021 годы) (за счет средств бюджетов городских поселений))</t>
  </si>
  <si>
    <t>Прочие межбюджетные трансферты, передаваемые бюджетам муниципальных районов (на финансирование мероприятий муниципальной программы Одинцовского муниципального района "Содержание и развитие  жилищно-коммунального хозяйства Одинцовского муниципального района Московской области")</t>
  </si>
  <si>
    <t>Прочие межбюджетные трансферты, передаваемые бюджетам муниципальных районов (финансирование мероприятий на приобретение, монтаж и ввод в эксплуатацию станции водоподготовки на ВЗУ муниципальной программы Одинцовского муниципального района "Содержание и развитие  жилищно-коммунального хозяйства Одинцовского муниципального района Московской области" (средства областного бюджета))</t>
  </si>
  <si>
    <t>Прочие межбюджетные трансферты, передаваемые бюджетам муниципальных районов (финансирование мероприятий на приобретение, монтаж и ввод в эксплуатацию станции водоподготовки на ВЗУ муниципальной программы Одинцовского муниципального района "Содержание и развитие  жилищно-коммунального хозяйства Одинцовского муниципального района Московской области" (средства бюджетов городских поселений))</t>
  </si>
  <si>
    <t>Прочие межбюджетные трансферты, передаваемые бюджетам муниципальных районов (иные межбюджетные трансферты, предоставляемые из бюджета Московской области бюджету Одинцовского муниципального района на обеспечение деятельности парков, расположенных на землях лесного фонда)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</si>
  <si>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 (на обеспечение софинансирования средств областного бюджета на благоустройство парков культуры и отдыха, расположенных на землях лесного фонда))</t>
  </si>
  <si>
    <t>Одинцовского муниципального района,</t>
  </si>
  <si>
    <t>Заместитель руководителя Администрации</t>
  </si>
  <si>
    <t>№ п/п</t>
  </si>
  <si>
    <t>Прочие субсидии бюджетам муниципальных районов (на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ситуации, в рамках реализации мероприятий государственной программы Московской области "Безопасность Подмосковья" на 2017-2021 годы)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</si>
  <si>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 (на обеспечение софинансирования средств областного бюджета))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</si>
</sst>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"/>
    <numFmt numFmtId="179" formatCode="0.000"/>
    <numFmt numFmtId="180" formatCode="_-* #,##0.000_р_._-;\-* #,##0.000_р_._-;_-* &quot;-&quot;??_р_._-;_-@_-"/>
    <numFmt numFmtId="181" formatCode="#,##0.0000"/>
    <numFmt numFmtId="182" formatCode="#,##0.00000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"/>
    <numFmt numFmtId="186" formatCode="0.00000"/>
    <numFmt numFmtId="187" formatCode="#,##0.00\ ;[Red]\-#,##0.00"/>
    <numFmt numFmtId="188" formatCode="#,##0.00_ ;[Red]\-#,##0.00\ "/>
    <numFmt numFmtId="189" formatCode="#,##0.000000"/>
    <numFmt numFmtId="190" formatCode="_-* #,##0.00000\ _₽_-;\-* #,##0.00000\ _₽_-;_-* &quot;-&quot;?????\ _₽_-;_-@_-"/>
    <numFmt numFmtId="191" formatCode="#,##0.0000000"/>
  </numFmts>
  <fonts count="6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8"/>
      <name val="Times New Roman Cyr"/>
      <family val="1"/>
    </font>
    <font>
      <sz val="16"/>
      <name val="Times New Roman"/>
      <family val="1"/>
    </font>
    <font>
      <sz val="13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6"/>
      <color theme="1"/>
      <name val="Times New Roman"/>
      <family val="1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54" fillId="0" borderId="0" applyBorder="0">
      <alignment/>
      <protection/>
    </xf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0" xfId="56" applyNumberFormat="1" applyFont="1" applyFill="1" applyBorder="1" applyAlignment="1" applyProtection="1">
      <alignment horizontal="right" vertical="top"/>
      <protection/>
    </xf>
    <xf numFmtId="0" fontId="8" fillId="33" borderId="0" xfId="56" applyNumberFormat="1" applyFont="1" applyFill="1" applyBorder="1" applyAlignment="1" applyProtection="1">
      <alignment horizontal="right" vertical="top"/>
      <protection/>
    </xf>
    <xf numFmtId="171" fontId="0" fillId="33" borderId="0" xfId="64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180" fontId="0" fillId="33" borderId="10" xfId="64" applyNumberFormat="1" applyFont="1" applyFill="1" applyBorder="1" applyAlignment="1">
      <alignment horizontal="center" vertical="center"/>
    </xf>
    <xf numFmtId="180" fontId="9" fillId="33" borderId="10" xfId="64" applyNumberFormat="1" applyFont="1" applyFill="1" applyBorder="1" applyAlignment="1">
      <alignment horizontal="center" vertical="center"/>
    </xf>
    <xf numFmtId="179" fontId="0" fillId="33" borderId="10" xfId="0" applyNumberFormat="1" applyFont="1" applyFill="1" applyBorder="1" applyAlignment="1">
      <alignment horizontal="center" vertical="center"/>
    </xf>
    <xf numFmtId="179" fontId="0" fillId="33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>
      <alignment horizontal="center" vertical="center"/>
    </xf>
    <xf numFmtId="182" fontId="9" fillId="33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 wrapText="1"/>
    </xf>
    <xf numFmtId="182" fontId="0" fillId="33" borderId="10" xfId="0" applyNumberFormat="1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 wrapText="1"/>
    </xf>
    <xf numFmtId="182" fontId="0" fillId="33" borderId="10" xfId="0" applyNumberFormat="1" applyFont="1" applyFill="1" applyBorder="1" applyAlignment="1">
      <alignment horizontal="center"/>
    </xf>
    <xf numFmtId="171" fontId="9" fillId="33" borderId="10" xfId="64" applyFont="1" applyFill="1" applyBorder="1" applyAlignment="1">
      <alignment horizontal="center" vertical="center"/>
    </xf>
    <xf numFmtId="184" fontId="0" fillId="0" borderId="10" xfId="64" applyNumberFormat="1" applyFont="1" applyFill="1" applyBorder="1" applyAlignment="1">
      <alignment horizontal="center" vertical="center" wrapText="1"/>
    </xf>
    <xf numFmtId="184" fontId="0" fillId="33" borderId="10" xfId="64" applyNumberFormat="1" applyFont="1" applyFill="1" applyBorder="1" applyAlignment="1">
      <alignment horizontal="center" vertical="center"/>
    </xf>
    <xf numFmtId="184" fontId="0" fillId="33" borderId="10" xfId="64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0" fillId="33" borderId="10" xfId="64" applyNumberFormat="1" applyFont="1" applyFill="1" applyBorder="1" applyAlignment="1">
      <alignment horizontal="center" vertical="center"/>
    </xf>
    <xf numFmtId="182" fontId="9" fillId="33" borderId="10" xfId="64" applyNumberFormat="1" applyFont="1" applyFill="1" applyBorder="1" applyAlignment="1">
      <alignment horizontal="center" vertical="center"/>
    </xf>
    <xf numFmtId="182" fontId="0" fillId="33" borderId="10" xfId="64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/>
    </xf>
    <xf numFmtId="182" fontId="60" fillId="0" borderId="10" xfId="0" applyNumberFormat="1" applyFont="1" applyBorder="1" applyAlignment="1">
      <alignment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/>
    </xf>
    <xf numFmtId="1" fontId="60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54" fillId="0" borderId="0" xfId="55" applyNumberFormat="1" applyFill="1" applyAlignment="1" applyProtection="1">
      <alignment/>
      <protection/>
    </xf>
    <xf numFmtId="0" fontId="54" fillId="0" borderId="0" xfId="55" applyNumberFormat="1" applyFill="1" applyAlignment="1" applyProtection="1">
      <alignment horizontal="left" wrapText="1"/>
      <protection/>
    </xf>
    <xf numFmtId="0" fontId="61" fillId="0" borderId="11" xfId="55" applyNumberFormat="1" applyFont="1" applyFill="1" applyBorder="1" applyAlignment="1" applyProtection="1">
      <alignment horizontal="center" wrapText="1"/>
      <protection/>
    </xf>
    <xf numFmtId="0" fontId="61" fillId="0" borderId="12" xfId="55" applyNumberFormat="1" applyFont="1" applyFill="1" applyBorder="1" applyAlignment="1" applyProtection="1">
      <alignment horizontal="left" vertical="center" wrapText="1"/>
      <protection/>
    </xf>
    <xf numFmtId="187" fontId="61" fillId="0" borderId="12" xfId="55" applyNumberFormat="1" applyFont="1" applyFill="1" applyBorder="1" applyAlignment="1" applyProtection="1">
      <alignment horizontal="right" vertical="center" wrapText="1"/>
      <protection/>
    </xf>
    <xf numFmtId="0" fontId="54" fillId="0" borderId="12" xfId="55" applyNumberFormat="1" applyFill="1" applyBorder="1" applyAlignment="1" applyProtection="1">
      <alignment horizontal="left" vertical="center" wrapText="1"/>
      <protection/>
    </xf>
    <xf numFmtId="187" fontId="54" fillId="0" borderId="12" xfId="55" applyNumberFormat="1" applyFill="1" applyBorder="1" applyAlignment="1" applyProtection="1">
      <alignment horizontal="right" vertical="center" wrapText="1"/>
      <protection/>
    </xf>
    <xf numFmtId="188" fontId="54" fillId="0" borderId="0" xfId="55" applyNumberFormat="1" applyFill="1" applyAlignment="1" applyProtection="1">
      <alignment/>
      <protection/>
    </xf>
    <xf numFmtId="188" fontId="0" fillId="0" borderId="0" xfId="0" applyNumberFormat="1" applyAlignment="1">
      <alignment/>
    </xf>
    <xf numFmtId="18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182" fontId="12" fillId="33" borderId="10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top" wrapText="1"/>
    </xf>
    <xf numFmtId="182" fontId="0" fillId="0" borderId="10" xfId="0" applyNumberFormat="1" applyFont="1" applyFill="1" applyBorder="1" applyAlignment="1">
      <alignment horizontal="center" vertical="center" wrapText="1"/>
    </xf>
    <xf numFmtId="184" fontId="0" fillId="0" borderId="10" xfId="64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horizontal="left" vertical="center"/>
    </xf>
    <xf numFmtId="182" fontId="0" fillId="35" borderId="10" xfId="0" applyNumberFormat="1" applyFont="1" applyFill="1" applyBorder="1" applyAlignment="1">
      <alignment horizontal="center" vertical="center"/>
    </xf>
    <xf numFmtId="187" fontId="54" fillId="0" borderId="10" xfId="55" applyNumberForma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2" fontId="0" fillId="35" borderId="10" xfId="0" applyNumberFormat="1" applyFont="1" applyFill="1" applyBorder="1" applyAlignment="1">
      <alignment horizontal="center" vertical="center" wrapText="1"/>
    </xf>
    <xf numFmtId="182" fontId="0" fillId="35" borderId="0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/>
    </xf>
    <xf numFmtId="0" fontId="16" fillId="33" borderId="0" xfId="56" applyNumberFormat="1" applyFont="1" applyFill="1" applyBorder="1" applyAlignment="1" applyProtection="1">
      <alignment horizontal="right" vertical="top"/>
      <protection/>
    </xf>
    <xf numFmtId="0" fontId="0" fillId="35" borderId="10" xfId="0" applyFont="1" applyFill="1" applyBorder="1" applyAlignment="1">
      <alignment horizontal="justify" vertical="center" wrapText="1"/>
    </xf>
    <xf numFmtId="0" fontId="0" fillId="35" borderId="10" xfId="54" applyFont="1" applyFill="1" applyBorder="1" applyAlignment="1">
      <alignment horizontal="justify" vertical="center" wrapText="1"/>
      <protection/>
    </xf>
    <xf numFmtId="0" fontId="18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17" fillId="33" borderId="0" xfId="0" applyFont="1" applyFill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3" fillId="0" borderId="0" xfId="55" applyNumberFormat="1" applyFont="1" applyFill="1" applyAlignment="1" applyProtection="1">
      <alignment horizontal="center" wrapText="1"/>
      <protection/>
    </xf>
    <xf numFmtId="0" fontId="63" fillId="0" borderId="0" xfId="55" applyNumberFormat="1" applyFont="1" applyFill="1" applyAlignment="1" applyProtection="1">
      <alignment/>
      <protection/>
    </xf>
    <xf numFmtId="0" fontId="54" fillId="0" borderId="0" xfId="55" applyNumberFormat="1" applyFill="1" applyAlignment="1" applyProtection="1">
      <alignment horizontal="left" wrapText="1"/>
      <protection/>
    </xf>
    <xf numFmtId="0" fontId="54" fillId="0" borderId="0" xfId="55" applyNumberFormat="1" applyFill="1" applyAlignment="1" applyProtection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showGridLines="0" view="pageBreakPreview" zoomScale="87" zoomScaleNormal="81" zoomScaleSheetLayoutView="87" zoomScalePageLayoutView="0" workbookViewId="0" topLeftCell="A1">
      <selection activeCell="E58" sqref="E58"/>
    </sheetView>
  </sheetViews>
  <sheetFormatPr defaultColWidth="9.00390625" defaultRowHeight="15.75"/>
  <cols>
    <col min="1" max="1" width="0.875" style="1" customWidth="1"/>
    <col min="2" max="2" width="7.00390625" style="1" customWidth="1"/>
    <col min="3" max="3" width="39.00390625" style="17" customWidth="1"/>
    <col min="4" max="4" width="16.25390625" style="1" customWidth="1"/>
    <col min="5" max="5" width="15.50390625" style="1" customWidth="1"/>
    <col min="6" max="6" width="14.50390625" style="1" customWidth="1"/>
    <col min="7" max="7" width="15.375" style="1" customWidth="1"/>
    <col min="8" max="8" width="16.75390625" style="1" customWidth="1"/>
    <col min="9" max="9" width="15.125" style="1" customWidth="1"/>
    <col min="10" max="10" width="26.125" style="1" customWidth="1"/>
    <col min="11" max="16384" width="9.00390625" style="1" customWidth="1"/>
  </cols>
  <sheetData>
    <row r="1" spans="3:9" ht="16.5">
      <c r="C1" s="2"/>
      <c r="D1" s="3"/>
      <c r="E1" s="3"/>
      <c r="F1" s="3"/>
      <c r="G1" s="3"/>
      <c r="H1" s="3"/>
      <c r="I1" s="4" t="s">
        <v>40</v>
      </c>
    </row>
    <row r="2" spans="3:9" ht="16.5">
      <c r="C2" s="2"/>
      <c r="D2" s="3"/>
      <c r="E2" s="3"/>
      <c r="F2" s="3"/>
      <c r="G2" s="3"/>
      <c r="H2" s="3"/>
      <c r="I2" s="4" t="s">
        <v>170</v>
      </c>
    </row>
    <row r="3" spans="3:9" ht="16.5">
      <c r="C3" s="2"/>
      <c r="D3" s="3"/>
      <c r="E3" s="3"/>
      <c r="F3" s="3"/>
      <c r="G3" s="3"/>
      <c r="H3" s="3"/>
      <c r="I3" s="5" t="s">
        <v>3</v>
      </c>
    </row>
    <row r="4" spans="1:9" ht="16.5">
      <c r="A4" s="6"/>
      <c r="C4" s="2"/>
      <c r="D4" s="3"/>
      <c r="E4" s="3"/>
      <c r="F4" s="3"/>
      <c r="G4" s="3"/>
      <c r="H4" s="3"/>
      <c r="I4" s="4" t="s">
        <v>41</v>
      </c>
    </row>
    <row r="5" spans="3:9" ht="16.5">
      <c r="C5" s="2"/>
      <c r="D5" s="3"/>
      <c r="E5" s="3"/>
      <c r="F5" s="3"/>
      <c r="G5" s="5"/>
      <c r="H5" s="5"/>
      <c r="I5" s="7"/>
    </row>
    <row r="6" spans="3:20" ht="56.25" customHeight="1">
      <c r="C6" s="97" t="s">
        <v>42</v>
      </c>
      <c r="D6" s="97"/>
      <c r="E6" s="97"/>
      <c r="F6" s="97"/>
      <c r="G6" s="97"/>
      <c r="H6" s="97"/>
      <c r="I6" s="97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3:20" ht="15.75" customHeight="1">
      <c r="C7" s="9"/>
      <c r="D7" s="20"/>
      <c r="E7" s="9"/>
      <c r="F7" s="18"/>
      <c r="G7" s="9"/>
      <c r="H7" s="19"/>
      <c r="I7" s="9" t="s">
        <v>10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9" ht="51.75" customHeight="1">
      <c r="A8" s="94"/>
      <c r="B8" s="99"/>
      <c r="C8" s="98" t="s">
        <v>26</v>
      </c>
      <c r="D8" s="95" t="s">
        <v>35</v>
      </c>
      <c r="E8" s="95" t="s">
        <v>43</v>
      </c>
      <c r="F8" s="95"/>
      <c r="G8" s="95" t="s">
        <v>1</v>
      </c>
      <c r="H8" s="96" t="s">
        <v>28</v>
      </c>
      <c r="I8" s="96"/>
    </row>
    <row r="9" spans="1:9" ht="76.5" customHeight="1">
      <c r="A9" s="94"/>
      <c r="B9" s="99"/>
      <c r="C9" s="98"/>
      <c r="D9" s="95"/>
      <c r="E9" s="53" t="s">
        <v>0</v>
      </c>
      <c r="F9" s="53" t="s">
        <v>44</v>
      </c>
      <c r="G9" s="95"/>
      <c r="H9" s="21" t="s">
        <v>29</v>
      </c>
      <c r="I9" s="21" t="s">
        <v>160</v>
      </c>
    </row>
    <row r="10" spans="2:9" ht="63">
      <c r="B10" s="10"/>
      <c r="C10" s="29" t="s">
        <v>2</v>
      </c>
      <c r="D10" s="52">
        <f aca="true" t="shared" si="0" ref="D10:I10">D12+D35+D58</f>
        <v>7772324.067</v>
      </c>
      <c r="E10" s="52">
        <f t="shared" si="0"/>
        <v>7443686.42809</v>
      </c>
      <c r="F10" s="52">
        <f t="shared" si="0"/>
        <v>175849.296</v>
      </c>
      <c r="G10" s="52">
        <f t="shared" si="0"/>
        <v>7330395.079890001</v>
      </c>
      <c r="H10" s="52">
        <f t="shared" si="0"/>
        <v>113291.34819999977</v>
      </c>
      <c r="I10" s="52">
        <f t="shared" si="0"/>
        <v>55966.8366</v>
      </c>
    </row>
    <row r="11" spans="2:9" ht="15.75">
      <c r="B11" s="10"/>
      <c r="C11" s="22"/>
      <c r="D11" s="23"/>
      <c r="E11" s="23"/>
      <c r="F11" s="23"/>
      <c r="G11" s="23"/>
      <c r="H11" s="23"/>
      <c r="I11" s="23"/>
    </row>
    <row r="12" spans="2:9" ht="63">
      <c r="B12" s="11">
        <v>1</v>
      </c>
      <c r="C12" s="29" t="s">
        <v>30</v>
      </c>
      <c r="D12" s="35">
        <f aca="true" t="shared" si="1" ref="D12:I12">D13+D14+D15+D16+D17+D18+D19+D20+D21+D22+D23+D24+D25+D26+D27+D28+D29+D30+D31+D32+D33+D34</f>
        <v>804284.817</v>
      </c>
      <c r="E12" s="35">
        <f t="shared" si="1"/>
        <v>694327.97106</v>
      </c>
      <c r="F12" s="35">
        <f t="shared" si="1"/>
        <v>2434.977</v>
      </c>
      <c r="G12" s="35">
        <f t="shared" si="1"/>
        <v>663719.19146</v>
      </c>
      <c r="H12" s="35">
        <f t="shared" si="1"/>
        <v>30608.7796</v>
      </c>
      <c r="I12" s="35">
        <f t="shared" si="1"/>
        <v>30608.7796</v>
      </c>
    </row>
    <row r="13" spans="2:9" ht="267.75">
      <c r="B13" s="12" t="s">
        <v>36</v>
      </c>
      <c r="C13" s="22" t="s">
        <v>45</v>
      </c>
      <c r="D13" s="35">
        <v>784</v>
      </c>
      <c r="E13" s="35">
        <v>784</v>
      </c>
      <c r="F13" s="35"/>
      <c r="G13" s="35">
        <v>784</v>
      </c>
      <c r="H13" s="36">
        <f aca="true" t="shared" si="2" ref="H13:I75">E13-G13</f>
        <v>0</v>
      </c>
      <c r="I13" s="23"/>
    </row>
    <row r="14" spans="2:9" ht="141.75">
      <c r="B14" s="12" t="s">
        <v>11</v>
      </c>
      <c r="C14" s="22" t="s">
        <v>46</v>
      </c>
      <c r="D14" s="37">
        <v>2449.563</v>
      </c>
      <c r="E14" s="37">
        <v>2189.48542</v>
      </c>
      <c r="F14" s="38"/>
      <c r="G14" s="39">
        <v>2189.48542</v>
      </c>
      <c r="H14" s="36">
        <f t="shared" si="2"/>
        <v>0</v>
      </c>
      <c r="I14" s="15"/>
    </row>
    <row r="15" spans="2:9" ht="157.5">
      <c r="B15" s="12" t="s">
        <v>12</v>
      </c>
      <c r="C15" s="22" t="s">
        <v>47</v>
      </c>
      <c r="D15" s="24">
        <v>10500</v>
      </c>
      <c r="E15" s="13"/>
      <c r="F15" s="14"/>
      <c r="G15" s="13">
        <v>0</v>
      </c>
      <c r="H15" s="15">
        <f t="shared" si="2"/>
        <v>0</v>
      </c>
      <c r="I15" s="15">
        <f aca="true" t="shared" si="3" ref="I15:I24">E15-G15</f>
        <v>0</v>
      </c>
    </row>
    <row r="16" spans="2:9" ht="110.25">
      <c r="B16" s="12" t="s">
        <v>13</v>
      </c>
      <c r="C16" s="22" t="s">
        <v>48</v>
      </c>
      <c r="D16" s="24">
        <v>558000</v>
      </c>
      <c r="E16" s="24">
        <v>558000</v>
      </c>
      <c r="F16" s="14"/>
      <c r="G16" s="13">
        <v>558000</v>
      </c>
      <c r="H16" s="15">
        <f t="shared" si="2"/>
        <v>0</v>
      </c>
      <c r="I16" s="15">
        <f t="shared" si="3"/>
        <v>0</v>
      </c>
    </row>
    <row r="17" spans="2:9" ht="141.75">
      <c r="B17" s="12" t="s">
        <v>14</v>
      </c>
      <c r="C17" s="22" t="s">
        <v>49</v>
      </c>
      <c r="D17" s="35">
        <v>48890.37</v>
      </c>
      <c r="E17" s="35">
        <v>32559.45838</v>
      </c>
      <c r="F17" s="38"/>
      <c r="G17" s="39">
        <v>32559.45838</v>
      </c>
      <c r="H17" s="36">
        <f t="shared" si="2"/>
        <v>0</v>
      </c>
      <c r="I17" s="36">
        <f t="shared" si="3"/>
        <v>0</v>
      </c>
    </row>
    <row r="18" spans="2:9" ht="141.75">
      <c r="B18" s="12" t="s">
        <v>37</v>
      </c>
      <c r="C18" s="22" t="s">
        <v>50</v>
      </c>
      <c r="D18" s="23">
        <v>55440</v>
      </c>
      <c r="E18" s="23"/>
      <c r="F18" s="14"/>
      <c r="G18" s="13">
        <v>0</v>
      </c>
      <c r="H18" s="15">
        <f t="shared" si="2"/>
        <v>0</v>
      </c>
      <c r="I18" s="15">
        <f t="shared" si="3"/>
        <v>0</v>
      </c>
    </row>
    <row r="19" spans="2:9" ht="78.75">
      <c r="B19" s="12" t="s">
        <v>15</v>
      </c>
      <c r="C19" s="22" t="s">
        <v>51</v>
      </c>
      <c r="D19" s="35">
        <v>1049.814</v>
      </c>
      <c r="E19" s="38">
        <v>938.35198</v>
      </c>
      <c r="F19" s="40"/>
      <c r="G19" s="38">
        <v>938.35198</v>
      </c>
      <c r="H19" s="36">
        <f t="shared" si="2"/>
        <v>0</v>
      </c>
      <c r="I19" s="36">
        <f t="shared" si="3"/>
        <v>0</v>
      </c>
    </row>
    <row r="20" spans="2:9" ht="141.75">
      <c r="B20" s="12" t="s">
        <v>16</v>
      </c>
      <c r="C20" s="55" t="s">
        <v>31</v>
      </c>
      <c r="D20" s="37">
        <v>7880</v>
      </c>
      <c r="E20" s="37">
        <v>5083.15388</v>
      </c>
      <c r="F20" s="38"/>
      <c r="G20" s="39">
        <v>5083.15388</v>
      </c>
      <c r="H20" s="36">
        <f t="shared" si="2"/>
        <v>0</v>
      </c>
      <c r="I20" s="36">
        <f t="shared" si="3"/>
        <v>0</v>
      </c>
    </row>
    <row r="21" spans="2:9" ht="157.5">
      <c r="B21" s="12" t="s">
        <v>38</v>
      </c>
      <c r="C21" s="22" t="s">
        <v>52</v>
      </c>
      <c r="D21" s="42">
        <v>3276</v>
      </c>
      <c r="E21" s="42">
        <v>1216.538</v>
      </c>
      <c r="F21" s="43">
        <v>1216.538</v>
      </c>
      <c r="G21" s="44">
        <v>1216.538</v>
      </c>
      <c r="H21" s="41">
        <f t="shared" si="2"/>
        <v>0</v>
      </c>
      <c r="I21" s="41">
        <f t="shared" si="3"/>
        <v>0</v>
      </c>
    </row>
    <row r="22" spans="2:9" ht="63">
      <c r="B22" s="12" t="s">
        <v>17</v>
      </c>
      <c r="C22" s="22" t="s">
        <v>53</v>
      </c>
      <c r="D22" s="37">
        <v>15154</v>
      </c>
      <c r="E22" s="37">
        <v>15154</v>
      </c>
      <c r="F22" s="38"/>
      <c r="G22" s="39">
        <v>15154</v>
      </c>
      <c r="H22" s="15">
        <f t="shared" si="2"/>
        <v>0</v>
      </c>
      <c r="I22" s="15">
        <f t="shared" si="3"/>
        <v>0</v>
      </c>
    </row>
    <row r="23" spans="2:9" ht="94.5">
      <c r="B23" s="12" t="s">
        <v>18</v>
      </c>
      <c r="C23" s="22" t="s">
        <v>32</v>
      </c>
      <c r="D23" s="37">
        <v>500</v>
      </c>
      <c r="E23" s="39">
        <v>500</v>
      </c>
      <c r="F23" s="38"/>
      <c r="G23" s="39">
        <v>500</v>
      </c>
      <c r="H23" s="15">
        <f t="shared" si="2"/>
        <v>0</v>
      </c>
      <c r="I23" s="15">
        <f t="shared" si="3"/>
        <v>0</v>
      </c>
    </row>
    <row r="24" spans="2:9" ht="189">
      <c r="B24" s="12" t="s">
        <v>19</v>
      </c>
      <c r="C24" s="22" t="s">
        <v>54</v>
      </c>
      <c r="D24" s="37">
        <v>692</v>
      </c>
      <c r="E24" s="37">
        <v>1218.439</v>
      </c>
      <c r="F24" s="38">
        <v>1218.439</v>
      </c>
      <c r="G24" s="39">
        <v>1218.439</v>
      </c>
      <c r="H24" s="36">
        <f t="shared" si="2"/>
        <v>0</v>
      </c>
      <c r="I24" s="15">
        <f t="shared" si="3"/>
        <v>0</v>
      </c>
    </row>
    <row r="25" spans="2:9" ht="157.5">
      <c r="B25" s="12" t="s">
        <v>20</v>
      </c>
      <c r="C25" s="22" t="s">
        <v>55</v>
      </c>
      <c r="D25" s="37">
        <v>743</v>
      </c>
      <c r="E25" s="37">
        <v>0</v>
      </c>
      <c r="F25" s="38"/>
      <c r="G25" s="39">
        <v>0</v>
      </c>
      <c r="H25" s="36">
        <f t="shared" si="2"/>
        <v>0</v>
      </c>
      <c r="I25" s="36">
        <f>E25-G25</f>
        <v>0</v>
      </c>
    </row>
    <row r="26" spans="2:9" ht="110.25">
      <c r="B26" s="12" t="s">
        <v>21</v>
      </c>
      <c r="C26" s="22" t="s">
        <v>56</v>
      </c>
      <c r="D26" s="37">
        <v>212</v>
      </c>
      <c r="E26" s="37">
        <v>212</v>
      </c>
      <c r="F26" s="38"/>
      <c r="G26" s="39">
        <v>212</v>
      </c>
      <c r="H26" s="36">
        <f t="shared" si="2"/>
        <v>0</v>
      </c>
      <c r="I26" s="36">
        <f>E26-G26</f>
        <v>0</v>
      </c>
    </row>
    <row r="27" spans="2:9" ht="78.75">
      <c r="B27" s="12" t="s">
        <v>22</v>
      </c>
      <c r="C27" s="22" t="s">
        <v>33</v>
      </c>
      <c r="D27" s="24">
        <v>1350</v>
      </c>
      <c r="E27" s="24">
        <v>1350</v>
      </c>
      <c r="F27" s="14"/>
      <c r="G27" s="13">
        <v>1350</v>
      </c>
      <c r="H27" s="15">
        <f t="shared" si="2"/>
        <v>0</v>
      </c>
      <c r="I27" s="15">
        <f>E27-G27</f>
        <v>0</v>
      </c>
    </row>
    <row r="28" spans="2:9" ht="110.25">
      <c r="B28" s="12" t="s">
        <v>23</v>
      </c>
      <c r="C28" s="22" t="s">
        <v>34</v>
      </c>
      <c r="D28" s="37">
        <v>1000</v>
      </c>
      <c r="E28" s="37">
        <v>1000</v>
      </c>
      <c r="F28" s="38"/>
      <c r="G28" s="39">
        <v>1000</v>
      </c>
      <c r="H28" s="36">
        <f t="shared" si="2"/>
        <v>0</v>
      </c>
      <c r="I28" s="36">
        <f>E28-G28</f>
        <v>0</v>
      </c>
    </row>
    <row r="29" spans="2:9" ht="78.75">
      <c r="B29" s="12" t="s">
        <v>24</v>
      </c>
      <c r="C29" s="22" t="s">
        <v>57</v>
      </c>
      <c r="D29" s="35">
        <v>965.8</v>
      </c>
      <c r="E29" s="35">
        <v>965.8</v>
      </c>
      <c r="F29" s="35"/>
      <c r="G29" s="35">
        <v>943.101</v>
      </c>
      <c r="H29" s="36">
        <f t="shared" si="2"/>
        <v>22.698999999999955</v>
      </c>
      <c r="I29" s="71">
        <v>22.699</v>
      </c>
    </row>
    <row r="30" spans="2:9" ht="126">
      <c r="B30" s="12" t="s">
        <v>25</v>
      </c>
      <c r="C30" s="22" t="s">
        <v>58</v>
      </c>
      <c r="D30" s="35">
        <v>31013</v>
      </c>
      <c r="E30" s="35">
        <v>31013</v>
      </c>
      <c r="F30" s="38"/>
      <c r="G30" s="39">
        <v>31013</v>
      </c>
      <c r="H30" s="36">
        <f t="shared" si="2"/>
        <v>0</v>
      </c>
      <c r="I30" s="36">
        <v>0</v>
      </c>
    </row>
    <row r="31" spans="2:9" ht="126">
      <c r="B31" s="12" t="s">
        <v>27</v>
      </c>
      <c r="C31" s="22" t="s">
        <v>59</v>
      </c>
      <c r="D31" s="35">
        <v>3596</v>
      </c>
      <c r="E31" s="35">
        <v>0</v>
      </c>
      <c r="F31" s="45"/>
      <c r="G31" s="38">
        <v>0</v>
      </c>
      <c r="H31" s="36">
        <f t="shared" si="2"/>
        <v>0</v>
      </c>
      <c r="I31" s="38">
        <v>0</v>
      </c>
    </row>
    <row r="32" spans="2:9" ht="126">
      <c r="B32" s="12" t="s">
        <v>86</v>
      </c>
      <c r="C32" s="22" t="s">
        <v>60</v>
      </c>
      <c r="D32" s="35">
        <v>40799.27</v>
      </c>
      <c r="E32" s="35">
        <v>30586.0806</v>
      </c>
      <c r="F32" s="38"/>
      <c r="G32" s="39">
        <v>0</v>
      </c>
      <c r="H32" s="36">
        <f t="shared" si="2"/>
        <v>30586.0806</v>
      </c>
      <c r="I32" s="36">
        <v>30586.0806</v>
      </c>
    </row>
    <row r="33" spans="2:9" ht="126">
      <c r="B33" s="12" t="s">
        <v>87</v>
      </c>
      <c r="C33" s="22" t="s">
        <v>61</v>
      </c>
      <c r="D33" s="35">
        <v>1405</v>
      </c>
      <c r="E33" s="35">
        <v>1405</v>
      </c>
      <c r="F33" s="38"/>
      <c r="G33" s="39">
        <v>1405</v>
      </c>
      <c r="H33" s="36">
        <f t="shared" si="2"/>
        <v>0</v>
      </c>
      <c r="I33" s="36">
        <v>0</v>
      </c>
    </row>
    <row r="34" spans="2:9" ht="157.5">
      <c r="B34" s="12" t="s">
        <v>88</v>
      </c>
      <c r="C34" s="22" t="s">
        <v>62</v>
      </c>
      <c r="D34" s="35">
        <v>18585</v>
      </c>
      <c r="E34" s="35">
        <v>10152.6638</v>
      </c>
      <c r="F34" s="38"/>
      <c r="G34" s="39">
        <v>10152.6638</v>
      </c>
      <c r="H34" s="36">
        <f t="shared" si="2"/>
        <v>0</v>
      </c>
      <c r="I34" s="36">
        <v>0</v>
      </c>
    </row>
    <row r="35" spans="1:9" ht="63">
      <c r="A35" s="25"/>
      <c r="B35" s="26" t="s">
        <v>89</v>
      </c>
      <c r="C35" s="29" t="s">
        <v>63</v>
      </c>
      <c r="D35" s="35">
        <f aca="true" t="shared" si="4" ref="D35:I35">D36+D37+D38+D39+D40+D41+D42+D43+D44+D45+D46+D47+D48+D49+D50+D51+D52+D53+D54+D55+D56+D57</f>
        <v>4106468</v>
      </c>
      <c r="E35" s="35">
        <f t="shared" si="4"/>
        <v>4022454.1579799997</v>
      </c>
      <c r="F35" s="35">
        <f t="shared" si="4"/>
        <v>0</v>
      </c>
      <c r="G35" s="35">
        <f t="shared" si="4"/>
        <v>4017540.62548</v>
      </c>
      <c r="H35" s="36">
        <f t="shared" si="2"/>
        <v>4913.532499999739</v>
      </c>
      <c r="I35" s="35">
        <f t="shared" si="4"/>
        <v>0</v>
      </c>
    </row>
    <row r="36" spans="2:9" ht="78.75">
      <c r="B36" s="12" t="s">
        <v>90</v>
      </c>
      <c r="C36" s="22" t="s">
        <v>64</v>
      </c>
      <c r="D36" s="35">
        <v>643</v>
      </c>
      <c r="E36" s="35">
        <v>284.729</v>
      </c>
      <c r="F36" s="38"/>
      <c r="G36" s="39">
        <v>284.729</v>
      </c>
      <c r="H36" s="36">
        <f t="shared" si="2"/>
        <v>0</v>
      </c>
      <c r="I36" s="36">
        <v>0</v>
      </c>
    </row>
    <row r="37" spans="2:9" ht="47.25">
      <c r="B37" s="12" t="s">
        <v>91</v>
      </c>
      <c r="C37" s="22" t="s">
        <v>65</v>
      </c>
      <c r="D37" s="35">
        <v>20185</v>
      </c>
      <c r="E37" s="35">
        <v>20185</v>
      </c>
      <c r="F37" s="14"/>
      <c r="G37" s="39">
        <v>20181.8189</v>
      </c>
      <c r="H37" s="36">
        <f t="shared" si="2"/>
        <v>3.1811000000016065</v>
      </c>
      <c r="I37" s="15">
        <v>0</v>
      </c>
    </row>
    <row r="38" spans="2:9" ht="110.25">
      <c r="B38" s="12" t="s">
        <v>92</v>
      </c>
      <c r="C38" s="22" t="s">
        <v>66</v>
      </c>
      <c r="D38" s="35">
        <v>19160</v>
      </c>
      <c r="E38" s="35">
        <v>19032.96</v>
      </c>
      <c r="F38" s="14"/>
      <c r="G38" s="39">
        <v>18669.16591</v>
      </c>
      <c r="H38" s="36">
        <f t="shared" si="2"/>
        <v>363.7940899999994</v>
      </c>
      <c r="I38" s="15">
        <v>0</v>
      </c>
    </row>
    <row r="39" spans="2:9" ht="94.5">
      <c r="B39" s="12" t="s">
        <v>93</v>
      </c>
      <c r="C39" s="22" t="s">
        <v>67</v>
      </c>
      <c r="D39" s="23">
        <v>66412</v>
      </c>
      <c r="E39" s="35">
        <v>64592.29594</v>
      </c>
      <c r="F39" s="14"/>
      <c r="G39" s="39">
        <v>64590.25126</v>
      </c>
      <c r="H39" s="36">
        <f t="shared" si="2"/>
        <v>2.0446800000063377</v>
      </c>
      <c r="I39" s="15">
        <v>0</v>
      </c>
    </row>
    <row r="40" spans="2:9" ht="189">
      <c r="B40" s="12" t="s">
        <v>94</v>
      </c>
      <c r="C40" s="22" t="s">
        <v>68</v>
      </c>
      <c r="D40" s="35">
        <v>2456</v>
      </c>
      <c r="E40" s="35">
        <v>2456</v>
      </c>
      <c r="F40" s="38"/>
      <c r="G40" s="39">
        <v>2456</v>
      </c>
      <c r="H40" s="15">
        <f t="shared" si="2"/>
        <v>0</v>
      </c>
      <c r="I40" s="15">
        <v>0</v>
      </c>
    </row>
    <row r="41" spans="2:9" ht="189">
      <c r="B41" s="12" t="s">
        <v>95</v>
      </c>
      <c r="C41" s="22" t="s">
        <v>69</v>
      </c>
      <c r="D41" s="35">
        <v>12280</v>
      </c>
      <c r="E41" s="35">
        <v>12280</v>
      </c>
      <c r="F41" s="38"/>
      <c r="G41" s="39">
        <v>12280</v>
      </c>
      <c r="H41" s="15">
        <f t="shared" si="2"/>
        <v>0</v>
      </c>
      <c r="I41" s="15">
        <v>0</v>
      </c>
    </row>
    <row r="42" spans="2:9" ht="126">
      <c r="B42" s="12" t="s">
        <v>96</v>
      </c>
      <c r="C42" s="22" t="s">
        <v>70</v>
      </c>
      <c r="D42" s="35">
        <v>11985</v>
      </c>
      <c r="E42" s="35">
        <v>11985</v>
      </c>
      <c r="F42" s="38"/>
      <c r="G42" s="39">
        <v>11985</v>
      </c>
      <c r="H42" s="36">
        <f t="shared" si="2"/>
        <v>0</v>
      </c>
      <c r="I42" s="36">
        <v>0</v>
      </c>
    </row>
    <row r="43" spans="2:9" ht="157.5">
      <c r="B43" s="12" t="s">
        <v>97</v>
      </c>
      <c r="C43" s="22" t="s">
        <v>71</v>
      </c>
      <c r="D43" s="35">
        <v>13259</v>
      </c>
      <c r="E43" s="35">
        <v>13259</v>
      </c>
      <c r="F43" s="38"/>
      <c r="G43" s="39">
        <v>12857.96163</v>
      </c>
      <c r="H43" s="36">
        <f t="shared" si="2"/>
        <v>401.0383700000002</v>
      </c>
      <c r="I43" s="36">
        <v>0</v>
      </c>
    </row>
    <row r="44" spans="2:9" ht="173.25">
      <c r="B44" s="12" t="s">
        <v>98</v>
      </c>
      <c r="C44" s="22" t="s">
        <v>72</v>
      </c>
      <c r="D44" s="35">
        <v>1188</v>
      </c>
      <c r="E44" s="35">
        <v>1188</v>
      </c>
      <c r="F44" s="35">
        <f>F45+F46</f>
        <v>0</v>
      </c>
      <c r="G44" s="35">
        <v>1188</v>
      </c>
      <c r="H44" s="36">
        <f t="shared" si="2"/>
        <v>0</v>
      </c>
      <c r="I44" s="35">
        <v>0</v>
      </c>
    </row>
    <row r="45" spans="2:9" ht="141.75">
      <c r="B45" s="12" t="s">
        <v>4</v>
      </c>
      <c r="C45" s="22" t="s">
        <v>73</v>
      </c>
      <c r="D45" s="35">
        <v>40</v>
      </c>
      <c r="E45" s="35">
        <v>17.8165</v>
      </c>
      <c r="F45" s="38"/>
      <c r="G45" s="39">
        <v>17.8165</v>
      </c>
      <c r="H45" s="36">
        <f t="shared" si="2"/>
        <v>0</v>
      </c>
      <c r="I45" s="36">
        <v>0</v>
      </c>
    </row>
    <row r="46" spans="2:9" ht="220.5">
      <c r="B46" s="12" t="s">
        <v>39</v>
      </c>
      <c r="C46" s="22" t="s">
        <v>74</v>
      </c>
      <c r="D46" s="35">
        <v>116517</v>
      </c>
      <c r="E46" s="35">
        <v>114224.397</v>
      </c>
      <c r="F46" s="35"/>
      <c r="G46" s="35">
        <v>113510.61</v>
      </c>
      <c r="H46" s="36">
        <f t="shared" si="2"/>
        <v>713.7869999999966</v>
      </c>
      <c r="I46" s="35">
        <v>0</v>
      </c>
    </row>
    <row r="47" spans="2:9" ht="173.25">
      <c r="B47" s="12" t="s">
        <v>99</v>
      </c>
      <c r="C47" s="22" t="s">
        <v>75</v>
      </c>
      <c r="D47" s="35">
        <v>5380</v>
      </c>
      <c r="E47" s="35">
        <v>4710.90003</v>
      </c>
      <c r="F47" s="38"/>
      <c r="G47" s="39">
        <v>4560.89878</v>
      </c>
      <c r="H47" s="36">
        <f t="shared" si="2"/>
        <v>150.00124999999935</v>
      </c>
      <c r="I47" s="36">
        <v>0</v>
      </c>
    </row>
    <row r="48" spans="2:9" ht="157.5">
      <c r="B48" s="12" t="s">
        <v>100</v>
      </c>
      <c r="C48" s="22" t="s">
        <v>76</v>
      </c>
      <c r="D48" s="35">
        <v>69338</v>
      </c>
      <c r="E48" s="35">
        <v>51924.62462</v>
      </c>
      <c r="F48" s="46"/>
      <c r="G48" s="39">
        <v>51924.62462</v>
      </c>
      <c r="H48" s="36">
        <f t="shared" si="2"/>
        <v>0</v>
      </c>
      <c r="I48" s="39">
        <v>0</v>
      </c>
    </row>
    <row r="49" spans="2:9" ht="63">
      <c r="B49" s="12" t="s">
        <v>8</v>
      </c>
      <c r="C49" s="22" t="s">
        <v>77</v>
      </c>
      <c r="D49" s="35">
        <v>26951</v>
      </c>
      <c r="E49" s="35">
        <v>26950.446</v>
      </c>
      <c r="F49" s="38"/>
      <c r="G49" s="39">
        <v>26950.446</v>
      </c>
      <c r="H49" s="36">
        <f t="shared" si="2"/>
        <v>0</v>
      </c>
      <c r="I49" s="36">
        <v>0</v>
      </c>
    </row>
    <row r="50" spans="2:9" ht="94.5">
      <c r="B50" s="12" t="s">
        <v>101</v>
      </c>
      <c r="C50" s="22" t="s">
        <v>78</v>
      </c>
      <c r="D50" s="35">
        <v>68390</v>
      </c>
      <c r="E50" s="35">
        <v>64868.3102</v>
      </c>
      <c r="F50" s="38"/>
      <c r="G50" s="39">
        <v>64678.865</v>
      </c>
      <c r="H50" s="36">
        <f t="shared" si="2"/>
        <v>189.44520000000193</v>
      </c>
      <c r="I50" s="36">
        <v>0</v>
      </c>
    </row>
    <row r="51" spans="2:10" ht="63">
      <c r="B51" s="12" t="s">
        <v>5</v>
      </c>
      <c r="C51" s="22" t="s">
        <v>79</v>
      </c>
      <c r="D51" s="23">
        <v>2037</v>
      </c>
      <c r="E51" s="39">
        <v>1102.07993</v>
      </c>
      <c r="F51" s="38"/>
      <c r="G51" s="39">
        <v>1102.07993</v>
      </c>
      <c r="H51" s="36">
        <f t="shared" si="2"/>
        <v>0</v>
      </c>
      <c r="I51" s="36">
        <v>0</v>
      </c>
      <c r="J51" s="16"/>
    </row>
    <row r="52" spans="2:9" ht="94.5">
      <c r="B52" s="12" t="s">
        <v>6</v>
      </c>
      <c r="C52" s="22" t="s">
        <v>80</v>
      </c>
      <c r="D52" s="35">
        <v>46262</v>
      </c>
      <c r="E52" s="35">
        <v>46159.791</v>
      </c>
      <c r="F52" s="38"/>
      <c r="G52" s="47">
        <v>45196.10771</v>
      </c>
      <c r="H52" s="36">
        <f t="shared" si="2"/>
        <v>963.6832900000009</v>
      </c>
      <c r="I52" s="48">
        <v>0</v>
      </c>
    </row>
    <row r="53" spans="2:9" ht="283.5">
      <c r="B53" s="12" t="s">
        <v>7</v>
      </c>
      <c r="C53" s="28" t="s">
        <v>81</v>
      </c>
      <c r="D53" s="37">
        <v>2270359</v>
      </c>
      <c r="E53" s="37">
        <v>2269879.321</v>
      </c>
      <c r="F53" s="38"/>
      <c r="G53" s="47">
        <v>2267811.4929</v>
      </c>
      <c r="H53" s="36">
        <f t="shared" si="2"/>
        <v>2067.8281000000425</v>
      </c>
      <c r="I53" s="31">
        <v>0</v>
      </c>
    </row>
    <row r="54" spans="2:9" ht="157.5">
      <c r="B54" s="12" t="s">
        <v>9</v>
      </c>
      <c r="C54" s="28" t="s">
        <v>82</v>
      </c>
      <c r="D54" s="35">
        <v>1197</v>
      </c>
      <c r="E54" s="35">
        <v>977.40976</v>
      </c>
      <c r="F54" s="38"/>
      <c r="G54" s="47">
        <v>977.40976</v>
      </c>
      <c r="H54" s="36">
        <f t="shared" si="2"/>
        <v>0</v>
      </c>
      <c r="I54" s="31">
        <v>0</v>
      </c>
    </row>
    <row r="55" spans="2:9" ht="252">
      <c r="B55" s="12" t="s">
        <v>102</v>
      </c>
      <c r="C55" s="28" t="s">
        <v>83</v>
      </c>
      <c r="D55" s="39">
        <v>161670</v>
      </c>
      <c r="E55" s="39">
        <v>127899.585</v>
      </c>
      <c r="F55" s="39"/>
      <c r="G55" s="49">
        <v>127899.585</v>
      </c>
      <c r="H55" s="36">
        <f t="shared" si="2"/>
        <v>0</v>
      </c>
      <c r="I55" s="36">
        <f t="shared" si="2"/>
        <v>0</v>
      </c>
    </row>
    <row r="56" spans="2:9" ht="162" customHeight="1">
      <c r="B56" s="12" t="s">
        <v>103</v>
      </c>
      <c r="C56" s="28" t="s">
        <v>84</v>
      </c>
      <c r="D56" s="38">
        <v>76694</v>
      </c>
      <c r="E56" s="38">
        <v>54431.158</v>
      </c>
      <c r="F56" s="38"/>
      <c r="G56" s="47">
        <v>54431.158</v>
      </c>
      <c r="H56" s="36">
        <f t="shared" si="2"/>
        <v>0</v>
      </c>
      <c r="I56" s="36">
        <f t="shared" si="2"/>
        <v>0</v>
      </c>
    </row>
    <row r="57" spans="2:11" ht="220.5">
      <c r="B57" s="12" t="s">
        <v>104</v>
      </c>
      <c r="C57" s="28" t="s">
        <v>85</v>
      </c>
      <c r="D57" s="39">
        <v>1114065</v>
      </c>
      <c r="E57" s="39">
        <v>1114045.334</v>
      </c>
      <c r="F57" s="39"/>
      <c r="G57" s="49">
        <v>1113986.60458</v>
      </c>
      <c r="H57" s="36">
        <f t="shared" si="2"/>
        <v>58.72941999998875</v>
      </c>
      <c r="I57" s="36">
        <v>0</v>
      </c>
      <c r="J57" s="27"/>
      <c r="K57" s="27"/>
    </row>
    <row r="58" spans="2:11" ht="31.5">
      <c r="B58" s="26" t="s">
        <v>122</v>
      </c>
      <c r="C58" s="34" t="s">
        <v>130</v>
      </c>
      <c r="D58" s="39">
        <f aca="true" t="shared" si="5" ref="D58:I58">D59+D60+D61+D62+D63+D64+D65+D66+D67+D68+D69+D70+D71+D72+D74+D73+D75+D76+D77+D78+D79+D80+D81+D82+D83+D84+D85+D86+D87</f>
        <v>2861571.2499999995</v>
      </c>
      <c r="E58" s="39">
        <f t="shared" si="5"/>
        <v>2726904.2990499996</v>
      </c>
      <c r="F58" s="39">
        <f t="shared" si="5"/>
        <v>173414.319</v>
      </c>
      <c r="G58" s="39">
        <f t="shared" si="5"/>
        <v>2649135.2629500004</v>
      </c>
      <c r="H58" s="39">
        <f t="shared" si="5"/>
        <v>77769.03610000004</v>
      </c>
      <c r="I58" s="39">
        <f t="shared" si="5"/>
        <v>25358.057</v>
      </c>
      <c r="J58" s="33"/>
      <c r="K58" s="27"/>
    </row>
    <row r="59" spans="2:11" ht="94.5">
      <c r="B59" s="12" t="s">
        <v>131</v>
      </c>
      <c r="C59" s="28" t="s">
        <v>123</v>
      </c>
      <c r="D59" s="35">
        <v>16915</v>
      </c>
      <c r="E59" s="38">
        <f>16915+450</f>
        <v>17365</v>
      </c>
      <c r="F59" s="39">
        <v>450</v>
      </c>
      <c r="G59" s="49">
        <v>17157.26198</v>
      </c>
      <c r="H59" s="50">
        <f t="shared" si="2"/>
        <v>207.7380200000007</v>
      </c>
      <c r="I59" s="49">
        <v>0</v>
      </c>
      <c r="J59" s="27"/>
      <c r="K59" s="27"/>
    </row>
    <row r="60" spans="2:9" ht="252">
      <c r="B60" s="12" t="s">
        <v>132</v>
      </c>
      <c r="C60" s="28" t="s">
        <v>124</v>
      </c>
      <c r="D60" s="35">
        <v>500000</v>
      </c>
      <c r="E60" s="38">
        <v>500000</v>
      </c>
      <c r="F60" s="38"/>
      <c r="G60" s="47">
        <v>500000</v>
      </c>
      <c r="H60" s="36">
        <f t="shared" si="2"/>
        <v>0</v>
      </c>
      <c r="I60" s="49">
        <v>0</v>
      </c>
    </row>
    <row r="61" spans="2:9" ht="252">
      <c r="B61" s="12" t="s">
        <v>133</v>
      </c>
      <c r="C61" s="56" t="s">
        <v>105</v>
      </c>
      <c r="D61" s="35">
        <v>8080.808</v>
      </c>
      <c r="E61" s="38">
        <v>8080.808</v>
      </c>
      <c r="F61" s="38"/>
      <c r="G61" s="47">
        <v>8080.808</v>
      </c>
      <c r="H61" s="36">
        <f t="shared" si="2"/>
        <v>0</v>
      </c>
      <c r="I61" s="47">
        <v>0</v>
      </c>
    </row>
    <row r="62" spans="2:9" ht="252">
      <c r="B62" s="12" t="s">
        <v>134</v>
      </c>
      <c r="C62" s="56" t="s">
        <v>106</v>
      </c>
      <c r="D62" s="35">
        <v>800000</v>
      </c>
      <c r="E62" s="47">
        <v>676890.33736</v>
      </c>
      <c r="F62" s="47"/>
      <c r="G62" s="47">
        <v>676890.33736</v>
      </c>
      <c r="H62" s="48">
        <f t="shared" si="2"/>
        <v>0</v>
      </c>
      <c r="I62" s="47"/>
    </row>
    <row r="63" spans="2:9" ht="126">
      <c r="B63" s="12" t="s">
        <v>135</v>
      </c>
      <c r="C63" s="28" t="s">
        <v>107</v>
      </c>
      <c r="D63" s="35">
        <v>28205.614</v>
      </c>
      <c r="E63" s="38">
        <v>28205.614</v>
      </c>
      <c r="F63" s="38"/>
      <c r="G63" s="47">
        <v>27975.71338</v>
      </c>
      <c r="H63" s="36">
        <f t="shared" si="2"/>
        <v>229.90062000000034</v>
      </c>
      <c r="I63" s="47"/>
    </row>
    <row r="64" spans="2:9" ht="126">
      <c r="B64" s="12" t="s">
        <v>136</v>
      </c>
      <c r="C64" s="28" t="s">
        <v>108</v>
      </c>
      <c r="D64" s="35">
        <v>13445.386</v>
      </c>
      <c r="E64" s="38">
        <v>13445.386</v>
      </c>
      <c r="F64" s="38"/>
      <c r="G64" s="47">
        <v>12393.61969</v>
      </c>
      <c r="H64" s="36">
        <f t="shared" si="2"/>
        <v>1051.7663100000009</v>
      </c>
      <c r="I64" s="30"/>
    </row>
    <row r="65" spans="2:9" ht="157.5">
      <c r="B65" s="12" t="s">
        <v>137</v>
      </c>
      <c r="C65" s="28" t="s">
        <v>125</v>
      </c>
      <c r="D65" s="35">
        <v>22638.3</v>
      </c>
      <c r="E65" s="38">
        <v>22638.3</v>
      </c>
      <c r="F65" s="38"/>
      <c r="G65" s="47">
        <v>22236.38401</v>
      </c>
      <c r="H65" s="36">
        <f t="shared" si="2"/>
        <v>401.9159899999977</v>
      </c>
      <c r="I65" s="47"/>
    </row>
    <row r="66" spans="2:9" ht="236.25">
      <c r="B66" s="12" t="s">
        <v>138</v>
      </c>
      <c r="C66" s="28" t="s">
        <v>109</v>
      </c>
      <c r="D66" s="35">
        <v>92158.97</v>
      </c>
      <c r="E66" s="38">
        <v>92158.97</v>
      </c>
      <c r="F66" s="38"/>
      <c r="G66" s="47">
        <v>76970.05746</v>
      </c>
      <c r="H66" s="36">
        <f t="shared" si="2"/>
        <v>15188.912540000005</v>
      </c>
      <c r="I66" s="47"/>
    </row>
    <row r="67" spans="2:9" ht="120" customHeight="1">
      <c r="B67" s="12" t="s">
        <v>139</v>
      </c>
      <c r="C67" s="28" t="s">
        <v>110</v>
      </c>
      <c r="D67" s="35">
        <v>13741.366</v>
      </c>
      <c r="E67" s="38">
        <v>13741.366</v>
      </c>
      <c r="F67" s="38"/>
      <c r="G67" s="47">
        <v>13411.91486</v>
      </c>
      <c r="H67" s="36">
        <f t="shared" si="2"/>
        <v>329.4511399999992</v>
      </c>
      <c r="I67" s="47"/>
    </row>
    <row r="68" spans="2:9" ht="139.5" customHeight="1">
      <c r="B68" s="12" t="s">
        <v>140</v>
      </c>
      <c r="C68" s="28" t="s">
        <v>111</v>
      </c>
      <c r="D68" s="35">
        <v>13495</v>
      </c>
      <c r="E68" s="38">
        <v>13495</v>
      </c>
      <c r="F68" s="38"/>
      <c r="G68" s="47">
        <v>13495</v>
      </c>
      <c r="H68" s="36">
        <f t="shared" si="2"/>
        <v>0</v>
      </c>
      <c r="I68" s="47"/>
    </row>
    <row r="69" spans="2:9" ht="173.25">
      <c r="B69" s="12" t="s">
        <v>141</v>
      </c>
      <c r="C69" s="28" t="s">
        <v>112</v>
      </c>
      <c r="D69" s="35">
        <v>7749.8</v>
      </c>
      <c r="E69" s="38">
        <v>7749.8</v>
      </c>
      <c r="F69" s="38"/>
      <c r="G69" s="47">
        <v>7749.224</v>
      </c>
      <c r="H69" s="36">
        <f t="shared" si="2"/>
        <v>0.5760000000000218</v>
      </c>
      <c r="I69" s="30"/>
    </row>
    <row r="70" spans="2:9" ht="141.75">
      <c r="B70" s="12" t="s">
        <v>142</v>
      </c>
      <c r="C70" s="28" t="s">
        <v>113</v>
      </c>
      <c r="D70" s="35">
        <v>3818.5</v>
      </c>
      <c r="E70" s="38">
        <v>3818.5</v>
      </c>
      <c r="F70" s="38"/>
      <c r="G70" s="47">
        <v>2535.63746</v>
      </c>
      <c r="H70" s="36">
        <f t="shared" si="2"/>
        <v>1282.86254</v>
      </c>
      <c r="I70" s="30"/>
    </row>
    <row r="71" spans="2:9" ht="173.25">
      <c r="B71" s="12" t="s">
        <v>143</v>
      </c>
      <c r="C71" s="28" t="s">
        <v>114</v>
      </c>
      <c r="D71" s="37">
        <v>5092</v>
      </c>
      <c r="E71" s="38">
        <v>5092</v>
      </c>
      <c r="F71" s="38"/>
      <c r="G71" s="47">
        <v>2449.20263</v>
      </c>
      <c r="H71" s="36">
        <f t="shared" si="2"/>
        <v>2642.79737</v>
      </c>
      <c r="I71" s="47"/>
    </row>
    <row r="72" spans="2:9" ht="126">
      <c r="B72" s="12" t="s">
        <v>144</v>
      </c>
      <c r="C72" s="28" t="s">
        <v>115</v>
      </c>
      <c r="D72" s="35">
        <v>2301.2</v>
      </c>
      <c r="E72" s="38">
        <v>2301.2</v>
      </c>
      <c r="F72" s="38"/>
      <c r="G72" s="47">
        <v>2301.2</v>
      </c>
      <c r="H72" s="36">
        <f t="shared" si="2"/>
        <v>0</v>
      </c>
      <c r="I72" s="47"/>
    </row>
    <row r="73" spans="2:9" ht="157.5">
      <c r="B73" s="12" t="s">
        <v>145</v>
      </c>
      <c r="C73" s="28" t="s">
        <v>116</v>
      </c>
      <c r="D73" s="35">
        <v>236563.906</v>
      </c>
      <c r="E73" s="38">
        <v>215390.536</v>
      </c>
      <c r="F73" s="38"/>
      <c r="G73" s="47">
        <v>211201.08755</v>
      </c>
      <c r="H73" s="36">
        <f t="shared" si="2"/>
        <v>4189.448449999996</v>
      </c>
      <c r="I73" s="30"/>
    </row>
    <row r="74" spans="2:9" ht="157.5">
      <c r="B74" s="12" t="s">
        <v>146</v>
      </c>
      <c r="C74" s="28" t="s">
        <v>161</v>
      </c>
      <c r="D74" s="35">
        <v>72500.259</v>
      </c>
      <c r="E74" s="38">
        <v>71847.76469</v>
      </c>
      <c r="F74" s="38"/>
      <c r="G74" s="47">
        <v>69556.89797</v>
      </c>
      <c r="H74" s="36">
        <f t="shared" si="2"/>
        <v>2290.866719999991</v>
      </c>
      <c r="I74" s="30"/>
    </row>
    <row r="75" spans="2:9" ht="157.5">
      <c r="B75" s="12" t="s">
        <v>147</v>
      </c>
      <c r="C75" s="28" t="s">
        <v>117</v>
      </c>
      <c r="D75" s="35">
        <v>14570.687</v>
      </c>
      <c r="E75" s="38">
        <v>14570.687</v>
      </c>
      <c r="F75" s="38"/>
      <c r="G75" s="47">
        <v>12941.15879</v>
      </c>
      <c r="H75" s="36">
        <f t="shared" si="2"/>
        <v>1629.5282100000004</v>
      </c>
      <c r="I75" s="30"/>
    </row>
    <row r="76" spans="2:9" ht="157.5">
      <c r="B76" s="12" t="s">
        <v>148</v>
      </c>
      <c r="C76" s="28" t="s">
        <v>126</v>
      </c>
      <c r="D76" s="35">
        <v>60712.24</v>
      </c>
      <c r="E76" s="38">
        <v>0</v>
      </c>
      <c r="F76" s="38"/>
      <c r="G76" s="47">
        <v>0</v>
      </c>
      <c r="H76" s="36">
        <f aca="true" t="shared" si="6" ref="H76:H87">E76-G76</f>
        <v>0</v>
      </c>
      <c r="I76" s="30"/>
    </row>
    <row r="77" spans="2:9" ht="220.5">
      <c r="B77" s="12" t="s">
        <v>149</v>
      </c>
      <c r="C77" s="28" t="s">
        <v>127</v>
      </c>
      <c r="D77" s="23">
        <v>1820.44</v>
      </c>
      <c r="E77" s="32">
        <v>0</v>
      </c>
      <c r="F77" s="10"/>
      <c r="G77" s="30"/>
      <c r="H77" s="15">
        <f t="shared" si="6"/>
        <v>0</v>
      </c>
      <c r="I77" s="30"/>
    </row>
    <row r="78" spans="2:9" ht="220.5">
      <c r="B78" s="12" t="s">
        <v>150</v>
      </c>
      <c r="C78" s="28" t="s">
        <v>128</v>
      </c>
      <c r="D78" s="35">
        <v>202.4</v>
      </c>
      <c r="E78" s="38">
        <v>202.4</v>
      </c>
      <c r="F78" s="38"/>
      <c r="G78" s="47">
        <v>196.65764</v>
      </c>
      <c r="H78" s="36">
        <f t="shared" si="6"/>
        <v>5.742360000000019</v>
      </c>
      <c r="I78" s="30"/>
    </row>
    <row r="79" spans="2:9" ht="141.75">
      <c r="B79" s="12" t="s">
        <v>151</v>
      </c>
      <c r="C79" s="28" t="s">
        <v>118</v>
      </c>
      <c r="D79" s="35">
        <v>48631.05</v>
      </c>
      <c r="E79" s="38">
        <v>19801.724</v>
      </c>
      <c r="F79" s="38"/>
      <c r="G79" s="47">
        <v>19801.724</v>
      </c>
      <c r="H79" s="36">
        <f t="shared" si="6"/>
        <v>0</v>
      </c>
      <c r="I79" s="30"/>
    </row>
    <row r="80" spans="2:9" ht="110.25">
      <c r="B80" s="12" t="s">
        <v>152</v>
      </c>
      <c r="C80" s="28" t="s">
        <v>119</v>
      </c>
      <c r="D80" s="35">
        <v>17909.63</v>
      </c>
      <c r="E80" s="38">
        <v>17909.63</v>
      </c>
      <c r="F80" s="38"/>
      <c r="G80" s="47">
        <v>15951.73546</v>
      </c>
      <c r="H80" s="36">
        <f t="shared" si="6"/>
        <v>1957.8945400000011</v>
      </c>
      <c r="I80" s="43">
        <v>97.103</v>
      </c>
    </row>
    <row r="81" spans="2:9" ht="141.75">
      <c r="B81" s="12" t="s">
        <v>153</v>
      </c>
      <c r="C81" s="28" t="s">
        <v>162</v>
      </c>
      <c r="D81" s="35">
        <v>115017.012</v>
      </c>
      <c r="E81" s="38">
        <v>97268.955</v>
      </c>
      <c r="F81" s="38"/>
      <c r="G81" s="47">
        <v>93160.34247</v>
      </c>
      <c r="H81" s="36">
        <f t="shared" si="6"/>
        <v>4108.6125299999985</v>
      </c>
      <c r="I81" s="30"/>
    </row>
    <row r="82" spans="2:9" ht="141.75">
      <c r="B82" s="12" t="s">
        <v>154</v>
      </c>
      <c r="C82" s="28" t="s">
        <v>163</v>
      </c>
      <c r="D82" s="35">
        <v>60737.543</v>
      </c>
      <c r="E82" s="38">
        <v>26694.863</v>
      </c>
      <c r="F82" s="38"/>
      <c r="G82" s="47">
        <v>26671.48244</v>
      </c>
      <c r="H82" s="36">
        <f t="shared" si="6"/>
        <v>23.380560000001424</v>
      </c>
      <c r="I82" s="47"/>
    </row>
    <row r="83" spans="2:9" ht="157.5">
      <c r="B83" s="12" t="s">
        <v>155</v>
      </c>
      <c r="C83" s="28" t="s">
        <v>164</v>
      </c>
      <c r="D83" s="35">
        <v>52395.9</v>
      </c>
      <c r="E83" s="38">
        <v>32402.9</v>
      </c>
      <c r="F83" s="38"/>
      <c r="G83" s="47">
        <v>32401.57061</v>
      </c>
      <c r="H83" s="36">
        <f t="shared" si="6"/>
        <v>1.3293900000026042</v>
      </c>
      <c r="I83" s="30"/>
    </row>
    <row r="84" spans="2:9" ht="110.25">
      <c r="B84" s="12" t="s">
        <v>156</v>
      </c>
      <c r="C84" s="28" t="s">
        <v>120</v>
      </c>
      <c r="D84" s="35">
        <v>7740.375</v>
      </c>
      <c r="E84" s="38">
        <v>7740.375</v>
      </c>
      <c r="F84" s="38"/>
      <c r="G84" s="47">
        <v>7491.50042</v>
      </c>
      <c r="H84" s="36">
        <f t="shared" si="6"/>
        <v>248.8745799999997</v>
      </c>
      <c r="I84" s="30"/>
    </row>
    <row r="85" spans="2:9" ht="110.25">
      <c r="B85" s="12" t="s">
        <v>157</v>
      </c>
      <c r="C85" s="28" t="s">
        <v>121</v>
      </c>
      <c r="D85" s="35">
        <f>366702.464+300000-40000</f>
        <v>626702.4639999999</v>
      </c>
      <c r="E85" s="51">
        <f>626702.464+172964.319</f>
        <v>799666.783</v>
      </c>
      <c r="F85" s="38">
        <v>172964.319</v>
      </c>
      <c r="G85" s="47">
        <v>757689.34577</v>
      </c>
      <c r="H85" s="36">
        <f t="shared" si="6"/>
        <v>41977.43723000004</v>
      </c>
      <c r="I85" s="47">
        <f>25260.954</f>
        <v>25260.954</v>
      </c>
    </row>
    <row r="86" spans="2:9" ht="94.5">
      <c r="B86" s="12" t="s">
        <v>158</v>
      </c>
      <c r="C86" s="28" t="s">
        <v>165</v>
      </c>
      <c r="D86" s="35">
        <v>3502.4</v>
      </c>
      <c r="E86" s="38">
        <v>3502.4</v>
      </c>
      <c r="F86" s="38"/>
      <c r="G86" s="47">
        <v>3502.399</v>
      </c>
      <c r="H86" s="36">
        <f t="shared" si="6"/>
        <v>0.0010000000002037268</v>
      </c>
      <c r="I86" s="30"/>
    </row>
    <row r="87" spans="2:9" ht="141.75">
      <c r="B87" s="12" t="s">
        <v>159</v>
      </c>
      <c r="C87" s="28" t="s">
        <v>129</v>
      </c>
      <c r="D87" s="35">
        <v>14923</v>
      </c>
      <c r="E87" s="38">
        <v>14923</v>
      </c>
      <c r="F87" s="38"/>
      <c r="G87" s="47">
        <v>14923</v>
      </c>
      <c r="H87" s="36">
        <f t="shared" si="6"/>
        <v>0</v>
      </c>
      <c r="I87" s="47"/>
    </row>
    <row r="89" spans="2:6" ht="15.75">
      <c r="B89" s="54" t="s">
        <v>166</v>
      </c>
      <c r="C89" s="54"/>
      <c r="D89" s="54"/>
      <c r="E89" s="54"/>
      <c r="F89" s="54"/>
    </row>
    <row r="90" spans="2:6" ht="15.75">
      <c r="B90" s="54" t="s">
        <v>167</v>
      </c>
      <c r="C90" s="54"/>
      <c r="D90" s="54"/>
      <c r="E90" s="54"/>
      <c r="F90" s="54"/>
    </row>
    <row r="91" spans="2:8" ht="15.75">
      <c r="B91" s="54" t="s">
        <v>168</v>
      </c>
      <c r="C91" s="54"/>
      <c r="D91" s="54"/>
      <c r="E91" s="54"/>
      <c r="H91" s="54" t="s">
        <v>169</v>
      </c>
    </row>
  </sheetData>
  <sheetProtection/>
  <mergeCells count="8">
    <mergeCell ref="A8:A9"/>
    <mergeCell ref="G8:G9"/>
    <mergeCell ref="H8:I8"/>
    <mergeCell ref="C6:I6"/>
    <mergeCell ref="C8:C9"/>
    <mergeCell ref="B8:B9"/>
    <mergeCell ref="E8:F8"/>
    <mergeCell ref="D8:D9"/>
  </mergeCells>
  <printOptions/>
  <pageMargins left="0.2362204724409449" right="0.1968503937007874" top="0.15748031496062992" bottom="0.15748031496062992" header="0.11811023622047245" footer="0.11811023622047245"/>
  <pageSetup fitToHeight="4" horizontalDpi="600" verticalDpi="600" orientation="portrait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C61" sqref="C61"/>
    </sheetView>
  </sheetViews>
  <sheetFormatPr defaultColWidth="9.00390625" defaultRowHeight="15.75"/>
  <cols>
    <col min="1" max="1" width="0.875" style="1" customWidth="1"/>
    <col min="2" max="2" width="5.25390625" style="1" customWidth="1"/>
    <col min="3" max="3" width="50.50390625" style="17" customWidth="1"/>
    <col min="4" max="4" width="19.75390625" style="17" customWidth="1"/>
    <col min="5" max="5" width="18.25390625" style="1" customWidth="1"/>
    <col min="6" max="6" width="19.25390625" style="1" customWidth="1"/>
    <col min="7" max="8" width="18.75390625" style="1" customWidth="1"/>
    <col min="9" max="9" width="19.75390625" style="1" customWidth="1"/>
    <col min="10" max="10" width="19.50390625" style="1" customWidth="1"/>
    <col min="11" max="11" width="26.125" style="1" hidden="1" customWidth="1"/>
    <col min="12" max="16384" width="9.00390625" style="1" customWidth="1"/>
  </cols>
  <sheetData>
    <row r="1" spans="3:10" ht="18.75">
      <c r="C1" s="2"/>
      <c r="D1" s="2"/>
      <c r="E1" s="3"/>
      <c r="F1" s="3"/>
      <c r="G1" s="3"/>
      <c r="H1" s="3"/>
      <c r="I1" s="86"/>
      <c r="J1" s="87" t="s">
        <v>40</v>
      </c>
    </row>
    <row r="2" spans="3:10" ht="18.75">
      <c r="C2" s="2"/>
      <c r="D2" s="2"/>
      <c r="E2" s="3"/>
      <c r="F2" s="3"/>
      <c r="G2" s="3"/>
      <c r="H2" s="3"/>
      <c r="I2" s="86"/>
      <c r="J2" s="87" t="s">
        <v>300</v>
      </c>
    </row>
    <row r="3" spans="3:10" ht="18.75">
      <c r="C3" s="2"/>
      <c r="D3" s="2"/>
      <c r="E3" s="3"/>
      <c r="F3" s="3"/>
      <c r="G3" s="3"/>
      <c r="H3" s="3"/>
      <c r="I3" s="86"/>
      <c r="J3" s="87" t="s">
        <v>3</v>
      </c>
    </row>
    <row r="4" spans="1:10" ht="18.75">
      <c r="A4" s="6"/>
      <c r="C4" s="2"/>
      <c r="D4" s="2"/>
      <c r="E4" s="3"/>
      <c r="F4" s="3"/>
      <c r="G4" s="3"/>
      <c r="H4" s="3"/>
      <c r="I4" s="86"/>
      <c r="J4" s="87" t="s">
        <v>292</v>
      </c>
    </row>
    <row r="5" spans="3:10" ht="16.5">
      <c r="C5" s="2"/>
      <c r="D5" s="2"/>
      <c r="E5" s="3"/>
      <c r="F5" s="3"/>
      <c r="G5" s="5"/>
      <c r="H5" s="5"/>
      <c r="I5" s="5"/>
      <c r="J5" s="7"/>
    </row>
    <row r="6" spans="2:21" ht="56.25" customHeight="1">
      <c r="B6" s="100" t="s">
        <v>305</v>
      </c>
      <c r="C6" s="100"/>
      <c r="D6" s="100"/>
      <c r="E6" s="100"/>
      <c r="F6" s="100"/>
      <c r="G6" s="100"/>
      <c r="H6" s="100"/>
      <c r="I6" s="100"/>
      <c r="J6" s="100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.75" customHeight="1">
      <c r="C7" s="57"/>
      <c r="D7" s="83"/>
      <c r="E7" s="57"/>
      <c r="F7" s="57"/>
      <c r="G7" s="57"/>
      <c r="H7" s="82"/>
      <c r="I7" s="57"/>
      <c r="J7" s="57" t="s">
        <v>10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10" ht="51.75" customHeight="1">
      <c r="A8" s="94"/>
      <c r="B8" s="101" t="s">
        <v>339</v>
      </c>
      <c r="C8" s="101" t="s">
        <v>26</v>
      </c>
      <c r="D8" s="102" t="s">
        <v>35</v>
      </c>
      <c r="E8" s="102" t="s">
        <v>286</v>
      </c>
      <c r="F8" s="102"/>
      <c r="G8" s="102" t="s">
        <v>299</v>
      </c>
      <c r="H8" s="102" t="s">
        <v>296</v>
      </c>
      <c r="I8" s="102"/>
      <c r="J8" s="102"/>
    </row>
    <row r="9" spans="1:10" ht="129" customHeight="1">
      <c r="A9" s="94"/>
      <c r="B9" s="101"/>
      <c r="C9" s="101"/>
      <c r="D9" s="102"/>
      <c r="E9" s="92" t="s">
        <v>0</v>
      </c>
      <c r="F9" s="92" t="s">
        <v>298</v>
      </c>
      <c r="G9" s="102"/>
      <c r="H9" s="92" t="s">
        <v>294</v>
      </c>
      <c r="I9" s="92" t="s">
        <v>295</v>
      </c>
      <c r="J9" s="92" t="s">
        <v>297</v>
      </c>
    </row>
    <row r="10" spans="2:11" ht="47.25">
      <c r="B10" s="75"/>
      <c r="C10" s="29" t="s">
        <v>2</v>
      </c>
      <c r="D10" s="52">
        <f>D12+D33+D54</f>
        <v>6995506.43547</v>
      </c>
      <c r="E10" s="52">
        <f>E12+E33+E54</f>
        <v>6566408.575230001</v>
      </c>
      <c r="F10" s="52">
        <f>F12+F33+F54</f>
        <v>55944.1376</v>
      </c>
      <c r="G10" s="52">
        <f>G12+G33+G54</f>
        <v>6351461.667469999</v>
      </c>
      <c r="H10" s="52">
        <f>E10-G10</f>
        <v>214946.90776000172</v>
      </c>
      <c r="I10" s="52">
        <f>I12+I33+I54</f>
        <v>154946.9077600005</v>
      </c>
      <c r="J10" s="52">
        <f>J12+J33+J54</f>
        <v>115024.74382</v>
      </c>
      <c r="K10" s="79"/>
    </row>
    <row r="11" spans="2:10" ht="15.75">
      <c r="B11" s="75"/>
      <c r="C11" s="22"/>
      <c r="D11" s="23"/>
      <c r="E11" s="23"/>
      <c r="F11" s="23"/>
      <c r="G11" s="23"/>
      <c r="H11" s="23"/>
      <c r="I11" s="23"/>
      <c r="J11" s="23"/>
    </row>
    <row r="12" spans="2:11" ht="47.25">
      <c r="B12" s="76">
        <v>1</v>
      </c>
      <c r="C12" s="29" t="s">
        <v>30</v>
      </c>
      <c r="D12" s="70">
        <f>SUM(D13:D32)</f>
        <v>423997.69</v>
      </c>
      <c r="E12" s="70">
        <f>E13+E14+E15+E16+E17+E18+E19+E20+E21+E22+E23+E24+E25+E26+E27+E28</f>
        <v>289883.83726000006</v>
      </c>
      <c r="F12" s="70">
        <f>F13+F14+F15+F16+F17+F18+F19+F20+F21+F22+F23+F24+F25+F26+F27+F28</f>
        <v>30586.0806</v>
      </c>
      <c r="G12" s="70">
        <f>G13+G14+G15+G16+G17+G18+G19+G20+G21+G22+G23+G24+G25+G26+G27+G28</f>
        <v>269618.77507</v>
      </c>
      <c r="H12" s="70">
        <f aca="true" t="shared" si="0" ref="H12:H79">E12-G12</f>
        <v>20265.062190000084</v>
      </c>
      <c r="I12" s="70">
        <f>I13+I14+I15+I16+I17+I18+I19+I20+I21+I22+I23+I24+I25+I26+I27+I28</f>
        <v>20265.062190000004</v>
      </c>
      <c r="J12" s="70">
        <f>J13+J14+J15+J16+J17+J18+J19+J20+J21+J22+J23+J24+J25+J26+J27+J28</f>
        <v>20265.062190000004</v>
      </c>
      <c r="K12" s="67"/>
    </row>
    <row r="13" spans="2:10" ht="78.75">
      <c r="B13" s="77" t="s">
        <v>36</v>
      </c>
      <c r="C13" s="22" t="s">
        <v>306</v>
      </c>
      <c r="D13" s="35">
        <v>11239</v>
      </c>
      <c r="E13" s="35">
        <v>11140.9613</v>
      </c>
      <c r="F13" s="35"/>
      <c r="G13" s="35">
        <v>11140.9613</v>
      </c>
      <c r="H13" s="35">
        <f t="shared" si="0"/>
        <v>0</v>
      </c>
      <c r="I13" s="38">
        <f>E13-G13</f>
        <v>0</v>
      </c>
      <c r="J13" s="38">
        <f>F13-I13</f>
        <v>0</v>
      </c>
    </row>
    <row r="14" spans="2:10" ht="129.75" customHeight="1">
      <c r="B14" s="77" t="s">
        <v>11</v>
      </c>
      <c r="C14" s="93" t="s">
        <v>340</v>
      </c>
      <c r="D14" s="73">
        <v>4675</v>
      </c>
      <c r="E14" s="73">
        <v>4109.49488</v>
      </c>
      <c r="F14" s="38"/>
      <c r="G14" s="39">
        <v>4109.49488</v>
      </c>
      <c r="H14" s="35">
        <f t="shared" si="0"/>
        <v>0</v>
      </c>
      <c r="I14" s="38">
        <f>E14-G14</f>
        <v>0</v>
      </c>
      <c r="J14" s="38">
        <f>F14-I14</f>
        <v>0</v>
      </c>
    </row>
    <row r="15" spans="2:10" ht="52.5" customHeight="1">
      <c r="B15" s="77" t="s">
        <v>12</v>
      </c>
      <c r="C15" s="88" t="s">
        <v>53</v>
      </c>
      <c r="D15" s="13">
        <v>14689</v>
      </c>
      <c r="E15" s="13">
        <v>14689</v>
      </c>
      <c r="F15" s="14"/>
      <c r="G15" s="13">
        <v>14689</v>
      </c>
      <c r="H15" s="35">
        <f t="shared" si="0"/>
        <v>0</v>
      </c>
      <c r="I15" s="38">
        <f aca="true" t="shared" si="1" ref="I15:I28">E15-G15</f>
        <v>0</v>
      </c>
      <c r="J15" s="38">
        <f aca="true" t="shared" si="2" ref="J15:J23">E15-G15</f>
        <v>0</v>
      </c>
    </row>
    <row r="16" spans="2:10" ht="78.75">
      <c r="B16" s="77" t="s">
        <v>13</v>
      </c>
      <c r="C16" s="88" t="s">
        <v>307</v>
      </c>
      <c r="D16" s="38">
        <v>500</v>
      </c>
      <c r="E16" s="38">
        <v>500</v>
      </c>
      <c r="F16" s="14"/>
      <c r="G16" s="38">
        <v>500</v>
      </c>
      <c r="H16" s="35">
        <f t="shared" si="0"/>
        <v>0</v>
      </c>
      <c r="I16" s="38">
        <f t="shared" si="1"/>
        <v>0</v>
      </c>
      <c r="J16" s="38">
        <f t="shared" si="2"/>
        <v>0</v>
      </c>
    </row>
    <row r="17" spans="2:10" ht="81" customHeight="1">
      <c r="B17" s="77" t="s">
        <v>14</v>
      </c>
      <c r="C17" s="88" t="s">
        <v>308</v>
      </c>
      <c r="D17" s="35">
        <v>106823</v>
      </c>
      <c r="E17" s="35">
        <v>83081.98954</v>
      </c>
      <c r="F17" s="38"/>
      <c r="G17" s="39">
        <v>83081.98954</v>
      </c>
      <c r="H17" s="35">
        <f t="shared" si="0"/>
        <v>0</v>
      </c>
      <c r="I17" s="38">
        <f t="shared" si="1"/>
        <v>0</v>
      </c>
      <c r="J17" s="38">
        <f t="shared" si="2"/>
        <v>0</v>
      </c>
    </row>
    <row r="18" spans="2:10" ht="99.75" customHeight="1">
      <c r="B18" s="77" t="s">
        <v>37</v>
      </c>
      <c r="C18" s="88" t="s">
        <v>56</v>
      </c>
      <c r="D18" s="38">
        <v>118</v>
      </c>
      <c r="E18" s="38">
        <v>118</v>
      </c>
      <c r="F18" s="14"/>
      <c r="G18" s="38">
        <v>118</v>
      </c>
      <c r="H18" s="35">
        <f t="shared" si="0"/>
        <v>0</v>
      </c>
      <c r="I18" s="38">
        <f t="shared" si="1"/>
        <v>0</v>
      </c>
      <c r="J18" s="38">
        <f t="shared" si="2"/>
        <v>0</v>
      </c>
    </row>
    <row r="19" spans="2:10" ht="94.5">
      <c r="B19" s="77" t="s">
        <v>15</v>
      </c>
      <c r="C19" s="88" t="s">
        <v>309</v>
      </c>
      <c r="D19" s="38">
        <v>2000</v>
      </c>
      <c r="E19" s="38">
        <v>2000</v>
      </c>
      <c r="F19" s="40"/>
      <c r="G19" s="38">
        <v>2000</v>
      </c>
      <c r="H19" s="35">
        <f t="shared" si="0"/>
        <v>0</v>
      </c>
      <c r="I19" s="38">
        <f t="shared" si="1"/>
        <v>0</v>
      </c>
      <c r="J19" s="38">
        <f t="shared" si="2"/>
        <v>0</v>
      </c>
    </row>
    <row r="20" spans="2:10" ht="105.75" customHeight="1">
      <c r="B20" s="77" t="s">
        <v>16</v>
      </c>
      <c r="C20" s="88" t="s">
        <v>58</v>
      </c>
      <c r="D20" s="38">
        <v>28213</v>
      </c>
      <c r="E20" s="74">
        <v>26557.42647</v>
      </c>
      <c r="F20" s="43"/>
      <c r="G20" s="38">
        <v>26557.42647</v>
      </c>
      <c r="H20" s="35">
        <f t="shared" si="0"/>
        <v>0</v>
      </c>
      <c r="I20" s="38">
        <f t="shared" si="1"/>
        <v>0</v>
      </c>
      <c r="J20" s="38">
        <f>E20-G20</f>
        <v>0</v>
      </c>
    </row>
    <row r="21" spans="2:10" ht="154.5" customHeight="1">
      <c r="B21" s="77" t="s">
        <v>38</v>
      </c>
      <c r="C21" s="88" t="s">
        <v>310</v>
      </c>
      <c r="D21" s="73">
        <v>914.9</v>
      </c>
      <c r="E21" s="73">
        <v>914.9</v>
      </c>
      <c r="F21" s="38"/>
      <c r="G21" s="39">
        <v>914.9</v>
      </c>
      <c r="H21" s="35">
        <f t="shared" si="0"/>
        <v>0</v>
      </c>
      <c r="I21" s="38">
        <f t="shared" si="1"/>
        <v>0</v>
      </c>
      <c r="J21" s="38">
        <f t="shared" si="2"/>
        <v>0</v>
      </c>
    </row>
    <row r="22" spans="2:10" ht="102.75" customHeight="1">
      <c r="B22" s="77" t="s">
        <v>17</v>
      </c>
      <c r="C22" s="88" t="s">
        <v>311</v>
      </c>
      <c r="D22" s="39">
        <v>33372</v>
      </c>
      <c r="E22" s="39">
        <v>32698.94028</v>
      </c>
      <c r="F22" s="38"/>
      <c r="G22" s="39">
        <v>32698.94028</v>
      </c>
      <c r="H22" s="35">
        <f t="shared" si="0"/>
        <v>0</v>
      </c>
      <c r="I22" s="38">
        <f t="shared" si="1"/>
        <v>0</v>
      </c>
      <c r="J22" s="38">
        <f>E22-G22</f>
        <v>0</v>
      </c>
    </row>
    <row r="23" spans="2:10" ht="106.5" customHeight="1">
      <c r="B23" s="77" t="s">
        <v>18</v>
      </c>
      <c r="C23" s="88" t="s">
        <v>60</v>
      </c>
      <c r="D23" s="73">
        <v>39639.54</v>
      </c>
      <c r="E23" s="73">
        <v>55479.10237</v>
      </c>
      <c r="F23" s="38">
        <v>30586.0806</v>
      </c>
      <c r="G23" s="39">
        <v>38649.30487</v>
      </c>
      <c r="H23" s="35">
        <f t="shared" si="0"/>
        <v>16829.7975</v>
      </c>
      <c r="I23" s="38">
        <f t="shared" si="1"/>
        <v>16829.7975</v>
      </c>
      <c r="J23" s="14">
        <f t="shared" si="2"/>
        <v>16829.7975</v>
      </c>
    </row>
    <row r="24" spans="2:10" ht="103.5" customHeight="1">
      <c r="B24" s="77" t="s">
        <v>19</v>
      </c>
      <c r="C24" s="88" t="s">
        <v>312</v>
      </c>
      <c r="D24" s="73">
        <v>488</v>
      </c>
      <c r="E24" s="73">
        <v>488</v>
      </c>
      <c r="F24" s="38"/>
      <c r="G24" s="39">
        <v>488</v>
      </c>
      <c r="H24" s="35">
        <f t="shared" si="0"/>
        <v>0</v>
      </c>
      <c r="I24" s="38">
        <f t="shared" si="1"/>
        <v>0</v>
      </c>
      <c r="J24" s="38">
        <f>E24-G24</f>
        <v>0</v>
      </c>
    </row>
    <row r="25" spans="2:10" ht="119.25" customHeight="1">
      <c r="B25" s="77" t="s">
        <v>20</v>
      </c>
      <c r="C25" s="88" t="s">
        <v>313</v>
      </c>
      <c r="D25" s="73">
        <v>5658</v>
      </c>
      <c r="E25" s="84">
        <v>5074.01535</v>
      </c>
      <c r="F25" s="38"/>
      <c r="G25" s="39">
        <v>5074.01535</v>
      </c>
      <c r="H25" s="35">
        <f t="shared" si="0"/>
        <v>0</v>
      </c>
      <c r="I25" s="38">
        <f t="shared" si="1"/>
        <v>0</v>
      </c>
      <c r="J25" s="38">
        <f>E25-G25</f>
        <v>0</v>
      </c>
    </row>
    <row r="26" spans="2:10" ht="91.5" customHeight="1">
      <c r="B26" s="77" t="s">
        <v>21</v>
      </c>
      <c r="C26" s="88" t="s">
        <v>314</v>
      </c>
      <c r="D26" s="73">
        <v>17803</v>
      </c>
      <c r="E26" s="73">
        <v>11691.80681</v>
      </c>
      <c r="F26" s="14"/>
      <c r="G26" s="39">
        <v>11275.43161</v>
      </c>
      <c r="H26" s="35">
        <f t="shared" si="0"/>
        <v>416.3752000000004</v>
      </c>
      <c r="I26" s="38">
        <f t="shared" si="1"/>
        <v>416.3752000000004</v>
      </c>
      <c r="J26" s="38">
        <f>E26-G26</f>
        <v>416.3752000000004</v>
      </c>
    </row>
    <row r="27" spans="2:10" ht="126">
      <c r="B27" s="77" t="s">
        <v>22</v>
      </c>
      <c r="C27" s="88" t="s">
        <v>315</v>
      </c>
      <c r="D27" s="73">
        <v>27402.68</v>
      </c>
      <c r="E27" s="73">
        <v>27367.16666</v>
      </c>
      <c r="F27" s="38"/>
      <c r="G27" s="73">
        <v>27367.16666</v>
      </c>
      <c r="H27" s="35">
        <f t="shared" si="0"/>
        <v>0</v>
      </c>
      <c r="I27" s="38">
        <f t="shared" si="1"/>
        <v>0</v>
      </c>
      <c r="J27" s="38">
        <f>E27-G27</f>
        <v>0</v>
      </c>
    </row>
    <row r="28" spans="2:10" ht="67.5" customHeight="1">
      <c r="B28" s="77" t="s">
        <v>23</v>
      </c>
      <c r="C28" s="88" t="s">
        <v>316</v>
      </c>
      <c r="D28" s="35">
        <v>20000</v>
      </c>
      <c r="E28" s="35">
        <v>13973.0336</v>
      </c>
      <c r="F28" s="35"/>
      <c r="G28" s="35">
        <v>10954.14411</v>
      </c>
      <c r="H28" s="35">
        <f t="shared" si="0"/>
        <v>3018.8894900000014</v>
      </c>
      <c r="I28" s="38">
        <f t="shared" si="1"/>
        <v>3018.8894900000014</v>
      </c>
      <c r="J28" s="38">
        <f>E28-G28</f>
        <v>3018.8894900000014</v>
      </c>
    </row>
    <row r="29" spans="2:10" ht="102.75" customHeight="1">
      <c r="B29" s="77" t="s">
        <v>24</v>
      </c>
      <c r="C29" s="88" t="s">
        <v>50</v>
      </c>
      <c r="D29" s="35">
        <v>92400</v>
      </c>
      <c r="E29" s="35"/>
      <c r="F29" s="35"/>
      <c r="G29" s="35"/>
      <c r="H29" s="35"/>
      <c r="I29" s="38"/>
      <c r="J29" s="38"/>
    </row>
    <row r="30" spans="2:10" ht="117" customHeight="1">
      <c r="B30" s="77" t="s">
        <v>25</v>
      </c>
      <c r="C30" s="88" t="s">
        <v>302</v>
      </c>
      <c r="D30" s="35">
        <v>12360</v>
      </c>
      <c r="E30" s="35"/>
      <c r="F30" s="35"/>
      <c r="G30" s="35"/>
      <c r="H30" s="35"/>
      <c r="I30" s="38"/>
      <c r="J30" s="38"/>
    </row>
    <row r="31" spans="2:10" ht="136.5" customHeight="1">
      <c r="B31" s="77" t="s">
        <v>27</v>
      </c>
      <c r="C31" s="88" t="s">
        <v>303</v>
      </c>
      <c r="D31" s="35">
        <v>2816</v>
      </c>
      <c r="E31" s="35"/>
      <c r="F31" s="35"/>
      <c r="G31" s="35"/>
      <c r="H31" s="35"/>
      <c r="I31" s="38"/>
      <c r="J31" s="38"/>
    </row>
    <row r="32" spans="2:10" ht="72.75" customHeight="1">
      <c r="B32" s="77" t="s">
        <v>86</v>
      </c>
      <c r="C32" s="88" t="s">
        <v>304</v>
      </c>
      <c r="D32" s="35">
        <v>2886.57</v>
      </c>
      <c r="E32" s="35"/>
      <c r="F32" s="35"/>
      <c r="G32" s="35"/>
      <c r="H32" s="35"/>
      <c r="I32" s="38"/>
      <c r="J32" s="38"/>
    </row>
    <row r="33" spans="1:10" ht="50.25" customHeight="1">
      <c r="A33" s="25"/>
      <c r="B33" s="78" t="s">
        <v>89</v>
      </c>
      <c r="C33" s="29" t="s">
        <v>63</v>
      </c>
      <c r="D33" s="70">
        <f>D34+D35+D36+D37+D38+D39+D40+D41+D42+D43+D44+D45+D46+D47+D48+D49+D50+D51+D52+D53</f>
        <v>4760334</v>
      </c>
      <c r="E33" s="70">
        <f>E34+E35+E36+E37+E38+E39+E40+E41+E42+E43+E44+E45+E46+E47+E48+E49+E50+E51+E52+E53</f>
        <v>4639126.11701</v>
      </c>
      <c r="F33" s="70">
        <f>F34+F35+F36+F37+F38+F39+F40+F41+F42+F43+F44+F45+F46+F47+F48+F49+F50+F51+F52+F53</f>
        <v>0</v>
      </c>
      <c r="G33" s="70">
        <f>G34+G35+G36+G37+G38+G39+G40+G41+G42+G43+G44+G45+G46+G47+G48+G49+G50+G51+G52+G53</f>
        <v>4612856.35012</v>
      </c>
      <c r="H33" s="70">
        <f t="shared" si="0"/>
        <v>26269.766890000552</v>
      </c>
      <c r="I33" s="70">
        <f>I34+I35+I36+I37+I38+I39+I40+I41+I42+I43+I44+I45+I46+I47+I48+I49+I50+I51+I52+I53</f>
        <v>26269.766890000454</v>
      </c>
      <c r="J33" s="70">
        <f>J34+J35+J36+J37+J38+J39+J40+J41+J42+J43+J44+J45+J46+J47+J48+J49+J50+J51+J52+J53</f>
        <v>0</v>
      </c>
    </row>
    <row r="34" spans="2:10" ht="141.75" customHeight="1">
      <c r="B34" s="77" t="s">
        <v>90</v>
      </c>
      <c r="C34" s="88" t="s">
        <v>75</v>
      </c>
      <c r="D34" s="35">
        <v>4199</v>
      </c>
      <c r="E34" s="35">
        <v>4199</v>
      </c>
      <c r="F34" s="38"/>
      <c r="G34" s="39">
        <v>4199</v>
      </c>
      <c r="H34" s="35">
        <f t="shared" si="0"/>
        <v>0</v>
      </c>
      <c r="I34" s="38">
        <f aca="true" t="shared" si="3" ref="I34:I53">E34-G34</f>
        <v>0</v>
      </c>
      <c r="J34" s="38">
        <v>0</v>
      </c>
    </row>
    <row r="35" spans="2:10" ht="141.75">
      <c r="B35" s="77" t="s">
        <v>91</v>
      </c>
      <c r="C35" s="88" t="s">
        <v>317</v>
      </c>
      <c r="D35" s="35">
        <v>1004</v>
      </c>
      <c r="E35" s="35">
        <v>753.92039</v>
      </c>
      <c r="F35" s="14"/>
      <c r="G35" s="39">
        <v>705.03595</v>
      </c>
      <c r="H35" s="35">
        <f t="shared" si="0"/>
        <v>48.88444000000004</v>
      </c>
      <c r="I35" s="38">
        <f t="shared" si="3"/>
        <v>48.88444000000004</v>
      </c>
      <c r="J35" s="38">
        <v>0</v>
      </c>
    </row>
    <row r="36" spans="2:10" ht="72.75" customHeight="1">
      <c r="B36" s="77" t="s">
        <v>92</v>
      </c>
      <c r="C36" s="88" t="s">
        <v>80</v>
      </c>
      <c r="D36" s="35">
        <v>48383</v>
      </c>
      <c r="E36" s="35">
        <v>47595.204</v>
      </c>
      <c r="F36" s="14"/>
      <c r="G36" s="39">
        <v>44601.12109</v>
      </c>
      <c r="H36" s="35">
        <f t="shared" si="0"/>
        <v>2994.0829099999974</v>
      </c>
      <c r="I36" s="38">
        <f t="shared" si="3"/>
        <v>2994.0829099999974</v>
      </c>
      <c r="J36" s="38">
        <v>0</v>
      </c>
    </row>
    <row r="37" spans="2:10" ht="153" customHeight="1">
      <c r="B37" s="77" t="s">
        <v>93</v>
      </c>
      <c r="C37" s="88" t="s">
        <v>68</v>
      </c>
      <c r="D37" s="35">
        <v>5722</v>
      </c>
      <c r="E37" s="35">
        <v>5011.8247</v>
      </c>
      <c r="F37" s="14"/>
      <c r="G37" s="39">
        <v>4816.98582</v>
      </c>
      <c r="H37" s="35">
        <f t="shared" si="0"/>
        <v>194.83888000000024</v>
      </c>
      <c r="I37" s="38">
        <f t="shared" si="3"/>
        <v>194.83888000000024</v>
      </c>
      <c r="J37" s="38">
        <v>0</v>
      </c>
    </row>
    <row r="38" spans="2:10" ht="156" customHeight="1">
      <c r="B38" s="77" t="s">
        <v>94</v>
      </c>
      <c r="C38" s="88" t="s">
        <v>318</v>
      </c>
      <c r="D38" s="35">
        <v>13917</v>
      </c>
      <c r="E38" s="35">
        <v>13917</v>
      </c>
      <c r="F38" s="38"/>
      <c r="G38" s="39">
        <v>13917</v>
      </c>
      <c r="H38" s="35">
        <f t="shared" si="0"/>
        <v>0</v>
      </c>
      <c r="I38" s="14">
        <f t="shared" si="3"/>
        <v>0</v>
      </c>
      <c r="J38" s="38">
        <v>0</v>
      </c>
    </row>
    <row r="39" spans="2:10" ht="110.25">
      <c r="B39" s="77" t="s">
        <v>95</v>
      </c>
      <c r="C39" s="88" t="s">
        <v>70</v>
      </c>
      <c r="D39" s="35">
        <v>14104</v>
      </c>
      <c r="E39" s="35">
        <v>14104</v>
      </c>
      <c r="F39" s="38"/>
      <c r="G39" s="39">
        <v>13771.21209</v>
      </c>
      <c r="H39" s="35">
        <f t="shared" si="0"/>
        <v>332.7879099999991</v>
      </c>
      <c r="I39" s="38">
        <f t="shared" si="3"/>
        <v>332.7879099999991</v>
      </c>
      <c r="J39" s="38">
        <v>0</v>
      </c>
    </row>
    <row r="40" spans="2:10" ht="126">
      <c r="B40" s="77" t="s">
        <v>96</v>
      </c>
      <c r="C40" s="88" t="s">
        <v>71</v>
      </c>
      <c r="D40" s="35">
        <v>9316</v>
      </c>
      <c r="E40" s="35">
        <v>9316</v>
      </c>
      <c r="F40" s="38"/>
      <c r="G40" s="39">
        <v>9234.31929</v>
      </c>
      <c r="H40" s="35">
        <f t="shared" si="0"/>
        <v>81.68071000000054</v>
      </c>
      <c r="I40" s="38">
        <f t="shared" si="3"/>
        <v>81.68071000000054</v>
      </c>
      <c r="J40" s="38">
        <v>0</v>
      </c>
    </row>
    <row r="41" spans="2:10" ht="204.75">
      <c r="B41" s="77" t="s">
        <v>97</v>
      </c>
      <c r="C41" s="88" t="s">
        <v>81</v>
      </c>
      <c r="D41" s="35">
        <v>2673101</v>
      </c>
      <c r="E41" s="35">
        <v>2667226.63145</v>
      </c>
      <c r="F41" s="38"/>
      <c r="G41" s="39">
        <v>2662190.41894</v>
      </c>
      <c r="H41" s="35">
        <f t="shared" si="0"/>
        <v>5036.212510000449</v>
      </c>
      <c r="I41" s="38">
        <f t="shared" si="3"/>
        <v>5036.212510000449</v>
      </c>
      <c r="J41" s="38">
        <v>0</v>
      </c>
    </row>
    <row r="42" spans="2:10" ht="126">
      <c r="B42" s="77" t="s">
        <v>98</v>
      </c>
      <c r="C42" s="88" t="s">
        <v>72</v>
      </c>
      <c r="D42" s="35">
        <v>1455</v>
      </c>
      <c r="E42" s="35">
        <v>1226.46263</v>
      </c>
      <c r="F42" s="35"/>
      <c r="G42" s="35">
        <v>1226.46263</v>
      </c>
      <c r="H42" s="35">
        <f t="shared" si="0"/>
        <v>0</v>
      </c>
      <c r="I42" s="38">
        <f t="shared" si="3"/>
        <v>0</v>
      </c>
      <c r="J42" s="38">
        <v>0</v>
      </c>
    </row>
    <row r="43" spans="2:10" ht="123.75" customHeight="1">
      <c r="B43" s="77" t="s">
        <v>4</v>
      </c>
      <c r="C43" s="88" t="s">
        <v>73</v>
      </c>
      <c r="D43" s="35">
        <v>80</v>
      </c>
      <c r="E43" s="35">
        <v>23.46106</v>
      </c>
      <c r="F43" s="38"/>
      <c r="G43" s="39">
        <v>23.46106</v>
      </c>
      <c r="H43" s="35">
        <f t="shared" si="0"/>
        <v>0</v>
      </c>
      <c r="I43" s="38">
        <f t="shared" si="3"/>
        <v>0</v>
      </c>
      <c r="J43" s="38">
        <v>0</v>
      </c>
    </row>
    <row r="44" spans="2:10" ht="157.5">
      <c r="B44" s="77" t="s">
        <v>39</v>
      </c>
      <c r="C44" s="88" t="s">
        <v>74</v>
      </c>
      <c r="D44" s="35">
        <v>159822</v>
      </c>
      <c r="E44" s="35">
        <v>112826.199</v>
      </c>
      <c r="F44" s="35"/>
      <c r="G44" s="35">
        <v>112650.0306</v>
      </c>
      <c r="H44" s="35">
        <f t="shared" si="0"/>
        <v>176.16839999999502</v>
      </c>
      <c r="I44" s="38">
        <f t="shared" si="3"/>
        <v>176.16839999999502</v>
      </c>
      <c r="J44" s="38">
        <v>0</v>
      </c>
    </row>
    <row r="45" spans="2:10" ht="78.75">
      <c r="B45" s="77" t="s">
        <v>99</v>
      </c>
      <c r="C45" s="88" t="s">
        <v>66</v>
      </c>
      <c r="D45" s="35">
        <v>5894</v>
      </c>
      <c r="E45" s="35">
        <v>5894</v>
      </c>
      <c r="F45" s="38"/>
      <c r="G45" s="39">
        <v>5876.06437</v>
      </c>
      <c r="H45" s="35">
        <f t="shared" si="0"/>
        <v>17.935629999999946</v>
      </c>
      <c r="I45" s="38">
        <f t="shared" si="3"/>
        <v>17.935629999999946</v>
      </c>
      <c r="J45" s="38">
        <v>0</v>
      </c>
    </row>
    <row r="46" spans="2:10" ht="201" customHeight="1">
      <c r="B46" s="77" t="s">
        <v>100</v>
      </c>
      <c r="C46" s="88" t="s">
        <v>83</v>
      </c>
      <c r="D46" s="35">
        <v>187702</v>
      </c>
      <c r="E46" s="35">
        <v>153467.632</v>
      </c>
      <c r="F46" s="46"/>
      <c r="G46" s="39">
        <v>153467.632</v>
      </c>
      <c r="H46" s="35">
        <f t="shared" si="0"/>
        <v>0</v>
      </c>
      <c r="I46" s="38">
        <f t="shared" si="3"/>
        <v>0</v>
      </c>
      <c r="J46" s="38">
        <v>0</v>
      </c>
    </row>
    <row r="47" spans="2:10" ht="123" customHeight="1">
      <c r="B47" s="77" t="s">
        <v>8</v>
      </c>
      <c r="C47" s="88" t="s">
        <v>76</v>
      </c>
      <c r="D47" s="35">
        <v>100362</v>
      </c>
      <c r="E47" s="35">
        <v>75392.0415</v>
      </c>
      <c r="F47" s="38"/>
      <c r="G47" s="39">
        <v>75389.16999</v>
      </c>
      <c r="H47" s="35">
        <f t="shared" si="0"/>
        <v>2.8715100000117673</v>
      </c>
      <c r="I47" s="38">
        <f t="shared" si="3"/>
        <v>2.8715100000117673</v>
      </c>
      <c r="J47" s="38">
        <v>0</v>
      </c>
    </row>
    <row r="48" spans="2:10" ht="86.25" customHeight="1">
      <c r="B48" s="77" t="s">
        <v>101</v>
      </c>
      <c r="C48" s="88" t="s">
        <v>67</v>
      </c>
      <c r="D48" s="35">
        <v>59873</v>
      </c>
      <c r="E48" s="35">
        <v>59084.26138</v>
      </c>
      <c r="F48" s="38"/>
      <c r="G48" s="39">
        <v>59083.95163</v>
      </c>
      <c r="H48" s="35">
        <f t="shared" si="0"/>
        <v>0.30975000000034925</v>
      </c>
      <c r="I48" s="38">
        <f t="shared" si="3"/>
        <v>0.30975000000034925</v>
      </c>
      <c r="J48" s="38">
        <v>0</v>
      </c>
    </row>
    <row r="49" spans="2:11" ht="62.25" customHeight="1">
      <c r="B49" s="77" t="s">
        <v>5</v>
      </c>
      <c r="C49" s="88" t="s">
        <v>77</v>
      </c>
      <c r="D49" s="39">
        <v>21689</v>
      </c>
      <c r="E49" s="39">
        <v>21197.7789</v>
      </c>
      <c r="F49" s="38"/>
      <c r="G49" s="39">
        <v>3922.488</v>
      </c>
      <c r="H49" s="35">
        <f t="shared" si="0"/>
        <v>17275.2909</v>
      </c>
      <c r="I49" s="38">
        <f t="shared" si="3"/>
        <v>17275.2909</v>
      </c>
      <c r="J49" s="38">
        <v>0</v>
      </c>
      <c r="K49" s="16"/>
    </row>
    <row r="50" spans="2:10" ht="93" customHeight="1">
      <c r="B50" s="77" t="s">
        <v>6</v>
      </c>
      <c r="C50" s="88" t="s">
        <v>78</v>
      </c>
      <c r="D50" s="35">
        <v>53613</v>
      </c>
      <c r="E50" s="35">
        <v>52996.02</v>
      </c>
      <c r="F50" s="38"/>
      <c r="G50" s="47">
        <v>52996.02</v>
      </c>
      <c r="H50" s="35">
        <f t="shared" si="0"/>
        <v>0</v>
      </c>
      <c r="I50" s="38">
        <f t="shared" si="3"/>
        <v>0</v>
      </c>
      <c r="J50" s="47">
        <v>0</v>
      </c>
    </row>
    <row r="51" spans="2:10" ht="136.5" customHeight="1">
      <c r="B51" s="77" t="s">
        <v>7</v>
      </c>
      <c r="C51" s="88" t="s">
        <v>84</v>
      </c>
      <c r="D51" s="73">
        <v>64520</v>
      </c>
      <c r="E51" s="73">
        <v>64520</v>
      </c>
      <c r="F51" s="38"/>
      <c r="G51" s="47">
        <v>64520</v>
      </c>
      <c r="H51" s="35">
        <f t="shared" si="0"/>
        <v>0</v>
      </c>
      <c r="I51" s="38">
        <f t="shared" si="3"/>
        <v>0</v>
      </c>
      <c r="J51" s="47">
        <v>0</v>
      </c>
    </row>
    <row r="52" spans="2:10" ht="157.5">
      <c r="B52" s="77" t="s">
        <v>9</v>
      </c>
      <c r="C52" s="88" t="s">
        <v>85</v>
      </c>
      <c r="D52" s="35">
        <v>1330105</v>
      </c>
      <c r="E52" s="35">
        <v>1330064.1</v>
      </c>
      <c r="F52" s="38"/>
      <c r="G52" s="47">
        <v>1329955.39715</v>
      </c>
      <c r="H52" s="35">
        <f t="shared" si="0"/>
        <v>108.70285000000149</v>
      </c>
      <c r="I52" s="38">
        <f t="shared" si="3"/>
        <v>108.70285000000149</v>
      </c>
      <c r="J52" s="47">
        <v>0</v>
      </c>
    </row>
    <row r="53" spans="2:10" ht="74.25" customHeight="1">
      <c r="B53" s="77" t="s">
        <v>102</v>
      </c>
      <c r="C53" s="88" t="s">
        <v>319</v>
      </c>
      <c r="D53" s="39">
        <v>5473</v>
      </c>
      <c r="E53" s="39">
        <v>310.58</v>
      </c>
      <c r="F53" s="39"/>
      <c r="G53" s="49">
        <v>310.57951</v>
      </c>
      <c r="H53" s="35">
        <f t="shared" si="0"/>
        <v>0.0004899999999565807</v>
      </c>
      <c r="I53" s="38">
        <f t="shared" si="3"/>
        <v>0.0004899999999565807</v>
      </c>
      <c r="J53" s="47">
        <v>0</v>
      </c>
    </row>
    <row r="54" spans="2:12" ht="31.5">
      <c r="B54" s="78" t="s">
        <v>122</v>
      </c>
      <c r="C54" s="29" t="s">
        <v>130</v>
      </c>
      <c r="D54" s="69">
        <f>SUM(D55:D88)</f>
        <v>1811174.7454699995</v>
      </c>
      <c r="E54" s="69">
        <f aca="true" t="shared" si="4" ref="E54:J54">SUM(E55:E88)</f>
        <v>1637398.6209599995</v>
      </c>
      <c r="F54" s="69">
        <f t="shared" si="4"/>
        <v>25358.057</v>
      </c>
      <c r="G54" s="69">
        <f t="shared" si="4"/>
        <v>1468986.5422800002</v>
      </c>
      <c r="H54" s="69">
        <f t="shared" si="4"/>
        <v>168412.07868000004</v>
      </c>
      <c r="I54" s="69">
        <f t="shared" si="4"/>
        <v>108412.07868000004</v>
      </c>
      <c r="J54" s="69">
        <f t="shared" si="4"/>
        <v>94759.68162999999</v>
      </c>
      <c r="K54" s="33"/>
      <c r="L54" s="27"/>
    </row>
    <row r="55" spans="2:12" ht="109.5" customHeight="1">
      <c r="B55" s="77" t="s">
        <v>131</v>
      </c>
      <c r="C55" s="88" t="s">
        <v>320</v>
      </c>
      <c r="D55" s="38">
        <v>10986.74</v>
      </c>
      <c r="E55" s="38">
        <v>10986.74</v>
      </c>
      <c r="F55" s="39"/>
      <c r="G55" s="49">
        <v>127.08436</v>
      </c>
      <c r="H55" s="35">
        <f t="shared" si="0"/>
        <v>10859.655639999999</v>
      </c>
      <c r="I55" s="35">
        <f aca="true" t="shared" si="5" ref="I55:I71">E55-G55</f>
        <v>10859.655639999999</v>
      </c>
      <c r="J55" s="49">
        <v>10784.65564</v>
      </c>
      <c r="K55" s="27"/>
      <c r="L55" s="27"/>
    </row>
    <row r="56" spans="2:10" ht="105" customHeight="1">
      <c r="B56" s="77" t="s">
        <v>132</v>
      </c>
      <c r="C56" s="88" t="s">
        <v>119</v>
      </c>
      <c r="D56" s="38">
        <v>100</v>
      </c>
      <c r="E56" s="38">
        <v>197.103</v>
      </c>
      <c r="F56" s="38">
        <v>97.103</v>
      </c>
      <c r="G56" s="47">
        <v>196.95924</v>
      </c>
      <c r="H56" s="35">
        <f t="shared" si="0"/>
        <v>0.14376000000001454</v>
      </c>
      <c r="I56" s="38">
        <f t="shared" si="5"/>
        <v>0.14376000000001454</v>
      </c>
      <c r="J56" s="47">
        <v>0</v>
      </c>
    </row>
    <row r="57" spans="2:10" ht="123.75" customHeight="1">
      <c r="B57" s="77" t="s">
        <v>133</v>
      </c>
      <c r="C57" s="88" t="s">
        <v>321</v>
      </c>
      <c r="D57" s="38">
        <v>100284.20741</v>
      </c>
      <c r="E57" s="38">
        <v>100284.20741</v>
      </c>
      <c r="F57" s="38"/>
      <c r="G57" s="47">
        <v>99815.10897</v>
      </c>
      <c r="H57" s="35">
        <f t="shared" si="0"/>
        <v>469.0984400000016</v>
      </c>
      <c r="I57" s="38">
        <f t="shared" si="5"/>
        <v>469.0984400000016</v>
      </c>
      <c r="J57" s="47">
        <v>0</v>
      </c>
    </row>
    <row r="58" spans="2:10" ht="126">
      <c r="B58" s="77" t="s">
        <v>134</v>
      </c>
      <c r="C58" s="88" t="s">
        <v>322</v>
      </c>
      <c r="D58" s="47">
        <v>49007.77671</v>
      </c>
      <c r="E58" s="47">
        <v>49007.77671</v>
      </c>
      <c r="F58" s="47"/>
      <c r="G58" s="47">
        <v>49007.48395</v>
      </c>
      <c r="H58" s="35">
        <f t="shared" si="0"/>
        <v>0.29275999999663327</v>
      </c>
      <c r="I58" s="47">
        <f t="shared" si="5"/>
        <v>0.29275999999663327</v>
      </c>
      <c r="J58" s="47">
        <v>0</v>
      </c>
    </row>
    <row r="59" spans="2:10" ht="126">
      <c r="B59" s="77" t="s">
        <v>135</v>
      </c>
      <c r="C59" s="88" t="s">
        <v>323</v>
      </c>
      <c r="D59" s="38">
        <v>17328.9762</v>
      </c>
      <c r="E59" s="38">
        <v>17328.9762</v>
      </c>
      <c r="F59" s="38"/>
      <c r="G59" s="38">
        <v>17328.9762</v>
      </c>
      <c r="H59" s="35">
        <f t="shared" si="0"/>
        <v>0</v>
      </c>
      <c r="I59" s="47">
        <f t="shared" si="5"/>
        <v>0</v>
      </c>
      <c r="J59" s="47">
        <v>0</v>
      </c>
    </row>
    <row r="60" spans="2:10" ht="117" customHeight="1">
      <c r="B60" s="77" t="s">
        <v>136</v>
      </c>
      <c r="C60" s="93" t="s">
        <v>341</v>
      </c>
      <c r="D60" s="38">
        <v>5622.26</v>
      </c>
      <c r="E60" s="38">
        <v>5622.26</v>
      </c>
      <c r="F60" s="38"/>
      <c r="G60" s="47">
        <v>4800</v>
      </c>
      <c r="H60" s="35">
        <f t="shared" si="0"/>
        <v>822.2600000000002</v>
      </c>
      <c r="I60" s="47">
        <f t="shared" si="5"/>
        <v>822.2600000000002</v>
      </c>
      <c r="J60" s="47">
        <f>I60</f>
        <v>822.2600000000002</v>
      </c>
    </row>
    <row r="61" spans="2:10" ht="126">
      <c r="B61" s="77" t="s">
        <v>137</v>
      </c>
      <c r="C61" s="88" t="s">
        <v>324</v>
      </c>
      <c r="D61" s="38">
        <v>19394</v>
      </c>
      <c r="E61" s="38">
        <v>18605.34164</v>
      </c>
      <c r="F61" s="38"/>
      <c r="G61" s="38">
        <v>18605.34164</v>
      </c>
      <c r="H61" s="35">
        <f t="shared" si="0"/>
        <v>0</v>
      </c>
      <c r="I61" s="47">
        <f t="shared" si="5"/>
        <v>0</v>
      </c>
      <c r="J61" s="47">
        <v>0</v>
      </c>
    </row>
    <row r="62" spans="2:10" ht="110.25">
      <c r="B62" s="77" t="s">
        <v>138</v>
      </c>
      <c r="C62" s="88" t="s">
        <v>325</v>
      </c>
      <c r="D62" s="38">
        <v>60519.256</v>
      </c>
      <c r="E62" s="38">
        <v>85780.20999999999</v>
      </c>
      <c r="F62" s="38">
        <v>25260.954</v>
      </c>
      <c r="G62" s="38">
        <v>28942.20511</v>
      </c>
      <c r="H62" s="38">
        <v>56838.00489</v>
      </c>
      <c r="I62" s="38">
        <v>56838.00489</v>
      </c>
      <c r="J62" s="38">
        <v>56748.00833</v>
      </c>
    </row>
    <row r="63" spans="2:10" ht="131.25" customHeight="1">
      <c r="B63" s="77" t="s">
        <v>139</v>
      </c>
      <c r="C63" s="88" t="s">
        <v>326</v>
      </c>
      <c r="D63" s="38">
        <v>66250.789</v>
      </c>
      <c r="E63" s="38">
        <v>66250.789</v>
      </c>
      <c r="F63" s="38"/>
      <c r="G63" s="47">
        <v>65727.76478</v>
      </c>
      <c r="H63" s="35">
        <f t="shared" si="0"/>
        <v>523.0242200000066</v>
      </c>
      <c r="I63" s="47">
        <f t="shared" si="5"/>
        <v>523.0242200000066</v>
      </c>
      <c r="J63" s="47">
        <v>0</v>
      </c>
    </row>
    <row r="64" spans="2:10" ht="216" customHeight="1">
      <c r="B64" s="77" t="s">
        <v>140</v>
      </c>
      <c r="C64" s="89" t="s">
        <v>105</v>
      </c>
      <c r="D64" s="38">
        <v>7588.687</v>
      </c>
      <c r="E64" s="38">
        <v>7588.687</v>
      </c>
      <c r="F64" s="38"/>
      <c r="G64" s="47">
        <v>7588.687</v>
      </c>
      <c r="H64" s="35">
        <f t="shared" si="0"/>
        <v>0</v>
      </c>
      <c r="I64" s="47">
        <f t="shared" si="5"/>
        <v>0</v>
      </c>
      <c r="J64" s="47">
        <v>0</v>
      </c>
    </row>
    <row r="65" spans="2:10" ht="204.75">
      <c r="B65" s="77" t="s">
        <v>141</v>
      </c>
      <c r="C65" s="89" t="s">
        <v>106</v>
      </c>
      <c r="D65" s="38">
        <v>874389.663</v>
      </c>
      <c r="E65" s="38">
        <v>676700.26285</v>
      </c>
      <c r="F65" s="38"/>
      <c r="G65" s="38">
        <v>676700.26285</v>
      </c>
      <c r="H65" s="35">
        <f t="shared" si="0"/>
        <v>0</v>
      </c>
      <c r="I65" s="47">
        <f t="shared" si="5"/>
        <v>0</v>
      </c>
      <c r="J65" s="47">
        <v>0</v>
      </c>
    </row>
    <row r="66" spans="2:10" ht="94.5">
      <c r="B66" s="77" t="s">
        <v>142</v>
      </c>
      <c r="C66" s="88" t="s">
        <v>107</v>
      </c>
      <c r="D66" s="38">
        <v>29600.376</v>
      </c>
      <c r="E66" s="38">
        <v>29600.376</v>
      </c>
      <c r="F66" s="38"/>
      <c r="G66" s="47">
        <v>23494.37157</v>
      </c>
      <c r="H66" s="35">
        <f t="shared" si="0"/>
        <v>6106.004430000001</v>
      </c>
      <c r="I66" s="47">
        <f t="shared" si="5"/>
        <v>6106.004430000001</v>
      </c>
      <c r="J66" s="47">
        <v>0</v>
      </c>
    </row>
    <row r="67" spans="2:10" ht="106.5" customHeight="1">
      <c r="B67" s="77" t="s">
        <v>143</v>
      </c>
      <c r="C67" s="88" t="s">
        <v>108</v>
      </c>
      <c r="D67" s="38">
        <v>15223.079</v>
      </c>
      <c r="E67" s="38">
        <v>15223.079</v>
      </c>
      <c r="F67" s="38"/>
      <c r="G67" s="47">
        <v>13942.18692</v>
      </c>
      <c r="H67" s="35">
        <f t="shared" si="0"/>
        <v>1280.8920799999996</v>
      </c>
      <c r="I67" s="47">
        <f t="shared" si="5"/>
        <v>1280.8920799999996</v>
      </c>
      <c r="J67" s="47">
        <v>0</v>
      </c>
    </row>
    <row r="68" spans="2:10" ht="183.75" customHeight="1">
      <c r="B68" s="77" t="s">
        <v>144</v>
      </c>
      <c r="C68" s="88" t="s">
        <v>109</v>
      </c>
      <c r="D68" s="38">
        <v>65225.102</v>
      </c>
      <c r="E68" s="38">
        <v>65225.102</v>
      </c>
      <c r="F68" s="38"/>
      <c r="G68" s="47">
        <v>63601.1657</v>
      </c>
      <c r="H68" s="35">
        <f t="shared" si="0"/>
        <v>1623.9363000000012</v>
      </c>
      <c r="I68" s="47">
        <f t="shared" si="5"/>
        <v>1623.9363000000012</v>
      </c>
      <c r="J68" s="47">
        <v>0</v>
      </c>
    </row>
    <row r="69" spans="2:10" ht="110.25">
      <c r="B69" s="77" t="s">
        <v>293</v>
      </c>
      <c r="C69" s="88" t="s">
        <v>110</v>
      </c>
      <c r="D69" s="38">
        <v>11700.5</v>
      </c>
      <c r="E69" s="38">
        <v>11700.5</v>
      </c>
      <c r="F69" s="38"/>
      <c r="G69" s="47">
        <v>11660.33566</v>
      </c>
      <c r="H69" s="35">
        <f t="shared" si="0"/>
        <v>40.164339999999356</v>
      </c>
      <c r="I69" s="47">
        <f t="shared" si="5"/>
        <v>40.164339999999356</v>
      </c>
      <c r="J69" s="47">
        <v>0</v>
      </c>
    </row>
    <row r="70" spans="2:10" ht="126">
      <c r="B70" s="77" t="s">
        <v>145</v>
      </c>
      <c r="C70" s="88" t="s">
        <v>111</v>
      </c>
      <c r="D70" s="38">
        <v>13495</v>
      </c>
      <c r="E70" s="38">
        <v>13495</v>
      </c>
      <c r="F70" s="38"/>
      <c r="G70" s="47">
        <v>13074.03096</v>
      </c>
      <c r="H70" s="35">
        <f t="shared" si="0"/>
        <v>420.96903999999995</v>
      </c>
      <c r="I70" s="47">
        <f t="shared" si="5"/>
        <v>420.96903999999995</v>
      </c>
      <c r="J70" s="47">
        <f>I70</f>
        <v>420.96903999999995</v>
      </c>
    </row>
    <row r="71" spans="2:10" ht="126">
      <c r="B71" s="77" t="s">
        <v>146</v>
      </c>
      <c r="C71" s="88" t="s">
        <v>327</v>
      </c>
      <c r="D71" s="38">
        <v>7229.7</v>
      </c>
      <c r="E71" s="38">
        <v>7229.7</v>
      </c>
      <c r="F71" s="38"/>
      <c r="G71" s="47">
        <v>6683.89157</v>
      </c>
      <c r="H71" s="35">
        <f t="shared" si="0"/>
        <v>545.80843</v>
      </c>
      <c r="I71" s="47">
        <f t="shared" si="5"/>
        <v>545.80843</v>
      </c>
      <c r="J71" s="47">
        <v>0</v>
      </c>
    </row>
    <row r="72" spans="2:10" ht="110.25">
      <c r="B72" s="77" t="s">
        <v>147</v>
      </c>
      <c r="C72" s="88" t="s">
        <v>113</v>
      </c>
      <c r="D72" s="38">
        <v>3818.5</v>
      </c>
      <c r="E72" s="38">
        <v>3818.5</v>
      </c>
      <c r="F72" s="38"/>
      <c r="G72" s="47">
        <v>3720.56279</v>
      </c>
      <c r="H72" s="35">
        <f t="shared" si="0"/>
        <v>97.93721000000005</v>
      </c>
      <c r="I72" s="47">
        <f aca="true" t="shared" si="6" ref="I72:I88">E72-G72</f>
        <v>97.93721000000005</v>
      </c>
      <c r="J72" s="47">
        <v>0</v>
      </c>
    </row>
    <row r="73" spans="2:10" ht="126">
      <c r="B73" s="77" t="s">
        <v>148</v>
      </c>
      <c r="C73" s="88" t="s">
        <v>114</v>
      </c>
      <c r="D73" s="38">
        <v>5092</v>
      </c>
      <c r="E73" s="38">
        <v>5092</v>
      </c>
      <c r="F73" s="10"/>
      <c r="G73" s="30">
        <v>3899.71083</v>
      </c>
      <c r="H73" s="35">
        <f t="shared" si="0"/>
        <v>1192.28917</v>
      </c>
      <c r="I73" s="47">
        <f t="shared" si="6"/>
        <v>1192.28917</v>
      </c>
      <c r="J73" s="47">
        <v>0</v>
      </c>
    </row>
    <row r="74" spans="2:10" ht="108" customHeight="1">
      <c r="B74" s="77" t="s">
        <v>149</v>
      </c>
      <c r="C74" s="88" t="s">
        <v>115</v>
      </c>
      <c r="D74" s="38">
        <v>2301.2</v>
      </c>
      <c r="E74" s="38">
        <v>2301.2</v>
      </c>
      <c r="F74" s="38"/>
      <c r="G74" s="47">
        <v>2301.19891</v>
      </c>
      <c r="H74" s="35">
        <f t="shared" si="0"/>
        <v>0.001089999999749125</v>
      </c>
      <c r="I74" s="47">
        <f t="shared" si="6"/>
        <v>0.001089999999749125</v>
      </c>
      <c r="J74" s="47">
        <v>0</v>
      </c>
    </row>
    <row r="75" spans="2:10" ht="119.25" customHeight="1">
      <c r="B75" s="77" t="s">
        <v>150</v>
      </c>
      <c r="C75" s="88" t="s">
        <v>116</v>
      </c>
      <c r="D75" s="38">
        <v>216064.92179</v>
      </c>
      <c r="E75" s="38">
        <v>215409.06879</v>
      </c>
      <c r="F75" s="38"/>
      <c r="G75" s="47">
        <v>214678.69743</v>
      </c>
      <c r="H75" s="35">
        <f t="shared" si="0"/>
        <v>730.3713599999901</v>
      </c>
      <c r="I75" s="47">
        <f t="shared" si="6"/>
        <v>730.3713599999901</v>
      </c>
      <c r="J75" s="47">
        <v>0</v>
      </c>
    </row>
    <row r="76" spans="2:10" ht="119.25" customHeight="1">
      <c r="B76" s="77" t="s">
        <v>151</v>
      </c>
      <c r="C76" s="88" t="s">
        <v>328</v>
      </c>
      <c r="D76" s="38">
        <v>28909.976</v>
      </c>
      <c r="E76" s="38">
        <v>28909.976000000002</v>
      </c>
      <c r="F76" s="38"/>
      <c r="G76" s="38">
        <v>28368.0731</v>
      </c>
      <c r="H76" s="38">
        <v>541.9028999999991</v>
      </c>
      <c r="I76" s="38">
        <v>541.9028999999991</v>
      </c>
      <c r="J76" s="38">
        <v>0</v>
      </c>
    </row>
    <row r="77" spans="2:10" ht="119.25" customHeight="1">
      <c r="B77" s="77" t="s">
        <v>152</v>
      </c>
      <c r="C77" s="88" t="s">
        <v>117</v>
      </c>
      <c r="D77" s="38">
        <v>11289.057</v>
      </c>
      <c r="E77" s="38">
        <v>11289.057</v>
      </c>
      <c r="F77" s="38"/>
      <c r="G77" s="47">
        <v>11288.87972</v>
      </c>
      <c r="H77" s="35">
        <f t="shared" si="0"/>
        <v>0.17727999999988242</v>
      </c>
      <c r="I77" s="47">
        <f t="shared" si="6"/>
        <v>0.17727999999988242</v>
      </c>
      <c r="J77" s="47">
        <v>0</v>
      </c>
    </row>
    <row r="78" spans="2:10" ht="120.75" customHeight="1">
      <c r="B78" s="77" t="s">
        <v>153</v>
      </c>
      <c r="C78" s="88" t="s">
        <v>126</v>
      </c>
      <c r="D78" s="38">
        <v>59465.71961</v>
      </c>
      <c r="E78" s="38">
        <v>59465.71961</v>
      </c>
      <c r="F78" s="38"/>
      <c r="G78" s="38">
        <v>59465.71961</v>
      </c>
      <c r="H78" s="35">
        <f t="shared" si="0"/>
        <v>0</v>
      </c>
      <c r="I78" s="47">
        <f t="shared" si="6"/>
        <v>0</v>
      </c>
      <c r="J78" s="47">
        <v>0</v>
      </c>
    </row>
    <row r="79" spans="2:10" ht="167.25" customHeight="1">
      <c r="B79" s="77" t="s">
        <v>154</v>
      </c>
      <c r="C79" s="88" t="s">
        <v>127</v>
      </c>
      <c r="D79" s="38">
        <v>1769.91875</v>
      </c>
      <c r="E79" s="38">
        <v>1769.91875</v>
      </c>
      <c r="F79" s="38"/>
      <c r="G79" s="38">
        <v>1769.91875</v>
      </c>
      <c r="H79" s="35">
        <f t="shared" si="0"/>
        <v>0</v>
      </c>
      <c r="I79" s="47">
        <f t="shared" si="6"/>
        <v>0</v>
      </c>
      <c r="J79" s="47">
        <v>0</v>
      </c>
    </row>
    <row r="80" spans="2:10" ht="47.25">
      <c r="B80" s="77" t="s">
        <v>155</v>
      </c>
      <c r="C80" s="88" t="s">
        <v>329</v>
      </c>
      <c r="D80" s="38">
        <v>60000</v>
      </c>
      <c r="E80" s="38">
        <v>60000</v>
      </c>
      <c r="F80" s="38"/>
      <c r="G80" s="38"/>
      <c r="H80" s="35">
        <f aca="true" t="shared" si="7" ref="H80:H88">E80-G80</f>
        <v>60000</v>
      </c>
      <c r="I80" s="47"/>
      <c r="J80" s="47"/>
    </row>
    <row r="81" spans="2:10" ht="157.5">
      <c r="B81" s="77" t="s">
        <v>156</v>
      </c>
      <c r="C81" s="88" t="s">
        <v>330</v>
      </c>
      <c r="D81" s="38">
        <v>3249</v>
      </c>
      <c r="E81" s="38">
        <v>3249</v>
      </c>
      <c r="F81" s="81"/>
      <c r="G81" s="81"/>
      <c r="H81" s="35">
        <f t="shared" si="7"/>
        <v>3249</v>
      </c>
      <c r="I81" s="47">
        <f>E81-G81</f>
        <v>3249</v>
      </c>
      <c r="J81" s="47">
        <v>3232.755</v>
      </c>
    </row>
    <row r="82" spans="2:10" ht="158.25" customHeight="1">
      <c r="B82" s="77" t="s">
        <v>157</v>
      </c>
      <c r="C82" s="88" t="s">
        <v>331</v>
      </c>
      <c r="D82" s="38">
        <v>433.2</v>
      </c>
      <c r="E82" s="38">
        <v>433.2</v>
      </c>
      <c r="F82" s="68"/>
      <c r="G82" s="38">
        <v>427.195</v>
      </c>
      <c r="H82" s="35">
        <f t="shared" si="7"/>
        <v>6.0049999999999955</v>
      </c>
      <c r="I82" s="47">
        <f t="shared" si="6"/>
        <v>6.0049999999999955</v>
      </c>
      <c r="J82" s="47">
        <v>0</v>
      </c>
    </row>
    <row r="83" spans="2:10" ht="120.75" customHeight="1">
      <c r="B83" s="77" t="s">
        <v>158</v>
      </c>
      <c r="C83" s="88" t="s">
        <v>332</v>
      </c>
      <c r="D83" s="38">
        <v>1597.8</v>
      </c>
      <c r="E83" s="38">
        <v>1597.8</v>
      </c>
      <c r="F83" s="68"/>
      <c r="G83" s="38">
        <v>1589.81099</v>
      </c>
      <c r="H83" s="35">
        <f t="shared" si="7"/>
        <v>7.9890100000000075</v>
      </c>
      <c r="I83" s="47">
        <f t="shared" si="6"/>
        <v>7.9890100000000075</v>
      </c>
      <c r="J83" s="47">
        <v>0</v>
      </c>
    </row>
    <row r="84" spans="2:10" ht="146.25" customHeight="1">
      <c r="B84" s="77" t="s">
        <v>159</v>
      </c>
      <c r="C84" s="88" t="s">
        <v>333</v>
      </c>
      <c r="D84" s="38">
        <v>22746.67</v>
      </c>
      <c r="E84" s="38">
        <v>22746.4</v>
      </c>
      <c r="F84" s="38"/>
      <c r="G84" s="38"/>
      <c r="H84" s="35">
        <f t="shared" si="7"/>
        <v>22746.4</v>
      </c>
      <c r="I84" s="47">
        <f>E84-G84</f>
        <v>22746.4</v>
      </c>
      <c r="J84" s="47">
        <f>I84</f>
        <v>22746.4</v>
      </c>
    </row>
    <row r="85" spans="2:10" ht="152.25" customHeight="1">
      <c r="B85" s="77" t="s">
        <v>288</v>
      </c>
      <c r="C85" s="88" t="s">
        <v>334</v>
      </c>
      <c r="D85" s="38">
        <v>5686.67</v>
      </c>
      <c r="E85" s="38">
        <v>5686.67</v>
      </c>
      <c r="F85" s="38"/>
      <c r="G85" s="38">
        <v>5686.6</v>
      </c>
      <c r="H85" s="35">
        <f t="shared" si="7"/>
        <v>0.06999999999970896</v>
      </c>
      <c r="I85" s="47">
        <f t="shared" si="6"/>
        <v>0.06999999999970896</v>
      </c>
      <c r="J85" s="47">
        <v>0</v>
      </c>
    </row>
    <row r="86" spans="2:10" ht="114.75" customHeight="1">
      <c r="B86" s="77" t="s">
        <v>289</v>
      </c>
      <c r="C86" s="88" t="s">
        <v>335</v>
      </c>
      <c r="D86" s="38">
        <v>20162</v>
      </c>
      <c r="E86" s="38">
        <v>20162</v>
      </c>
      <c r="F86" s="68"/>
      <c r="G86" s="38">
        <v>20162</v>
      </c>
      <c r="H86" s="35">
        <f t="shared" si="7"/>
        <v>0</v>
      </c>
      <c r="I86" s="47">
        <f t="shared" si="6"/>
        <v>0</v>
      </c>
      <c r="J86" s="47">
        <v>0</v>
      </c>
    </row>
    <row r="87" spans="2:10" ht="114.75" customHeight="1">
      <c r="B87" s="77" t="s">
        <v>290</v>
      </c>
      <c r="C87" s="88" t="s">
        <v>123</v>
      </c>
      <c r="D87" s="80">
        <v>14051</v>
      </c>
      <c r="E87" s="80">
        <v>14051</v>
      </c>
      <c r="F87" s="80"/>
      <c r="G87" s="80">
        <v>13745.952290000001</v>
      </c>
      <c r="H87" s="80">
        <v>305.0477099999998</v>
      </c>
      <c r="I87" s="80">
        <v>305.0477099999998</v>
      </c>
      <c r="J87" s="80">
        <v>0</v>
      </c>
    </row>
    <row r="88" spans="2:10" ht="141.75">
      <c r="B88" s="77" t="s">
        <v>291</v>
      </c>
      <c r="C88" s="88" t="s">
        <v>336</v>
      </c>
      <c r="D88" s="38">
        <v>591</v>
      </c>
      <c r="E88" s="38">
        <v>591</v>
      </c>
      <c r="F88" s="68"/>
      <c r="G88" s="38">
        <v>586.36638</v>
      </c>
      <c r="H88" s="35">
        <f t="shared" si="7"/>
        <v>4.633619999999951</v>
      </c>
      <c r="I88" s="47">
        <f t="shared" si="6"/>
        <v>4.633619999999951</v>
      </c>
      <c r="J88" s="47">
        <f>I88</f>
        <v>4.633619999999951</v>
      </c>
    </row>
    <row r="89" spans="3:10" ht="15.75">
      <c r="C89" s="72"/>
      <c r="D89" s="72"/>
      <c r="E89" s="7"/>
      <c r="F89" s="7"/>
      <c r="G89" s="7"/>
      <c r="H89" s="7"/>
      <c r="I89" s="7"/>
      <c r="J89" s="7"/>
    </row>
    <row r="90" ht="23.25">
      <c r="D90" s="85"/>
    </row>
    <row r="91" spans="2:6" s="90" customFormat="1" ht="20.25">
      <c r="B91" s="91" t="s">
        <v>338</v>
      </c>
      <c r="C91" s="91"/>
      <c r="D91" s="91"/>
      <c r="E91" s="91"/>
      <c r="F91" s="91"/>
    </row>
    <row r="92" spans="2:6" s="90" customFormat="1" ht="20.25">
      <c r="B92" s="91" t="s">
        <v>337</v>
      </c>
      <c r="C92" s="91"/>
      <c r="D92" s="91"/>
      <c r="E92" s="91"/>
      <c r="F92" s="91"/>
    </row>
    <row r="93" spans="2:9" s="90" customFormat="1" ht="20.25">
      <c r="B93" s="91" t="s">
        <v>301</v>
      </c>
      <c r="C93" s="91"/>
      <c r="D93" s="91"/>
      <c r="E93" s="91"/>
      <c r="H93" s="91" t="s">
        <v>287</v>
      </c>
      <c r="I93" s="91"/>
    </row>
    <row r="94" spans="2:6" ht="15.75">
      <c r="B94" s="54"/>
      <c r="C94" s="54"/>
      <c r="D94" s="54"/>
      <c r="E94" s="54"/>
      <c r="F94" s="54"/>
    </row>
    <row r="95" spans="2:6" ht="15.75">
      <c r="B95" s="54"/>
      <c r="C95" s="54"/>
      <c r="D95" s="54"/>
      <c r="E95" s="54"/>
      <c r="F95" s="54"/>
    </row>
    <row r="96" spans="2:9" ht="15.75">
      <c r="B96" s="54"/>
      <c r="C96" s="54"/>
      <c r="D96" s="54"/>
      <c r="E96" s="54"/>
      <c r="I96" s="54"/>
    </row>
  </sheetData>
  <sheetProtection/>
  <mergeCells count="8">
    <mergeCell ref="B6:J6"/>
    <mergeCell ref="A8:A9"/>
    <mergeCell ref="B8:B9"/>
    <mergeCell ref="C8:C9"/>
    <mergeCell ref="E8:F8"/>
    <mergeCell ref="G8:G9"/>
    <mergeCell ref="H8:J8"/>
    <mergeCell ref="D8:D9"/>
  </mergeCells>
  <printOptions/>
  <pageMargins left="0.31496062992125984" right="0.31496062992125984" top="0.35433070866141736" bottom="0.5511811023622047" header="0.31496062992125984" footer="0.31496062992125984"/>
  <pageSetup fitToHeight="0" horizontalDpi="600" verticalDpi="600" orientation="portrait" paperSize="9" scale="48" r:id="rId1"/>
  <headerFooter scaleWithDoc="0">
    <oddFooter>&amp;R&amp;P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83" sqref="A83:F83"/>
    </sheetView>
  </sheetViews>
  <sheetFormatPr defaultColWidth="9.00390625" defaultRowHeight="15.75"/>
  <cols>
    <col min="1" max="1" width="37.00390625" style="0" customWidth="1"/>
    <col min="2" max="2" width="15.00390625" style="0" customWidth="1"/>
    <col min="3" max="3" width="15.625" style="0" customWidth="1"/>
    <col min="4" max="4" width="16.875" style="0" customWidth="1"/>
    <col min="5" max="5" width="15.50390625" style="0" customWidth="1"/>
    <col min="6" max="6" width="15.75390625" style="0" customWidth="1"/>
  </cols>
  <sheetData>
    <row r="1" spans="1:6" ht="15.75">
      <c r="A1" s="59"/>
      <c r="B1" s="58"/>
      <c r="C1" s="58"/>
      <c r="D1" s="58"/>
      <c r="E1" s="58"/>
      <c r="F1" s="58"/>
    </row>
    <row r="2" spans="1:6" ht="15.75">
      <c r="A2" s="103" t="s">
        <v>171</v>
      </c>
      <c r="B2" s="104"/>
      <c r="C2" s="104"/>
      <c r="D2" s="104"/>
      <c r="E2" s="104"/>
      <c r="F2" s="104"/>
    </row>
    <row r="3" spans="1:6" ht="15.75">
      <c r="A3" s="103" t="s">
        <v>172</v>
      </c>
      <c r="B3" s="104"/>
      <c r="C3" s="104"/>
      <c r="D3" s="104"/>
      <c r="E3" s="104"/>
      <c r="F3" s="104"/>
    </row>
    <row r="4" spans="1:6" ht="15.75">
      <c r="A4" s="59"/>
      <c r="B4" s="58"/>
      <c r="C4" s="58"/>
      <c r="D4" s="58"/>
      <c r="E4" s="58"/>
      <c r="F4" s="58"/>
    </row>
    <row r="5" spans="1:6" ht="15.75">
      <c r="A5" s="59"/>
      <c r="B5" s="58"/>
      <c r="C5" s="58"/>
      <c r="D5" s="58"/>
      <c r="E5" s="58"/>
      <c r="F5" s="58"/>
    </row>
    <row r="6" spans="1:6" ht="15.75">
      <c r="A6" s="105" t="s">
        <v>173</v>
      </c>
      <c r="B6" s="106"/>
      <c r="C6" s="106"/>
      <c r="D6" s="106"/>
      <c r="E6" s="106"/>
      <c r="F6" s="58"/>
    </row>
    <row r="7" spans="1:6" ht="15.75">
      <c r="A7" s="59"/>
      <c r="B7" s="58"/>
      <c r="C7" s="58"/>
      <c r="D7" s="58"/>
      <c r="E7" s="58"/>
      <c r="F7" s="58"/>
    </row>
    <row r="8" spans="1:6" ht="15.75">
      <c r="A8" s="59"/>
      <c r="B8" s="58"/>
      <c r="C8" s="58"/>
      <c r="D8" s="58"/>
      <c r="E8" s="58"/>
      <c r="F8" s="58"/>
    </row>
    <row r="9" spans="1:6" ht="15.75">
      <c r="A9" s="105" t="s">
        <v>174</v>
      </c>
      <c r="B9" s="106"/>
      <c r="C9" s="106"/>
      <c r="D9" s="58"/>
      <c r="E9" s="58"/>
      <c r="F9" s="58"/>
    </row>
    <row r="10" spans="1:6" ht="75">
      <c r="A10" s="60" t="s">
        <v>175</v>
      </c>
      <c r="B10" s="60" t="s">
        <v>176</v>
      </c>
      <c r="C10" s="60" t="s">
        <v>177</v>
      </c>
      <c r="D10" s="60" t="s">
        <v>178</v>
      </c>
      <c r="E10" s="60" t="s">
        <v>179</v>
      </c>
      <c r="F10" s="60" t="s">
        <v>180</v>
      </c>
    </row>
    <row r="11" spans="1:6" ht="15.7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</row>
    <row r="12" spans="1:6" ht="15.75">
      <c r="A12" s="61" t="s">
        <v>181</v>
      </c>
      <c r="B12" s="62">
        <v>30608779.6</v>
      </c>
      <c r="C12" s="62">
        <v>30608779.6</v>
      </c>
      <c r="D12" s="62">
        <v>289883837.26</v>
      </c>
      <c r="E12" s="62">
        <v>269618775.07</v>
      </c>
      <c r="F12" s="62">
        <v>20265062.19</v>
      </c>
    </row>
    <row r="13" spans="1:6" ht="60" customHeight="1">
      <c r="A13" s="63" t="s">
        <v>182</v>
      </c>
      <c r="B13" s="64">
        <v>0</v>
      </c>
      <c r="C13" s="64">
        <v>0</v>
      </c>
      <c r="D13" s="64">
        <v>11140961.3</v>
      </c>
      <c r="E13" s="64">
        <v>11140961.3</v>
      </c>
      <c r="F13" s="64">
        <v>0</v>
      </c>
    </row>
    <row r="14" spans="1:6" ht="60" customHeight="1">
      <c r="A14" s="63" t="s">
        <v>183</v>
      </c>
      <c r="B14" s="64">
        <v>0</v>
      </c>
      <c r="C14" s="64">
        <v>0</v>
      </c>
      <c r="D14" s="64">
        <v>4109494.88</v>
      </c>
      <c r="E14" s="64">
        <v>4109494.88</v>
      </c>
      <c r="F14" s="64">
        <v>0</v>
      </c>
    </row>
    <row r="15" spans="1:6" ht="60" customHeight="1">
      <c r="A15" s="63" t="s">
        <v>184</v>
      </c>
      <c r="B15" s="64">
        <v>0</v>
      </c>
      <c r="C15" s="64">
        <v>0</v>
      </c>
      <c r="D15" s="64">
        <v>14689000</v>
      </c>
      <c r="E15" s="64">
        <v>14689000</v>
      </c>
      <c r="F15" s="64">
        <v>0</v>
      </c>
    </row>
    <row r="16" spans="1:6" ht="60" customHeight="1">
      <c r="A16" s="63" t="s">
        <v>185</v>
      </c>
      <c r="B16" s="64">
        <v>0</v>
      </c>
      <c r="C16" s="64">
        <v>0</v>
      </c>
      <c r="D16" s="64">
        <v>500000</v>
      </c>
      <c r="E16" s="64">
        <v>500000</v>
      </c>
      <c r="F16" s="64">
        <v>0</v>
      </c>
    </row>
    <row r="17" spans="1:6" ht="60" customHeight="1">
      <c r="A17" s="63" t="s">
        <v>186</v>
      </c>
      <c r="B17" s="64">
        <v>0</v>
      </c>
      <c r="C17" s="64">
        <v>0</v>
      </c>
      <c r="D17" s="64">
        <v>83081989.54</v>
      </c>
      <c r="E17" s="64">
        <v>83081989.54</v>
      </c>
      <c r="F17" s="64">
        <v>0</v>
      </c>
    </row>
    <row r="18" spans="1:6" ht="60" customHeight="1">
      <c r="A18" s="63" t="s">
        <v>187</v>
      </c>
      <c r="B18" s="64">
        <v>0</v>
      </c>
      <c r="C18" s="64">
        <v>0</v>
      </c>
      <c r="D18" s="64">
        <v>118000</v>
      </c>
      <c r="E18" s="64">
        <v>118000</v>
      </c>
      <c r="F18" s="64">
        <v>0</v>
      </c>
    </row>
    <row r="19" spans="1:6" ht="60" customHeight="1">
      <c r="A19" s="63" t="s">
        <v>188</v>
      </c>
      <c r="B19" s="64">
        <v>0</v>
      </c>
      <c r="C19" s="64">
        <v>0</v>
      </c>
      <c r="D19" s="64">
        <v>2000000</v>
      </c>
      <c r="E19" s="64">
        <v>2000000</v>
      </c>
      <c r="F19" s="64">
        <v>0</v>
      </c>
    </row>
    <row r="20" spans="1:6" ht="60" customHeight="1">
      <c r="A20" s="63" t="s">
        <v>189</v>
      </c>
      <c r="B20" s="64">
        <v>22699</v>
      </c>
      <c r="C20" s="64">
        <v>22699</v>
      </c>
      <c r="D20" s="64">
        <v>0</v>
      </c>
      <c r="E20" s="64">
        <v>0</v>
      </c>
      <c r="F20" s="64">
        <v>0</v>
      </c>
    </row>
    <row r="21" spans="1:6" ht="60" customHeight="1">
      <c r="A21" s="63" t="s">
        <v>190</v>
      </c>
      <c r="B21" s="64">
        <v>0</v>
      </c>
      <c r="C21" s="64">
        <v>0</v>
      </c>
      <c r="D21" s="64">
        <v>26557426.47</v>
      </c>
      <c r="E21" s="64">
        <v>26557426.47</v>
      </c>
      <c r="F21" s="64">
        <v>0</v>
      </c>
    </row>
    <row r="22" spans="1:6" ht="60" customHeight="1">
      <c r="A22" s="63" t="s">
        <v>191</v>
      </c>
      <c r="B22" s="64">
        <v>0</v>
      </c>
      <c r="C22" s="64">
        <v>0</v>
      </c>
      <c r="D22" s="64">
        <v>914900</v>
      </c>
      <c r="E22" s="64">
        <v>914900</v>
      </c>
      <c r="F22" s="64">
        <v>0</v>
      </c>
    </row>
    <row r="23" spans="1:6" ht="60" customHeight="1">
      <c r="A23" s="63" t="s">
        <v>192</v>
      </c>
      <c r="B23" s="64">
        <v>0</v>
      </c>
      <c r="C23" s="64">
        <v>0</v>
      </c>
      <c r="D23" s="64">
        <v>32698940.28</v>
      </c>
      <c r="E23" s="64">
        <v>32698940.28</v>
      </c>
      <c r="F23" s="64">
        <v>0</v>
      </c>
    </row>
    <row r="24" spans="1:6" ht="60" customHeight="1">
      <c r="A24" s="63" t="s">
        <v>193</v>
      </c>
      <c r="B24" s="64">
        <v>30586080.6</v>
      </c>
      <c r="C24" s="64">
        <v>30586080.6</v>
      </c>
      <c r="D24" s="64">
        <v>55479102.37</v>
      </c>
      <c r="E24" s="64">
        <v>38649304.87</v>
      </c>
      <c r="F24" s="64">
        <v>16829797.5</v>
      </c>
    </row>
    <row r="25" spans="1:6" ht="60" customHeight="1">
      <c r="A25" s="63" t="s">
        <v>194</v>
      </c>
      <c r="B25" s="64">
        <v>0</v>
      </c>
      <c r="C25" s="64">
        <v>0</v>
      </c>
      <c r="D25" s="64">
        <v>488000</v>
      </c>
      <c r="E25" s="64">
        <v>488000</v>
      </c>
      <c r="F25" s="64">
        <v>0</v>
      </c>
    </row>
    <row r="26" spans="1:6" ht="60" customHeight="1">
      <c r="A26" s="63" t="s">
        <v>195</v>
      </c>
      <c r="B26" s="64">
        <v>0</v>
      </c>
      <c r="C26" s="64">
        <v>0</v>
      </c>
      <c r="D26" s="64">
        <v>5074015.35</v>
      </c>
      <c r="E26" s="64">
        <v>5074015.35</v>
      </c>
      <c r="F26" s="64">
        <v>0</v>
      </c>
    </row>
    <row r="27" spans="1:6" ht="60" customHeight="1">
      <c r="A27" s="63" t="s">
        <v>196</v>
      </c>
      <c r="B27" s="64">
        <v>0</v>
      </c>
      <c r="C27" s="64">
        <v>0</v>
      </c>
      <c r="D27" s="64">
        <v>11691806.81</v>
      </c>
      <c r="E27" s="64">
        <v>11275431.61</v>
      </c>
      <c r="F27" s="64">
        <v>416375.2</v>
      </c>
    </row>
    <row r="28" spans="1:6" ht="60" customHeight="1">
      <c r="A28" s="63" t="s">
        <v>197</v>
      </c>
      <c r="B28" s="64">
        <v>0</v>
      </c>
      <c r="C28" s="64">
        <v>0</v>
      </c>
      <c r="D28" s="64">
        <v>27367166.66</v>
      </c>
      <c r="E28" s="64">
        <v>27367166.66</v>
      </c>
      <c r="F28" s="64">
        <v>0</v>
      </c>
    </row>
    <row r="29" spans="1:6" ht="60" customHeight="1">
      <c r="A29" s="63" t="s">
        <v>198</v>
      </c>
      <c r="B29" s="64">
        <v>0</v>
      </c>
      <c r="C29" s="64">
        <v>0</v>
      </c>
      <c r="D29" s="64">
        <v>13973033.6</v>
      </c>
      <c r="E29" s="64">
        <v>10954144.11</v>
      </c>
      <c r="F29" s="64">
        <v>3018889.49</v>
      </c>
    </row>
    <row r="30" spans="1:6" ht="60" customHeight="1">
      <c r="A30" s="61" t="s">
        <v>199</v>
      </c>
      <c r="B30" s="62">
        <v>4910351.4</v>
      </c>
      <c r="C30" s="62">
        <v>4910351.4</v>
      </c>
      <c r="D30" s="62">
        <v>4639126117.01</v>
      </c>
      <c r="E30" s="62">
        <v>4612856350.12</v>
      </c>
      <c r="F30" s="62">
        <v>26269766.89</v>
      </c>
    </row>
    <row r="31" spans="1:6" ht="60" customHeight="1">
      <c r="A31" s="63" t="s">
        <v>200</v>
      </c>
      <c r="B31" s="64">
        <v>150001.25</v>
      </c>
      <c r="C31" s="64">
        <v>150001.25</v>
      </c>
      <c r="D31" s="64">
        <v>4199000</v>
      </c>
      <c r="E31" s="64">
        <v>4199000</v>
      </c>
      <c r="F31" s="64">
        <v>0</v>
      </c>
    </row>
    <row r="32" spans="1:6" ht="60" customHeight="1">
      <c r="A32" s="63" t="s">
        <v>201</v>
      </c>
      <c r="B32" s="64">
        <v>0</v>
      </c>
      <c r="C32" s="64">
        <v>0</v>
      </c>
      <c r="D32" s="64">
        <v>753920.39</v>
      </c>
      <c r="E32" s="64">
        <v>705035.95</v>
      </c>
      <c r="F32" s="64">
        <v>48884.44</v>
      </c>
    </row>
    <row r="33" spans="1:6" ht="60" customHeight="1">
      <c r="A33" s="63" t="s">
        <v>202</v>
      </c>
      <c r="B33" s="64">
        <v>963683.29</v>
      </c>
      <c r="C33" s="64">
        <v>963683.29</v>
      </c>
      <c r="D33" s="64">
        <v>47595204</v>
      </c>
      <c r="E33" s="64">
        <v>44601121.09</v>
      </c>
      <c r="F33" s="64">
        <v>2994082.91</v>
      </c>
    </row>
    <row r="34" spans="1:6" ht="60" customHeight="1">
      <c r="A34" s="63" t="s">
        <v>203</v>
      </c>
      <c r="B34" s="64">
        <v>0</v>
      </c>
      <c r="C34" s="64">
        <v>0</v>
      </c>
      <c r="D34" s="64">
        <v>5011824.7</v>
      </c>
      <c r="E34" s="64">
        <v>4816985.82</v>
      </c>
      <c r="F34" s="64">
        <v>194838.88</v>
      </c>
    </row>
    <row r="35" spans="1:6" ht="60" customHeight="1">
      <c r="A35" s="63" t="s">
        <v>204</v>
      </c>
      <c r="B35" s="64">
        <v>0</v>
      </c>
      <c r="C35" s="64">
        <v>0</v>
      </c>
      <c r="D35" s="64">
        <v>13917000</v>
      </c>
      <c r="E35" s="64">
        <v>13917000</v>
      </c>
      <c r="F35" s="64">
        <v>0</v>
      </c>
    </row>
    <row r="36" spans="1:6" ht="60" customHeight="1">
      <c r="A36" s="63" t="s">
        <v>205</v>
      </c>
      <c r="B36" s="64">
        <v>0</v>
      </c>
      <c r="C36" s="64">
        <v>0</v>
      </c>
      <c r="D36" s="64">
        <v>14104000</v>
      </c>
      <c r="E36" s="64">
        <v>13771212.09</v>
      </c>
      <c r="F36" s="64">
        <v>332787.91</v>
      </c>
    </row>
    <row r="37" spans="1:6" ht="60" customHeight="1">
      <c r="A37" s="63" t="s">
        <v>206</v>
      </c>
      <c r="B37" s="64">
        <v>401038.37</v>
      </c>
      <c r="C37" s="64">
        <v>401038.37</v>
      </c>
      <c r="D37" s="64">
        <v>9316000</v>
      </c>
      <c r="E37" s="64">
        <v>9234319.29</v>
      </c>
      <c r="F37" s="64">
        <v>81680.71</v>
      </c>
    </row>
    <row r="38" spans="1:6" ht="60" customHeight="1">
      <c r="A38" s="63" t="s">
        <v>207</v>
      </c>
      <c r="B38" s="64">
        <v>2067828.1</v>
      </c>
      <c r="C38" s="64">
        <v>2067828.1</v>
      </c>
      <c r="D38" s="64">
        <v>2667226631.45</v>
      </c>
      <c r="E38" s="64">
        <v>2662190418.94</v>
      </c>
      <c r="F38" s="64">
        <v>5036212.51</v>
      </c>
    </row>
    <row r="39" spans="1:6" ht="60" customHeight="1">
      <c r="A39" s="63" t="s">
        <v>208</v>
      </c>
      <c r="B39" s="64">
        <v>0</v>
      </c>
      <c r="C39" s="64">
        <v>0</v>
      </c>
      <c r="D39" s="64">
        <v>1226462.63</v>
      </c>
      <c r="E39" s="64">
        <v>1226462.63</v>
      </c>
      <c r="F39" s="64">
        <v>0</v>
      </c>
    </row>
    <row r="40" spans="1:6" ht="60" customHeight="1">
      <c r="A40" s="63" t="s">
        <v>209</v>
      </c>
      <c r="B40" s="64">
        <v>0</v>
      </c>
      <c r="C40" s="64">
        <v>0</v>
      </c>
      <c r="D40" s="64">
        <v>23461.06</v>
      </c>
      <c r="E40" s="64">
        <v>23461.06</v>
      </c>
      <c r="F40" s="64">
        <v>0</v>
      </c>
    </row>
    <row r="41" spans="1:6" ht="60" customHeight="1">
      <c r="A41" s="63" t="s">
        <v>210</v>
      </c>
      <c r="B41" s="64">
        <v>713787</v>
      </c>
      <c r="C41" s="64">
        <v>713787</v>
      </c>
      <c r="D41" s="64">
        <v>112826199</v>
      </c>
      <c r="E41" s="64">
        <v>112650030.6</v>
      </c>
      <c r="F41" s="64">
        <v>176168.4</v>
      </c>
    </row>
    <row r="42" spans="1:6" ht="60" customHeight="1">
      <c r="A42" s="63" t="s">
        <v>211</v>
      </c>
      <c r="B42" s="64">
        <v>363794.09</v>
      </c>
      <c r="C42" s="64">
        <v>363794.09</v>
      </c>
      <c r="D42" s="64">
        <v>5894000</v>
      </c>
      <c r="E42" s="64">
        <v>5876064.37</v>
      </c>
      <c r="F42" s="64">
        <v>17935.63</v>
      </c>
    </row>
    <row r="43" spans="1:6" ht="60" customHeight="1">
      <c r="A43" s="63" t="s">
        <v>212</v>
      </c>
      <c r="B43" s="64">
        <v>0</v>
      </c>
      <c r="C43" s="64">
        <v>0</v>
      </c>
      <c r="D43" s="64">
        <v>153467632</v>
      </c>
      <c r="E43" s="64">
        <v>153467632</v>
      </c>
      <c r="F43" s="64">
        <v>0</v>
      </c>
    </row>
    <row r="44" spans="1:6" ht="60" customHeight="1">
      <c r="A44" s="63" t="s">
        <v>213</v>
      </c>
      <c r="B44" s="64">
        <v>0</v>
      </c>
      <c r="C44" s="64">
        <v>0</v>
      </c>
      <c r="D44" s="64">
        <v>75392041.5</v>
      </c>
      <c r="E44" s="64">
        <v>75389169.99</v>
      </c>
      <c r="F44" s="64">
        <v>2871.51</v>
      </c>
    </row>
    <row r="45" spans="1:6" ht="60" customHeight="1">
      <c r="A45" s="63" t="s">
        <v>214</v>
      </c>
      <c r="B45" s="64">
        <v>2044.68</v>
      </c>
      <c r="C45" s="64">
        <v>2044.68</v>
      </c>
      <c r="D45" s="64">
        <v>59084261.38</v>
      </c>
      <c r="E45" s="64">
        <v>59083951.63</v>
      </c>
      <c r="F45" s="64">
        <v>309.75</v>
      </c>
    </row>
    <row r="46" spans="1:6" ht="60" customHeight="1">
      <c r="A46" s="63" t="s">
        <v>215</v>
      </c>
      <c r="B46" s="64">
        <v>0</v>
      </c>
      <c r="C46" s="64">
        <v>0</v>
      </c>
      <c r="D46" s="64">
        <v>21197778.9</v>
      </c>
      <c r="E46" s="64">
        <v>3922488</v>
      </c>
      <c r="F46" s="64">
        <v>17275290.9</v>
      </c>
    </row>
    <row r="47" spans="1:6" ht="60" customHeight="1">
      <c r="A47" s="63" t="s">
        <v>216</v>
      </c>
      <c r="B47" s="64">
        <v>189445.2</v>
      </c>
      <c r="C47" s="64">
        <v>189445.2</v>
      </c>
      <c r="D47" s="64">
        <v>52996020</v>
      </c>
      <c r="E47" s="64">
        <v>52996020</v>
      </c>
      <c r="F47" s="64">
        <v>0</v>
      </c>
    </row>
    <row r="48" spans="1:6" ht="60" customHeight="1">
      <c r="A48" s="63" t="s">
        <v>217</v>
      </c>
      <c r="B48" s="64">
        <v>0</v>
      </c>
      <c r="C48" s="64">
        <v>0</v>
      </c>
      <c r="D48" s="64">
        <v>64520000</v>
      </c>
      <c r="E48" s="64">
        <v>64520000</v>
      </c>
      <c r="F48" s="64">
        <v>0</v>
      </c>
    </row>
    <row r="49" spans="1:6" ht="60" customHeight="1">
      <c r="A49" s="63" t="s">
        <v>218</v>
      </c>
      <c r="B49" s="64">
        <v>58729.42</v>
      </c>
      <c r="C49" s="64">
        <v>58729.42</v>
      </c>
      <c r="D49" s="64">
        <v>1330064100</v>
      </c>
      <c r="E49" s="64">
        <v>1329955397.15</v>
      </c>
      <c r="F49" s="64">
        <v>108702.85</v>
      </c>
    </row>
    <row r="50" spans="1:6" ht="60" customHeight="1">
      <c r="A50" s="63" t="s">
        <v>219</v>
      </c>
      <c r="B50" s="64">
        <v>0</v>
      </c>
      <c r="C50" s="64">
        <v>0</v>
      </c>
      <c r="D50" s="64">
        <v>310580</v>
      </c>
      <c r="E50" s="64">
        <v>310579.51</v>
      </c>
      <c r="F50" s="64">
        <v>0.49</v>
      </c>
    </row>
    <row r="51" spans="1:6" ht="60" customHeight="1">
      <c r="A51" s="61" t="s">
        <v>220</v>
      </c>
      <c r="B51" s="62">
        <v>77367119.38</v>
      </c>
      <c r="C51" s="62">
        <v>77367119.38</v>
      </c>
      <c r="D51" s="62">
        <v>1637398620.96</v>
      </c>
      <c r="E51" s="62">
        <v>1468986542.28</v>
      </c>
      <c r="F51" s="62">
        <v>168412078.68</v>
      </c>
    </row>
    <row r="52" spans="1:6" ht="60" customHeight="1">
      <c r="A52" s="63" t="s">
        <v>221</v>
      </c>
      <c r="B52" s="64">
        <v>248874.58</v>
      </c>
      <c r="C52" s="64">
        <v>248874.58</v>
      </c>
      <c r="D52" s="64">
        <v>10986740</v>
      </c>
      <c r="E52" s="64">
        <v>127084.36</v>
      </c>
      <c r="F52" s="64">
        <v>10859655.64</v>
      </c>
    </row>
    <row r="53" spans="1:6" ht="60" customHeight="1">
      <c r="A53" s="63" t="s">
        <v>222</v>
      </c>
      <c r="B53" s="64">
        <v>1957894.54</v>
      </c>
      <c r="C53" s="64">
        <v>1957894.54</v>
      </c>
      <c r="D53" s="64">
        <v>197103</v>
      </c>
      <c r="E53" s="64">
        <v>196959.24</v>
      </c>
      <c r="F53" s="64">
        <v>143.76</v>
      </c>
    </row>
    <row r="54" spans="1:6" ht="60" customHeight="1">
      <c r="A54" s="63" t="s">
        <v>223</v>
      </c>
      <c r="B54" s="64">
        <v>4108612.53</v>
      </c>
      <c r="C54" s="64">
        <v>4108612.53</v>
      </c>
      <c r="D54" s="64">
        <v>100284207.41</v>
      </c>
      <c r="E54" s="64">
        <v>99815108.97</v>
      </c>
      <c r="F54" s="64">
        <v>469098.44</v>
      </c>
    </row>
    <row r="55" spans="1:6" ht="60" customHeight="1">
      <c r="A55" s="63" t="s">
        <v>224</v>
      </c>
      <c r="B55" s="64">
        <v>23380.56</v>
      </c>
      <c r="C55" s="64">
        <v>23380.56</v>
      </c>
      <c r="D55" s="64">
        <v>49007776.71</v>
      </c>
      <c r="E55" s="64">
        <v>49007483.95</v>
      </c>
      <c r="F55" s="64">
        <v>292.76</v>
      </c>
    </row>
    <row r="56" spans="1:6" ht="60" customHeight="1">
      <c r="A56" s="63" t="s">
        <v>225</v>
      </c>
      <c r="B56" s="64">
        <v>1329.39</v>
      </c>
      <c r="C56" s="64">
        <v>1329.39</v>
      </c>
      <c r="D56" s="64">
        <v>17328976.2</v>
      </c>
      <c r="E56" s="64">
        <v>17328976.2</v>
      </c>
      <c r="F56" s="64">
        <v>0</v>
      </c>
    </row>
    <row r="57" spans="1:6" ht="60" customHeight="1">
      <c r="A57" s="63" t="s">
        <v>226</v>
      </c>
      <c r="B57" s="64">
        <v>0</v>
      </c>
      <c r="C57" s="64">
        <v>0</v>
      </c>
      <c r="D57" s="64">
        <v>5622260</v>
      </c>
      <c r="E57" s="64">
        <v>4800000</v>
      </c>
      <c r="F57" s="64">
        <v>822260</v>
      </c>
    </row>
    <row r="58" spans="1:6" ht="60" customHeight="1">
      <c r="A58" s="63" t="s">
        <v>227</v>
      </c>
      <c r="B58" s="64">
        <v>0</v>
      </c>
      <c r="C58" s="64">
        <v>0</v>
      </c>
      <c r="D58" s="64">
        <v>18605341.64</v>
      </c>
      <c r="E58" s="64">
        <v>18605341.64</v>
      </c>
      <c r="F58" s="64">
        <v>0</v>
      </c>
    </row>
    <row r="59" spans="1:6" ht="60" customHeight="1">
      <c r="A59" s="63" t="s">
        <v>228</v>
      </c>
      <c r="B59" s="64">
        <v>41977437.5</v>
      </c>
      <c r="C59" s="64">
        <v>41977437.5</v>
      </c>
      <c r="D59" s="64">
        <v>28180210</v>
      </c>
      <c r="E59" s="64">
        <v>18188213.44</v>
      </c>
      <c r="F59" s="64">
        <v>9991996.56</v>
      </c>
    </row>
    <row r="60" spans="1:6" ht="60" customHeight="1">
      <c r="A60" s="63" t="s">
        <v>229</v>
      </c>
      <c r="B60" s="64">
        <v>0</v>
      </c>
      <c r="C60" s="64">
        <v>0</v>
      </c>
      <c r="D60" s="64">
        <v>66250789</v>
      </c>
      <c r="E60" s="64">
        <v>65727764.78</v>
      </c>
      <c r="F60" s="64">
        <v>523024.22</v>
      </c>
    </row>
    <row r="61" spans="1:6" ht="60" customHeight="1">
      <c r="A61" s="63" t="s">
        <v>230</v>
      </c>
      <c r="B61" s="64">
        <v>0</v>
      </c>
      <c r="C61" s="64">
        <v>0</v>
      </c>
      <c r="D61" s="64">
        <v>7588687</v>
      </c>
      <c r="E61" s="64">
        <v>7588687</v>
      </c>
      <c r="F61" s="64">
        <v>0</v>
      </c>
    </row>
    <row r="62" spans="1:6" ht="60" customHeight="1">
      <c r="A62" s="63" t="s">
        <v>231</v>
      </c>
      <c r="B62" s="64">
        <v>0</v>
      </c>
      <c r="C62" s="64">
        <v>0</v>
      </c>
      <c r="D62" s="64">
        <v>676700262.85</v>
      </c>
      <c r="E62" s="64">
        <v>676700262.85</v>
      </c>
      <c r="F62" s="64">
        <v>0</v>
      </c>
    </row>
    <row r="63" spans="1:6" ht="60" customHeight="1">
      <c r="A63" s="63" t="s">
        <v>232</v>
      </c>
      <c r="B63" s="64">
        <v>229900.62</v>
      </c>
      <c r="C63" s="64">
        <v>229900.62</v>
      </c>
      <c r="D63" s="64">
        <v>29600376</v>
      </c>
      <c r="E63" s="64">
        <v>23494371.57</v>
      </c>
      <c r="F63" s="64">
        <v>6106004.43</v>
      </c>
    </row>
    <row r="64" spans="1:6" ht="60" customHeight="1">
      <c r="A64" s="63" t="s">
        <v>233</v>
      </c>
      <c r="B64" s="64">
        <v>1051766.31</v>
      </c>
      <c r="C64" s="64">
        <v>1051766.31</v>
      </c>
      <c r="D64" s="64">
        <v>15223079</v>
      </c>
      <c r="E64" s="64">
        <v>13942186.92</v>
      </c>
      <c r="F64" s="64">
        <v>1280892.08</v>
      </c>
    </row>
    <row r="65" spans="1:6" ht="60" customHeight="1">
      <c r="A65" s="63" t="s">
        <v>234</v>
      </c>
      <c r="B65" s="64">
        <v>15188912.54</v>
      </c>
      <c r="C65" s="64">
        <v>15188912.54</v>
      </c>
      <c r="D65" s="64">
        <v>65225102</v>
      </c>
      <c r="E65" s="64">
        <v>63601165.7</v>
      </c>
      <c r="F65" s="64">
        <v>1623936.3</v>
      </c>
    </row>
    <row r="66" spans="1:6" ht="60" customHeight="1">
      <c r="A66" s="63" t="s">
        <v>235</v>
      </c>
      <c r="B66" s="64">
        <v>329451.14</v>
      </c>
      <c r="C66" s="64">
        <v>329451.14</v>
      </c>
      <c r="D66" s="64">
        <v>11700500</v>
      </c>
      <c r="E66" s="64">
        <v>11660335.66</v>
      </c>
      <c r="F66" s="64">
        <v>40164.34</v>
      </c>
    </row>
    <row r="67" spans="1:6" ht="60" customHeight="1">
      <c r="A67" s="63" t="s">
        <v>236</v>
      </c>
      <c r="B67" s="64">
        <v>0</v>
      </c>
      <c r="C67" s="64">
        <v>0</v>
      </c>
      <c r="D67" s="64">
        <v>13495000</v>
      </c>
      <c r="E67" s="64">
        <v>13074030.96</v>
      </c>
      <c r="F67" s="64">
        <v>420969.04</v>
      </c>
    </row>
    <row r="68" spans="1:6" ht="60" customHeight="1">
      <c r="A68" s="63" t="s">
        <v>237</v>
      </c>
      <c r="B68" s="64">
        <v>576</v>
      </c>
      <c r="C68" s="64">
        <v>576</v>
      </c>
      <c r="D68" s="64">
        <v>7229700</v>
      </c>
      <c r="E68" s="64">
        <v>6683891.57</v>
      </c>
      <c r="F68" s="64">
        <v>545808.43</v>
      </c>
    </row>
    <row r="69" spans="1:6" ht="60" customHeight="1">
      <c r="A69" s="63" t="s">
        <v>238</v>
      </c>
      <c r="B69" s="64">
        <v>1282862.54</v>
      </c>
      <c r="C69" s="64">
        <v>1282862.54</v>
      </c>
      <c r="D69" s="64">
        <v>3818500</v>
      </c>
      <c r="E69" s="64">
        <v>3720562.79</v>
      </c>
      <c r="F69" s="64">
        <v>97937.21</v>
      </c>
    </row>
    <row r="70" spans="1:6" ht="60" customHeight="1">
      <c r="A70" s="63" t="s">
        <v>239</v>
      </c>
      <c r="B70" s="64">
        <v>2642797.37</v>
      </c>
      <c r="C70" s="64">
        <v>2642797.37</v>
      </c>
      <c r="D70" s="64">
        <v>5092000</v>
      </c>
      <c r="E70" s="64">
        <v>3899710.83</v>
      </c>
      <c r="F70" s="64">
        <v>1192289.17</v>
      </c>
    </row>
    <row r="71" spans="1:6" ht="60" customHeight="1">
      <c r="A71" s="63" t="s">
        <v>240</v>
      </c>
      <c r="B71" s="64">
        <v>0</v>
      </c>
      <c r="C71" s="64">
        <v>0</v>
      </c>
      <c r="D71" s="64">
        <v>2301200</v>
      </c>
      <c r="E71" s="64">
        <v>2301198.91</v>
      </c>
      <c r="F71" s="64">
        <v>1.09</v>
      </c>
    </row>
    <row r="72" spans="1:6" ht="60" customHeight="1">
      <c r="A72" s="63" t="s">
        <v>241</v>
      </c>
      <c r="B72" s="64">
        <v>4189448.45</v>
      </c>
      <c r="C72" s="64">
        <v>4189448.45</v>
      </c>
      <c r="D72" s="64">
        <v>215409068.79</v>
      </c>
      <c r="E72" s="64">
        <v>214678697.43</v>
      </c>
      <c r="F72" s="64">
        <v>730371.36</v>
      </c>
    </row>
    <row r="73" spans="1:6" ht="60" customHeight="1">
      <c r="A73" s="63" t="s">
        <v>242</v>
      </c>
      <c r="B73" s="64">
        <v>2290866.72</v>
      </c>
      <c r="C73" s="64">
        <v>2290866.72</v>
      </c>
      <c r="D73" s="64">
        <v>12483350.91</v>
      </c>
      <c r="E73" s="64">
        <v>11941448.01</v>
      </c>
      <c r="F73" s="64">
        <v>541902.9</v>
      </c>
    </row>
    <row r="74" spans="1:6" ht="60" customHeight="1">
      <c r="A74" s="63" t="s">
        <v>243</v>
      </c>
      <c r="B74" s="64">
        <v>207738.02</v>
      </c>
      <c r="C74" s="64">
        <v>207738.02</v>
      </c>
      <c r="D74" s="64">
        <v>0</v>
      </c>
      <c r="E74" s="64">
        <v>0</v>
      </c>
      <c r="F74" s="64">
        <v>0</v>
      </c>
    </row>
    <row r="75" spans="1:6" ht="60" customHeight="1">
      <c r="A75" s="63" t="s">
        <v>244</v>
      </c>
      <c r="B75" s="64">
        <v>1629528.21</v>
      </c>
      <c r="C75" s="64">
        <v>1629528.21</v>
      </c>
      <c r="D75" s="64">
        <v>11289057</v>
      </c>
      <c r="E75" s="64">
        <v>11288879.72</v>
      </c>
      <c r="F75" s="64">
        <v>177.28</v>
      </c>
    </row>
    <row r="76" spans="1:6" ht="60" customHeight="1">
      <c r="A76" s="63" t="s">
        <v>245</v>
      </c>
      <c r="B76" s="64">
        <v>0</v>
      </c>
      <c r="C76" s="64">
        <v>0</v>
      </c>
      <c r="D76" s="64">
        <v>59465719.61</v>
      </c>
      <c r="E76" s="64">
        <v>59465719.61</v>
      </c>
      <c r="F76" s="64">
        <v>0</v>
      </c>
    </row>
    <row r="77" spans="1:6" ht="60" customHeight="1">
      <c r="A77" s="63" t="s">
        <v>246</v>
      </c>
      <c r="B77" s="64">
        <v>0</v>
      </c>
      <c r="C77" s="64">
        <v>0</v>
      </c>
      <c r="D77" s="64">
        <v>1769918.75</v>
      </c>
      <c r="E77" s="64">
        <v>1769918.75</v>
      </c>
      <c r="F77" s="64">
        <v>0</v>
      </c>
    </row>
    <row r="78" spans="1:6" ht="60" customHeight="1">
      <c r="A78" s="63" t="s">
        <v>247</v>
      </c>
      <c r="B78" s="64">
        <v>5742.36</v>
      </c>
      <c r="C78" s="64">
        <v>5742.36</v>
      </c>
      <c r="D78" s="64">
        <v>0</v>
      </c>
      <c r="E78" s="64">
        <v>0</v>
      </c>
      <c r="F78" s="64">
        <v>0</v>
      </c>
    </row>
    <row r="79" spans="1:6" ht="60" customHeight="1">
      <c r="A79" s="63" t="s">
        <v>248</v>
      </c>
      <c r="B79" s="64">
        <v>0</v>
      </c>
      <c r="C79" s="64">
        <v>0</v>
      </c>
      <c r="D79" s="64">
        <v>60000000</v>
      </c>
      <c r="E79" s="64">
        <v>0</v>
      </c>
      <c r="F79" s="64">
        <v>60000000</v>
      </c>
    </row>
    <row r="80" spans="1:6" ht="60" customHeight="1">
      <c r="A80" s="63" t="s">
        <v>249</v>
      </c>
      <c r="B80" s="64">
        <v>0</v>
      </c>
      <c r="C80" s="64">
        <v>0</v>
      </c>
      <c r="D80" s="64">
        <v>3249000</v>
      </c>
      <c r="E80" s="64">
        <v>0</v>
      </c>
      <c r="F80" s="64">
        <v>3249000</v>
      </c>
    </row>
    <row r="81" spans="1:6" ht="60" customHeight="1">
      <c r="A81" s="63" t="s">
        <v>250</v>
      </c>
      <c r="B81" s="64">
        <v>0</v>
      </c>
      <c r="C81" s="64">
        <v>0</v>
      </c>
      <c r="D81" s="64">
        <v>433200</v>
      </c>
      <c r="E81" s="64">
        <v>427195</v>
      </c>
      <c r="F81" s="64">
        <v>6005</v>
      </c>
    </row>
    <row r="82" spans="1:6" ht="60" customHeight="1">
      <c r="A82" s="63" t="s">
        <v>251</v>
      </c>
      <c r="B82" s="64">
        <v>0</v>
      </c>
      <c r="C82" s="64">
        <v>0</v>
      </c>
      <c r="D82" s="64">
        <v>1597800</v>
      </c>
      <c r="E82" s="64">
        <v>1589810.99</v>
      </c>
      <c r="F82" s="64">
        <v>7989.01</v>
      </c>
    </row>
    <row r="83" spans="1:6" ht="60" customHeight="1">
      <c r="A83" s="63" t="s">
        <v>252</v>
      </c>
      <c r="B83" s="64">
        <v>0</v>
      </c>
      <c r="C83" s="64">
        <v>0</v>
      </c>
      <c r="D83" s="64">
        <v>22746400</v>
      </c>
      <c r="E83" s="64">
        <v>0</v>
      </c>
      <c r="F83" s="64">
        <v>22746400</v>
      </c>
    </row>
    <row r="84" spans="1:6" ht="60" customHeight="1">
      <c r="A84" s="63" t="s">
        <v>253</v>
      </c>
      <c r="B84" s="64">
        <v>0</v>
      </c>
      <c r="C84" s="64">
        <v>0</v>
      </c>
      <c r="D84" s="64">
        <v>5686670</v>
      </c>
      <c r="E84" s="64">
        <v>5686600</v>
      </c>
      <c r="F84" s="64">
        <v>70</v>
      </c>
    </row>
    <row r="85" spans="1:6" ht="60" customHeight="1">
      <c r="A85" s="63" t="s">
        <v>254</v>
      </c>
      <c r="B85" s="64">
        <v>0</v>
      </c>
      <c r="C85" s="64">
        <v>0</v>
      </c>
      <c r="D85" s="64">
        <v>20162000</v>
      </c>
      <c r="E85" s="64">
        <v>20162000</v>
      </c>
      <c r="F85" s="64">
        <v>0</v>
      </c>
    </row>
    <row r="86" spans="1:6" ht="60" customHeight="1">
      <c r="A86" s="63" t="s">
        <v>255</v>
      </c>
      <c r="B86" s="64">
        <v>0</v>
      </c>
      <c r="C86" s="64">
        <v>0</v>
      </c>
      <c r="D86" s="64">
        <v>16426625.09</v>
      </c>
      <c r="E86" s="64">
        <v>16426625.09</v>
      </c>
      <c r="F86" s="64">
        <v>0</v>
      </c>
    </row>
    <row r="87" spans="1:6" ht="60" customHeight="1">
      <c r="A87" s="63" t="s">
        <v>256</v>
      </c>
      <c r="B87" s="64">
        <v>0</v>
      </c>
      <c r="C87" s="64">
        <v>0</v>
      </c>
      <c r="D87" s="64">
        <v>500000</v>
      </c>
      <c r="E87" s="64">
        <v>500000</v>
      </c>
      <c r="F87" s="64">
        <v>0</v>
      </c>
    </row>
    <row r="88" spans="1:6" ht="60" customHeight="1">
      <c r="A88" s="63" t="s">
        <v>257</v>
      </c>
      <c r="B88" s="64">
        <v>0</v>
      </c>
      <c r="C88" s="64">
        <v>0</v>
      </c>
      <c r="D88" s="64">
        <v>1000000</v>
      </c>
      <c r="E88" s="64">
        <v>970000</v>
      </c>
      <c r="F88" s="64">
        <v>30000</v>
      </c>
    </row>
    <row r="89" spans="1:6" ht="60" customHeight="1">
      <c r="A89" s="63" t="s">
        <v>258</v>
      </c>
      <c r="B89" s="64">
        <v>0</v>
      </c>
      <c r="C89" s="64">
        <v>0</v>
      </c>
      <c r="D89" s="64">
        <v>500000</v>
      </c>
      <c r="E89" s="64">
        <v>500000</v>
      </c>
      <c r="F89" s="64">
        <v>0</v>
      </c>
    </row>
    <row r="90" spans="1:6" ht="60" customHeight="1">
      <c r="A90" s="63" t="s">
        <v>259</v>
      </c>
      <c r="B90" s="64">
        <v>0</v>
      </c>
      <c r="C90" s="64">
        <v>0</v>
      </c>
      <c r="D90" s="64">
        <v>900000</v>
      </c>
      <c r="E90" s="64">
        <v>900000</v>
      </c>
      <c r="F90" s="64">
        <v>0</v>
      </c>
    </row>
    <row r="91" spans="1:6" ht="60" customHeight="1">
      <c r="A91" s="63" t="s">
        <v>260</v>
      </c>
      <c r="B91" s="64">
        <v>0</v>
      </c>
      <c r="C91" s="64">
        <v>0</v>
      </c>
      <c r="D91" s="64">
        <v>500000</v>
      </c>
      <c r="E91" s="64">
        <v>500000</v>
      </c>
      <c r="F91" s="64">
        <v>0</v>
      </c>
    </row>
    <row r="92" spans="1:6" ht="60" customHeight="1">
      <c r="A92" s="63" t="s">
        <v>261</v>
      </c>
      <c r="B92" s="64">
        <v>0</v>
      </c>
      <c r="C92" s="64">
        <v>0</v>
      </c>
      <c r="D92" s="64">
        <v>2100000</v>
      </c>
      <c r="E92" s="64">
        <v>2099836.38</v>
      </c>
      <c r="F92" s="64">
        <v>163.62</v>
      </c>
    </row>
    <row r="93" spans="1:6" ht="60" customHeight="1">
      <c r="A93" s="63" t="s">
        <v>262</v>
      </c>
      <c r="B93" s="64">
        <v>0</v>
      </c>
      <c r="C93" s="64">
        <v>0</v>
      </c>
      <c r="D93" s="64">
        <v>1000000</v>
      </c>
      <c r="E93" s="64">
        <v>1000000</v>
      </c>
      <c r="F93" s="64">
        <v>0</v>
      </c>
    </row>
    <row r="94" spans="1:6" ht="60" customHeight="1">
      <c r="A94" s="63" t="s">
        <v>263</v>
      </c>
      <c r="B94" s="64">
        <v>0</v>
      </c>
      <c r="C94" s="64">
        <v>0</v>
      </c>
      <c r="D94" s="64">
        <v>57600000</v>
      </c>
      <c r="E94" s="64">
        <v>10753991.67</v>
      </c>
      <c r="F94" s="64">
        <v>46846008.33</v>
      </c>
    </row>
    <row r="95" spans="1:6" ht="60" customHeight="1">
      <c r="A95" s="63" t="s">
        <v>264</v>
      </c>
      <c r="B95" s="64">
        <v>0</v>
      </c>
      <c r="C95" s="64">
        <v>0</v>
      </c>
      <c r="D95" s="64">
        <v>500000</v>
      </c>
      <c r="E95" s="64">
        <v>500000</v>
      </c>
      <c r="F95" s="64">
        <v>0</v>
      </c>
    </row>
    <row r="96" spans="1:6" ht="60" customHeight="1">
      <c r="A96" s="63" t="s">
        <v>265</v>
      </c>
      <c r="B96" s="64">
        <v>0</v>
      </c>
      <c r="C96" s="64">
        <v>0</v>
      </c>
      <c r="D96" s="64">
        <v>128000</v>
      </c>
      <c r="E96" s="64">
        <v>128000</v>
      </c>
      <c r="F96" s="64">
        <v>0</v>
      </c>
    </row>
    <row r="97" spans="1:6" ht="60" customHeight="1">
      <c r="A97" s="63" t="s">
        <v>266</v>
      </c>
      <c r="B97" s="64">
        <v>0</v>
      </c>
      <c r="C97" s="64">
        <v>0</v>
      </c>
      <c r="D97" s="64">
        <v>150000</v>
      </c>
      <c r="E97" s="64">
        <v>150000</v>
      </c>
      <c r="F97" s="64">
        <v>0</v>
      </c>
    </row>
    <row r="98" spans="1:6" ht="60" customHeight="1">
      <c r="A98" s="63" t="s">
        <v>267</v>
      </c>
      <c r="B98" s="64">
        <v>0</v>
      </c>
      <c r="C98" s="64">
        <v>0</v>
      </c>
      <c r="D98" s="64">
        <v>500000</v>
      </c>
      <c r="E98" s="64">
        <v>500000</v>
      </c>
      <c r="F98" s="64">
        <v>0</v>
      </c>
    </row>
    <row r="99" spans="1:6" ht="60" customHeight="1">
      <c r="A99" s="63" t="s">
        <v>268</v>
      </c>
      <c r="B99" s="64">
        <v>0</v>
      </c>
      <c r="C99" s="64">
        <v>0</v>
      </c>
      <c r="D99" s="64">
        <v>450000</v>
      </c>
      <c r="E99" s="64">
        <v>448973.42</v>
      </c>
      <c r="F99" s="64">
        <v>1026.58</v>
      </c>
    </row>
    <row r="100" spans="1:6" ht="60" customHeight="1">
      <c r="A100" s="63" t="s">
        <v>269</v>
      </c>
      <c r="B100" s="64">
        <v>0</v>
      </c>
      <c r="C100" s="64">
        <v>0</v>
      </c>
      <c r="D100" s="64">
        <v>1500000</v>
      </c>
      <c r="E100" s="64">
        <v>1410000</v>
      </c>
      <c r="F100" s="64">
        <v>90000</v>
      </c>
    </row>
    <row r="101" spans="1:6" ht="60" customHeight="1">
      <c r="A101" s="63" t="s">
        <v>270</v>
      </c>
      <c r="B101" s="64">
        <v>0</v>
      </c>
      <c r="C101" s="64">
        <v>0</v>
      </c>
      <c r="D101" s="64">
        <v>1000000</v>
      </c>
      <c r="E101" s="64">
        <v>835000</v>
      </c>
      <c r="F101" s="64">
        <v>165000</v>
      </c>
    </row>
    <row r="102" spans="1:6" ht="60" customHeight="1">
      <c r="A102" s="63" t="s">
        <v>271</v>
      </c>
      <c r="B102" s="64">
        <v>0</v>
      </c>
      <c r="C102" s="64">
        <v>0</v>
      </c>
      <c r="D102" s="64">
        <v>500000</v>
      </c>
      <c r="E102" s="64">
        <v>500000</v>
      </c>
      <c r="F102" s="64">
        <v>0</v>
      </c>
    </row>
    <row r="103" spans="1:6" ht="60" customHeight="1">
      <c r="A103" s="63" t="s">
        <v>272</v>
      </c>
      <c r="B103" s="64">
        <v>0</v>
      </c>
      <c r="C103" s="64">
        <v>0</v>
      </c>
      <c r="D103" s="64">
        <v>100000</v>
      </c>
      <c r="E103" s="64">
        <v>100000</v>
      </c>
      <c r="F103" s="64">
        <v>0</v>
      </c>
    </row>
    <row r="104" spans="1:6" ht="60" customHeight="1">
      <c r="A104" s="63" t="s">
        <v>273</v>
      </c>
      <c r="B104" s="64">
        <v>0</v>
      </c>
      <c r="C104" s="64">
        <v>0</v>
      </c>
      <c r="D104" s="64">
        <v>100000</v>
      </c>
      <c r="E104" s="64">
        <v>100000</v>
      </c>
      <c r="F104" s="64">
        <v>0</v>
      </c>
    </row>
    <row r="105" spans="1:6" ht="60" customHeight="1">
      <c r="A105" s="63" t="s">
        <v>274</v>
      </c>
      <c r="B105" s="64">
        <v>0</v>
      </c>
      <c r="C105" s="64">
        <v>0</v>
      </c>
      <c r="D105" s="64">
        <v>300000</v>
      </c>
      <c r="E105" s="64">
        <v>300000</v>
      </c>
      <c r="F105" s="64">
        <v>0</v>
      </c>
    </row>
    <row r="106" spans="1:6" ht="60" customHeight="1">
      <c r="A106" s="63" t="s">
        <v>275</v>
      </c>
      <c r="B106" s="64">
        <v>0</v>
      </c>
      <c r="C106" s="64">
        <v>0</v>
      </c>
      <c r="D106" s="64">
        <v>319000</v>
      </c>
      <c r="E106" s="64">
        <v>303050</v>
      </c>
      <c r="F106" s="64">
        <v>15950</v>
      </c>
    </row>
    <row r="107" spans="1:6" ht="60" customHeight="1">
      <c r="A107" s="63" t="s">
        <v>276</v>
      </c>
      <c r="B107" s="64">
        <v>0</v>
      </c>
      <c r="C107" s="64">
        <v>0</v>
      </c>
      <c r="D107" s="64">
        <v>20000</v>
      </c>
      <c r="E107" s="64">
        <v>20000</v>
      </c>
      <c r="F107" s="64">
        <v>0</v>
      </c>
    </row>
    <row r="108" spans="1:6" ht="60" customHeight="1">
      <c r="A108" s="63" t="s">
        <v>277</v>
      </c>
      <c r="B108" s="64">
        <v>0</v>
      </c>
      <c r="C108" s="64">
        <v>0</v>
      </c>
      <c r="D108" s="64">
        <v>600000</v>
      </c>
      <c r="E108" s="64">
        <v>600000</v>
      </c>
      <c r="F108" s="64">
        <v>0</v>
      </c>
    </row>
    <row r="109" spans="1:6" ht="60" customHeight="1">
      <c r="A109" s="63" t="s">
        <v>278</v>
      </c>
      <c r="B109" s="64">
        <v>0</v>
      </c>
      <c r="C109" s="64">
        <v>0</v>
      </c>
      <c r="D109" s="64">
        <v>119000</v>
      </c>
      <c r="E109" s="64">
        <v>119000</v>
      </c>
      <c r="F109" s="64">
        <v>0</v>
      </c>
    </row>
    <row r="110" spans="1:6" ht="60" customHeight="1">
      <c r="A110" s="63" t="s">
        <v>279</v>
      </c>
      <c r="B110" s="64">
        <v>0</v>
      </c>
      <c r="C110" s="64">
        <v>0</v>
      </c>
      <c r="D110" s="64">
        <v>494000</v>
      </c>
      <c r="E110" s="64">
        <v>494000</v>
      </c>
      <c r="F110" s="64">
        <v>0</v>
      </c>
    </row>
    <row r="111" spans="1:6" ht="60" customHeight="1">
      <c r="A111" s="63" t="s">
        <v>280</v>
      </c>
      <c r="B111" s="64">
        <v>0</v>
      </c>
      <c r="C111" s="64">
        <v>0</v>
      </c>
      <c r="D111" s="64">
        <v>271000</v>
      </c>
      <c r="E111" s="64">
        <v>271000</v>
      </c>
      <c r="F111" s="64">
        <v>0</v>
      </c>
    </row>
    <row r="112" spans="1:6" ht="60" customHeight="1">
      <c r="A112" s="63" t="s">
        <v>281</v>
      </c>
      <c r="B112" s="64">
        <v>0</v>
      </c>
      <c r="C112" s="64">
        <v>0</v>
      </c>
      <c r="D112" s="64">
        <v>500000</v>
      </c>
      <c r="E112" s="64">
        <v>497092.49</v>
      </c>
      <c r="F112" s="64">
        <v>2907.51</v>
      </c>
    </row>
    <row r="113" spans="1:6" ht="60" customHeight="1">
      <c r="A113" s="63" t="s">
        <v>282</v>
      </c>
      <c r="B113" s="64">
        <v>0</v>
      </c>
      <c r="C113" s="64">
        <v>0</v>
      </c>
      <c r="D113" s="64">
        <v>591000</v>
      </c>
      <c r="E113" s="64">
        <v>586366.38</v>
      </c>
      <c r="F113" s="64">
        <v>4633.62</v>
      </c>
    </row>
    <row r="114" spans="1:6" ht="60" customHeight="1">
      <c r="A114" s="63" t="s">
        <v>283</v>
      </c>
      <c r="B114" s="64">
        <v>3181.1</v>
      </c>
      <c r="C114" s="64">
        <v>3181.1</v>
      </c>
      <c r="D114" s="64">
        <v>0</v>
      </c>
      <c r="E114" s="64">
        <v>0</v>
      </c>
      <c r="F114" s="64">
        <v>0</v>
      </c>
    </row>
    <row r="115" spans="1:6" ht="60" customHeight="1">
      <c r="A115" s="63" t="s">
        <v>284</v>
      </c>
      <c r="B115" s="64">
        <v>401915.99</v>
      </c>
      <c r="C115" s="64">
        <v>401915.99</v>
      </c>
      <c r="D115" s="64">
        <v>0</v>
      </c>
      <c r="E115" s="64">
        <v>0</v>
      </c>
      <c r="F115" s="64">
        <v>0</v>
      </c>
    </row>
    <row r="116" spans="1:6" ht="60" customHeight="1">
      <c r="A116" s="63" t="s">
        <v>285</v>
      </c>
      <c r="B116" s="64">
        <v>1</v>
      </c>
      <c r="C116" s="64">
        <v>1</v>
      </c>
      <c r="D116" s="64">
        <v>0</v>
      </c>
      <c r="E116" s="64">
        <v>0</v>
      </c>
      <c r="F116" s="64">
        <v>0</v>
      </c>
    </row>
    <row r="117" spans="1:6" ht="15.75">
      <c r="A117" s="61"/>
      <c r="B117" s="62">
        <v>113291348.47</v>
      </c>
      <c r="C117" s="62">
        <v>113291348.47</v>
      </c>
      <c r="D117" s="62">
        <v>12047718318.17</v>
      </c>
      <c r="E117" s="62">
        <v>12423122103.89</v>
      </c>
      <c r="F117" s="62">
        <f>F12+F30+F51</f>
        <v>214946907.76</v>
      </c>
    </row>
    <row r="118" spans="1:6" ht="15.75">
      <c r="A118" s="59"/>
      <c r="B118" s="58"/>
      <c r="C118" s="58"/>
      <c r="D118" s="58"/>
      <c r="E118" s="58"/>
      <c r="F118" s="58">
        <v>136052847.76</v>
      </c>
    </row>
    <row r="119" spans="1:6" ht="15.75">
      <c r="A119" s="59"/>
      <c r="B119" s="58"/>
      <c r="C119" s="58"/>
      <c r="D119" s="58"/>
      <c r="E119" s="58"/>
      <c r="F119" s="65">
        <f>F117-F118</f>
        <v>78894060</v>
      </c>
    </row>
    <row r="120" ht="15.75">
      <c r="F120" s="66">
        <f>F119-60000000</f>
        <v>18894060</v>
      </c>
    </row>
  </sheetData>
  <sheetProtection/>
  <mergeCells count="4">
    <mergeCell ref="A2:F2"/>
    <mergeCell ref="A3:F3"/>
    <mergeCell ref="A6:E6"/>
    <mergeCell ref="A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2018-03-26T13:19:34Z</cp:lastPrinted>
  <dcterms:created xsi:type="dcterms:W3CDTF">2004-10-05T07:40:56Z</dcterms:created>
  <dcterms:modified xsi:type="dcterms:W3CDTF">2018-03-26T13:20:00Z</dcterms:modified>
  <cp:category/>
  <cp:version/>
  <cp:contentType/>
  <cp:contentStatus/>
</cp:coreProperties>
</file>