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60" windowWidth="19440" windowHeight="11445"/>
  </bookViews>
  <sheets>
    <sheet name="подпрограма 1" sheetId="1" r:id="rId1"/>
  </sheets>
  <definedNames>
    <definedName name="_xlnm.Print_Titles" localSheetId="0">'подпрограма 1'!$7:$7</definedName>
    <definedName name="_xlnm.Print_Area" localSheetId="0">'подпрограма 1'!$A$1:$N$69</definedName>
  </definedNames>
  <calcPr calcId="145621"/>
</workbook>
</file>

<file path=xl/calcChain.xml><?xml version="1.0" encoding="utf-8"?>
<calcChain xmlns="http://schemas.openxmlformats.org/spreadsheetml/2006/main">
  <c r="E28" i="1" l="1"/>
  <c r="G28" i="1"/>
  <c r="H28" i="1"/>
  <c r="I28" i="1"/>
  <c r="F12" i="1" l="1"/>
  <c r="L62" i="1" l="1"/>
  <c r="J28" i="1" l="1"/>
  <c r="K28" i="1" l="1"/>
  <c r="L28" i="1"/>
  <c r="J62" i="1" l="1"/>
  <c r="K62" i="1"/>
  <c r="I62" i="1" l="1"/>
  <c r="E58" i="1"/>
  <c r="G58" i="1"/>
  <c r="H58" i="1"/>
  <c r="I58" i="1"/>
  <c r="J58" i="1"/>
  <c r="K58" i="1"/>
  <c r="L58" i="1"/>
  <c r="F59" i="1"/>
  <c r="F58" i="1" s="1"/>
  <c r="E56" i="1"/>
  <c r="G56" i="1"/>
  <c r="H56" i="1"/>
  <c r="I56" i="1"/>
  <c r="J56" i="1"/>
  <c r="K56" i="1"/>
  <c r="L56" i="1"/>
  <c r="F57" i="1"/>
  <c r="F56" i="1" s="1"/>
  <c r="G54" i="1"/>
  <c r="H54" i="1"/>
  <c r="I54" i="1"/>
  <c r="J54" i="1"/>
  <c r="K54" i="1"/>
  <c r="L54" i="1"/>
  <c r="E54" i="1"/>
  <c r="F55" i="1"/>
  <c r="F54" i="1" s="1"/>
  <c r="H62" i="1" l="1"/>
  <c r="H63" i="1"/>
  <c r="I63" i="1"/>
  <c r="J63" i="1"/>
  <c r="H61" i="1"/>
  <c r="J61" i="1"/>
  <c r="I61" i="1"/>
  <c r="L65" i="1" l="1"/>
  <c r="K65" i="1"/>
  <c r="F52" i="1" l="1"/>
  <c r="F51" i="1"/>
  <c r="F50" i="1"/>
  <c r="F49" i="1"/>
  <c r="F47" i="1"/>
  <c r="F46" i="1"/>
  <c r="F45" i="1"/>
  <c r="F44" i="1"/>
  <c r="F42" i="1"/>
  <c r="F41" i="1"/>
  <c r="F40" i="1"/>
  <c r="F39" i="1"/>
  <c r="H38" i="1"/>
  <c r="I38" i="1"/>
  <c r="J38" i="1"/>
  <c r="K38" i="1"/>
  <c r="L38" i="1"/>
  <c r="F37" i="1"/>
  <c r="F36" i="1"/>
  <c r="F35" i="1"/>
  <c r="F34" i="1"/>
  <c r="L33" i="1"/>
  <c r="K33" i="1"/>
  <c r="J33" i="1"/>
  <c r="I33" i="1"/>
  <c r="H33" i="1"/>
  <c r="G33" i="1"/>
  <c r="G38" i="1"/>
  <c r="L43" i="1"/>
  <c r="K43" i="1"/>
  <c r="J43" i="1"/>
  <c r="I43" i="1"/>
  <c r="H43" i="1"/>
  <c r="G43" i="1"/>
  <c r="F43" i="1" l="1"/>
  <c r="F38" i="1"/>
  <c r="F33" i="1"/>
  <c r="F23" i="1" l="1"/>
  <c r="F62" i="1" l="1"/>
  <c r="F63" i="1"/>
  <c r="F61" i="1"/>
  <c r="G65" i="1" l="1"/>
  <c r="G60" i="1" s="1"/>
  <c r="H65" i="1"/>
  <c r="H60" i="1" s="1"/>
  <c r="I65" i="1"/>
  <c r="I60" i="1" s="1"/>
  <c r="J65" i="1"/>
  <c r="J60" i="1" s="1"/>
  <c r="K60" i="1"/>
  <c r="L60" i="1"/>
  <c r="F65" i="1" l="1"/>
  <c r="F60" i="1" s="1"/>
  <c r="L48" i="1"/>
  <c r="F48" i="1"/>
  <c r="K48" i="1"/>
  <c r="J48" i="1"/>
  <c r="I48" i="1"/>
  <c r="H48" i="1"/>
  <c r="G48" i="1"/>
  <c r="F31" i="1" l="1"/>
  <c r="F28" i="1" s="1"/>
</calcChain>
</file>

<file path=xl/sharedStrings.xml><?xml version="1.0" encoding="utf-8"?>
<sst xmlns="http://schemas.openxmlformats.org/spreadsheetml/2006/main" count="223" uniqueCount="102">
  <si>
    <t>№ п/п</t>
  </si>
  <si>
    <t>Мероприятия по реализации подпрограммы</t>
  </si>
  <si>
    <t>Срок испол-нения меро-   приятия</t>
  </si>
  <si>
    <t>Источники финансирования</t>
  </si>
  <si>
    <t xml:space="preserve">Всего, 
(тыс. руб.)           </t>
  </si>
  <si>
    <t xml:space="preserve">Ответствен-ный за выполнение мероприя-тия программы </t>
  </si>
  <si>
    <t>Средства бюджета Московской области</t>
  </si>
  <si>
    <t>Средства федерального бюджета</t>
  </si>
  <si>
    <t>Внебюджетные источники</t>
  </si>
  <si>
    <t>1.1.</t>
  </si>
  <si>
    <t>2.3.</t>
  </si>
  <si>
    <t>2.5.</t>
  </si>
  <si>
    <t>2.6.</t>
  </si>
  <si>
    <t>2.7.</t>
  </si>
  <si>
    <t>2.7.1.</t>
  </si>
  <si>
    <t>3.</t>
  </si>
  <si>
    <t>Итого по подпрограмме I</t>
  </si>
  <si>
    <t>2015 год</t>
  </si>
  <si>
    <t>2016 год</t>
  </si>
  <si>
    <t>2017 год</t>
  </si>
  <si>
    <t>2018 год</t>
  </si>
  <si>
    <t>2019 год</t>
  </si>
  <si>
    <t>2020 год</t>
  </si>
  <si>
    <t>1.</t>
  </si>
  <si>
    <t>2.</t>
  </si>
  <si>
    <t>2.1.</t>
  </si>
  <si>
    <t>3.1.</t>
  </si>
  <si>
    <t>Объём финан-сирования меро-приятия в текущем финансовом году (тыс. руб.)</t>
  </si>
  <si>
    <t>2015-2020 гг.</t>
  </si>
  <si>
    <t xml:space="preserve">Средства
бюджета 
Одинцовского
муниципально
го района
</t>
  </si>
  <si>
    <t>В пределах средств, предусмотренных на обеспечение деятельности отдела муниципального контроля, сельского хозяйства и охраны природы.</t>
  </si>
  <si>
    <t xml:space="preserve">Отдел муниципального контроля, сельского хозяйства и охраны природы. </t>
  </si>
  <si>
    <t>2.4.</t>
  </si>
  <si>
    <t>Увеличение площади, засеваемой элитными семенами.
Предоставление сельхозтоваропроизводителями пакета документов в Минсельхозпрод Московской области для получения  субсидии.</t>
  </si>
  <si>
    <t>2015-2020</t>
  </si>
  <si>
    <t>Повышение престижности профессий в отрасли сельского хозяйства</t>
  </si>
  <si>
    <t>Задача 3. Развитие малого бизнеса в сфере сельского хозяйства</t>
  </si>
  <si>
    <t>Результаты выполнения мероприятия подпрограммы</t>
  </si>
  <si>
    <t>2.8.</t>
  </si>
  <si>
    <t>Приложение № 1</t>
  </si>
  <si>
    <t>ИТОГО:</t>
  </si>
  <si>
    <t>Средства бюджета Одинцовского муниципального района</t>
  </si>
  <si>
    <t xml:space="preserve">Средства бюджета Одинцовского муниципального района </t>
  </si>
  <si>
    <t>Итого по Подпрограмме II</t>
  </si>
  <si>
    <r>
      <rPr>
        <sz val="10"/>
        <color rgb="FF000000"/>
        <rFont val="Times New Roman"/>
        <family val="1"/>
        <charset val="204"/>
      </rPr>
      <t>Задача 1</t>
    </r>
    <r>
      <rPr>
        <b/>
        <sz val="10"/>
        <color rgb="FF000000"/>
        <rFont val="Times New Roman"/>
        <family val="1"/>
        <charset val="204"/>
      </rPr>
      <t xml:space="preserve">. </t>
    </r>
    <r>
      <rPr>
        <sz val="10"/>
        <color rgb="FF000000"/>
        <rFont val="Times New Roman"/>
        <family val="1"/>
        <charset val="204"/>
      </rPr>
      <t>Удовлетворение потребностей проживающего на сельской территории Одинцовского муниципального района  населения, в том числе молодых семей и молодых специалистов в благоустроенном жилье</t>
    </r>
  </si>
  <si>
    <t xml:space="preserve">Основное мероприятие 1. Улучшение жилищных условий граждан,
проживающих в сельской местности, в том числе молодых семей
и молодых специалистов
</t>
  </si>
  <si>
    <t>Мероприятие 1. Обеспечение жильем молодых семей и молодых специалистов, проживающих и работающих в сельской местности</t>
  </si>
  <si>
    <t>Основное мероприятие 1. Содействие получению  сельскохозяйственными товаропроизводителями несвязанной поддержки в области растениеводства</t>
  </si>
  <si>
    <t xml:space="preserve">Основное мероприятие 1. Развитие элитного семеноводства,  содействие получению сельхозтоваропроизводителями субсидии на возмещение части затрат на приобретение элитных семян   </t>
  </si>
  <si>
    <t>Мероприятие 1. Мониторинг привлечения инвестиций в сфере АПК</t>
  </si>
  <si>
    <t>Задача 1. Сохранение площади пашни, плодородия почв и повышение эффективности использования сельскохозяйственных угодий</t>
  </si>
  <si>
    <t xml:space="preserve">Мероприятие 2.  Содействие получению предприятиями субсидии на возмещение части затрат на приобретение сельскохозяйственной техники, оборудования для модернизации производства сельскохозяйственной продукции, её переработки (в том числе глубокой), предпродажной подготовки и реализации готовой продукции, в том числе по договорам финансовой аренды (лизинга) (в том числе крестьянским (фермерским) хозяйствам </t>
  </si>
  <si>
    <t xml:space="preserve">Мероприятие 1.
Мониторинг занятости и доходов седьхозпредприятий, содействие получения сельхозпредприятиями 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</t>
  </si>
  <si>
    <t>2.2.</t>
  </si>
  <si>
    <t xml:space="preserve">Основное мероприятие 2.  Развитие племенного животноводства, содействие получению сельхозпроизводителями субсидии на поддержку племенного животноводства </t>
  </si>
  <si>
    <t>Основное мероприятие 3.  Развитие молочного скотоводства, содействие получению сельхозпроизводителями субсидии на 1 килограмм реализованного и (или) отгруженного на собственную переработку молока.</t>
  </si>
  <si>
    <t xml:space="preserve">Основное мероприятие 5. Мониторинг объемов производства сельскохозяйственных культур. </t>
  </si>
  <si>
    <t>Основное мероприятие 6.  Техническая и технологическая модернизация предприятий АПК.</t>
  </si>
  <si>
    <t>2.6.1.</t>
  </si>
  <si>
    <t>2.6.2.</t>
  </si>
  <si>
    <t>Основное мероприятие 7.
Повышение занятости и доходов сельского населения</t>
  </si>
  <si>
    <t>Основное мероприятие 8.  Содействие участию представителей сельхозпредприятий района в областных конкурсах,  выставках.</t>
  </si>
  <si>
    <t>Реализация молока сельскохозяйственными предприятиями района на уровне не ниже 29,8 тыс.тонн; Предоставление сельхозтоваропроизводителями пакета документов в Минсельхозпрод Московской области для получения  субсидии.</t>
  </si>
  <si>
    <t>Анализ показателей производства зерна , картофеля , овощей , скота и птицы , молока.</t>
  </si>
  <si>
    <t>Повышение уровня жизни в сельской местности. Предоставление сельхозтоваропроизводителями пакета документов в Минсельхозпрод Московской области для получения  субсидии.</t>
  </si>
  <si>
    <t>За период 2015-2020гг.  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 составит        6 единиц.  Предоставление фермерами  пакета документов для участия в куонкурсе.</t>
  </si>
  <si>
    <t xml:space="preserve">Подпрограмма  I «Развитие отраслей сельского хозяйства Одинцовского муниципального района» </t>
  </si>
  <si>
    <t xml:space="preserve"> Подпрограмма  II «Устойчивое развитие сельских территорий»</t>
  </si>
  <si>
    <t>СОГЛАСОВАНО:</t>
  </si>
  <si>
    <t>Начальник отдела муниципального контроля,сельского хозяйства и охраны природы</t>
  </si>
  <si>
    <t>Е.О. Новоселов</t>
  </si>
  <si>
    <t>Начальник управления бухгалтерского учета и отчетности- главный бухгалтер</t>
  </si>
  <si>
    <t>Н.А. Стародубова</t>
  </si>
  <si>
    <t>ИТОГО по программе</t>
  </si>
  <si>
    <t>Задача 2. Увеличение производства продукции сельского хозяйства в хозяйствах всех категорий</t>
  </si>
  <si>
    <t>2015-2020 гг</t>
  </si>
  <si>
    <t xml:space="preserve">Перечень мероприятий муниципальной программы 
 «Сельское хозяйство  Одинцовского муниципального района Московской области» </t>
  </si>
  <si>
    <t>Основное мероприятие 1.  Содействие получению  финансовой поддержки  крестьянскими (фермерскими) хозяйствами, начинающими фермерами, осуществившими проекты создания и развития своих хозяйств.</t>
  </si>
  <si>
    <t xml:space="preserve"> к муниципальной программе</t>
  </si>
  <si>
    <t>За период 2015-2020гг. объемы приобретения новой самоходной сельскохозяйственной техники сельскохозяйственными товаропроизводителями - 31 ед. Предоставление сельхозтоваропроизводителями пакета документов в Минсельхозпрод Московской области для получения  субсидии.</t>
  </si>
  <si>
    <t>Увеличение доли обрабатываемой пашни.
Предоставление сельхозтоваропроизводителями пакета документов в Минсельхозпрод Московской области для получения  субсидии.</t>
  </si>
  <si>
    <t>Увеличение производства товарной рыбы.  
Предоставление сельхозтоваропроизводителями пакета документов в Минсельхозпрод Московской области для получения  субсидии.</t>
  </si>
  <si>
    <t>Увеличение удельного веса племенного скота в общем поголовье и  численности племенного маточного поголовья сельскохозяйственных животных.
Предоставление сельхозтоваропроизводителями пакета документов в Минсельхозпрод Московской области для получения  субсидии.</t>
  </si>
  <si>
    <t xml:space="preserve">Рост объема инвестиций в сфере АПК;
Привлечение инвестиций в инвестиционные проекты
</t>
  </si>
  <si>
    <t>Основное мероприятие 4.  Поддержка аквакультуры (рыбоводства),  содействие получению сельхозпроизводителями субсидии на производство товарной рыбы и рыбопосадочного материала.</t>
  </si>
  <si>
    <t>Подпрограмма III    «Обеспечение реализации государственных полномочий 
по организации проведения мероприятий по отлову и содержанию безнадзорных животных»</t>
  </si>
  <si>
    <t>Задача 1. Защита населения от неблагоприятного воздействия безнадзорных животных</t>
  </si>
  <si>
    <t>2017-2020</t>
  </si>
  <si>
    <t>1.1.1.</t>
  </si>
  <si>
    <t>Итого по Подпрограмме III</t>
  </si>
  <si>
    <t>Основное мероприятие 1. Отлов безнадзорных животных  в целях регулирования их численности, предупреждения возникновения или угрозы возникновения ситуаций, угрожающих жизни и здоровью людей, обеспечения общественного порядка и спокойствия населения</t>
  </si>
  <si>
    <t xml:space="preserve">Ввод (приобретение) жилья для граждан, проживающих в сельской местности в т.ч. для  молодых семей и молодых специалистов, проживающих и работающих в сельской местности </t>
  </si>
  <si>
    <t>Ввод (приобретение) жилья для молодых семей и молодых специалистов, проживающих в сельской местности</t>
  </si>
  <si>
    <t xml:space="preserve">Отлов   безнадзорных животных и проведение необходимых мероприятий </t>
  </si>
  <si>
    <t>2018-2020</t>
  </si>
  <si>
    <t>__</t>
  </si>
  <si>
    <t>Основное мероприятие 1. Ликвидация очагов распространения борщевика Сосновского на территории Одинцовского муниципального района</t>
  </si>
  <si>
    <t>Средства бюджетов городских и сельских поселений Одинцовского муницппального района</t>
  </si>
  <si>
    <t>Объем финансирования не определен</t>
  </si>
  <si>
    <t>В пределах средств, предусмотренных в бюджетах поселений</t>
  </si>
  <si>
    <t>За период 2018-2020 гг. планируется снизить площадь засоренности борщевиком ссоновского на 115,28 га на территории Одинцовского муниципального района</t>
  </si>
  <si>
    <t>Приложение  № 1
к постановлению Администрации
Одинцовского муниципального района
от 14.06.2018 № 2632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</si>
</sst>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0.000"/>
    <numFmt numFmtId="167" formatCode="#,##0.000"/>
    <numFmt numFmtId="168" formatCode="0.00000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6" fillId="0" borderId="0"/>
    <xf numFmtId="0" fontId="1" fillId="0" borderId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 applyFill="1"/>
    <xf numFmtId="0" fontId="2" fillId="0" borderId="2" xfId="1" applyFont="1" applyFill="1" applyBorder="1" applyAlignment="1">
      <alignment vertical="top" wrapText="1"/>
    </xf>
    <xf numFmtId="165" fontId="2" fillId="0" borderId="2" xfId="0" applyNumberFormat="1" applyFont="1" applyFill="1" applyBorder="1" applyAlignment="1">
      <alignment horizontal="center" vertical="top"/>
    </xf>
    <xf numFmtId="0" fontId="5" fillId="0" borderId="0" xfId="0" applyFont="1" applyFill="1" applyBorder="1"/>
    <xf numFmtId="0" fontId="5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/>
    <xf numFmtId="2" fontId="5" fillId="0" borderId="0" xfId="0" applyNumberFormat="1" applyFont="1" applyFill="1" applyBorder="1"/>
    <xf numFmtId="165" fontId="2" fillId="2" borderId="2" xfId="2" applyNumberFormat="1" applyFont="1" applyFill="1" applyBorder="1" applyAlignment="1">
      <alignment horizontal="center" vertical="top" wrapText="1"/>
    </xf>
    <xf numFmtId="0" fontId="2" fillId="2" borderId="2" xfId="2" applyFont="1" applyFill="1" applyBorder="1" applyAlignment="1">
      <alignment vertical="top" wrapText="1"/>
    </xf>
    <xf numFmtId="0" fontId="11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7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9" fillId="0" borderId="0" xfId="0" applyFont="1"/>
    <xf numFmtId="0" fontId="2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166" fontId="14" fillId="2" borderId="2" xfId="0" applyNumberFormat="1" applyFont="1" applyFill="1" applyBorder="1" applyAlignment="1">
      <alignment horizontal="center" vertical="center"/>
    </xf>
    <xf numFmtId="166" fontId="15" fillId="2" borderId="2" xfId="0" applyNumberFormat="1" applyFont="1" applyFill="1" applyBorder="1" applyAlignment="1">
      <alignment horizontal="center" vertical="center"/>
    </xf>
    <xf numFmtId="166" fontId="16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left" vertical="center" wrapText="1"/>
    </xf>
    <xf numFmtId="166" fontId="23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vertical="top" wrapText="1"/>
    </xf>
    <xf numFmtId="165" fontId="2" fillId="2" borderId="2" xfId="0" applyNumberFormat="1" applyFont="1" applyFill="1" applyBorder="1" applyAlignment="1">
      <alignment horizontal="center" vertical="top"/>
    </xf>
    <xf numFmtId="16" fontId="2" fillId="2" borderId="2" xfId="0" applyNumberFormat="1" applyFont="1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10" fillId="2" borderId="2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/>
    </xf>
    <xf numFmtId="0" fontId="10" fillId="2" borderId="2" xfId="1" applyFont="1" applyFill="1" applyBorder="1" applyAlignment="1">
      <alignment vertical="top" wrapText="1"/>
    </xf>
    <xf numFmtId="0" fontId="10" fillId="2" borderId="2" xfId="0" applyNumberFormat="1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left" vertical="top" wrapText="1"/>
    </xf>
    <xf numFmtId="0" fontId="18" fillId="2" borderId="2" xfId="1" applyFont="1" applyFill="1" applyBorder="1" applyAlignment="1">
      <alignment vertical="top" wrapText="1"/>
    </xf>
    <xf numFmtId="167" fontId="18" fillId="2" borderId="2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top"/>
    </xf>
    <xf numFmtId="166" fontId="2" fillId="2" borderId="2" xfId="0" applyNumberFormat="1" applyFont="1" applyFill="1" applyBorder="1" applyAlignment="1">
      <alignment vertical="top"/>
    </xf>
    <xf numFmtId="166" fontId="2" fillId="2" borderId="2" xfId="2" applyNumberFormat="1" applyFont="1" applyFill="1" applyBorder="1" applyAlignment="1">
      <alignment horizontal="center" vertical="top" wrapText="1"/>
    </xf>
    <xf numFmtId="166" fontId="2" fillId="2" borderId="2" xfId="0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7" fillId="2" borderId="2" xfId="1" applyFont="1" applyFill="1" applyBorder="1" applyAlignment="1">
      <alignment horizontal="center" vertical="center" wrapText="1"/>
    </xf>
    <xf numFmtId="166" fontId="25" fillId="2" borderId="2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/>
    <xf numFmtId="168" fontId="14" fillId="2" borderId="2" xfId="0" applyNumberFormat="1" applyFont="1" applyFill="1" applyBorder="1" applyAlignment="1">
      <alignment horizontal="center" vertical="center"/>
    </xf>
    <xf numFmtId="168" fontId="16" fillId="2" borderId="2" xfId="0" applyNumberFormat="1" applyFont="1" applyFill="1" applyBorder="1" applyAlignment="1">
      <alignment horizontal="center" vertical="center"/>
    </xf>
    <xf numFmtId="168" fontId="23" fillId="2" borderId="2" xfId="0" applyNumberFormat="1" applyFont="1" applyFill="1" applyBorder="1" applyAlignment="1">
      <alignment horizontal="center" vertical="center"/>
    </xf>
    <xf numFmtId="168" fontId="9" fillId="0" borderId="0" xfId="0" applyNumberFormat="1" applyFont="1"/>
    <xf numFmtId="168" fontId="30" fillId="2" borderId="2" xfId="0" applyNumberFormat="1" applyFont="1" applyFill="1" applyBorder="1" applyAlignment="1">
      <alignment horizontal="center" vertical="center"/>
    </xf>
    <xf numFmtId="168" fontId="31" fillId="2" borderId="2" xfId="0" applyNumberFormat="1" applyFont="1" applyFill="1" applyBorder="1" applyAlignment="1">
      <alignment horizontal="center" vertical="center"/>
    </xf>
    <xf numFmtId="166" fontId="30" fillId="2" borderId="2" xfId="0" applyNumberFormat="1" applyFont="1" applyFill="1" applyBorder="1" applyAlignment="1">
      <alignment horizontal="center" vertical="center"/>
    </xf>
    <xf numFmtId="168" fontId="2" fillId="2" borderId="2" xfId="2" applyNumberFormat="1" applyFont="1" applyFill="1" applyBorder="1" applyAlignment="1">
      <alignment horizontal="center" vertical="top" wrapText="1"/>
    </xf>
    <xf numFmtId="168" fontId="10" fillId="2" borderId="2" xfId="0" applyNumberFormat="1" applyFont="1" applyFill="1" applyBorder="1" applyAlignment="1">
      <alignment horizontal="center" vertical="top"/>
    </xf>
    <xf numFmtId="166" fontId="10" fillId="2" borderId="2" xfId="0" applyNumberFormat="1" applyFont="1" applyFill="1" applyBorder="1" applyAlignment="1">
      <alignment horizontal="center" vertical="top"/>
    </xf>
    <xf numFmtId="166" fontId="31" fillId="2" borderId="2" xfId="0" applyNumberFormat="1" applyFont="1" applyFill="1" applyBorder="1" applyAlignment="1">
      <alignment horizontal="center" vertical="center"/>
    </xf>
    <xf numFmtId="166" fontId="3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27" fillId="2" borderId="2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 vertical="center" wrapText="1"/>
    </xf>
    <xf numFmtId="166" fontId="15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left" vertical="center" wrapText="1"/>
    </xf>
    <xf numFmtId="0" fontId="26" fillId="2" borderId="7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1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165" fontId="2" fillId="0" borderId="2" xfId="0" applyNumberFormat="1" applyFont="1" applyFill="1" applyBorder="1" applyAlignment="1">
      <alignment horizontal="center" vertical="top" wrapText="1"/>
    </xf>
    <xf numFmtId="165" fontId="10" fillId="2" borderId="3" xfId="0" applyNumberFormat="1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165" fontId="2" fillId="2" borderId="2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165" fontId="10" fillId="2" borderId="4" xfId="0" applyNumberFormat="1" applyFont="1" applyFill="1" applyBorder="1" applyAlignment="1">
      <alignment horizontal="center" vertical="top" wrapText="1"/>
    </xf>
    <xf numFmtId="165" fontId="10" fillId="2" borderId="5" xfId="0" applyNumberFormat="1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16" fontId="2" fillId="2" borderId="6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/>
    <xf numFmtId="0" fontId="0" fillId="2" borderId="2" xfId="0" applyFill="1" applyBorder="1" applyAlignment="1"/>
    <xf numFmtId="0" fontId="20" fillId="2" borderId="2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 vertical="center" wrapText="1"/>
    </xf>
    <xf numFmtId="165" fontId="10" fillId="2" borderId="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Alignment="1"/>
    <xf numFmtId="0" fontId="13" fillId="2" borderId="2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7">
    <cellStyle name="Обычный" xfId="0" builtinId="0"/>
    <cellStyle name="Обычный 2" xfId="3"/>
    <cellStyle name="Обычный 3" xfId="4"/>
    <cellStyle name="Обычный 4" xfId="2"/>
    <cellStyle name="Обычный 5" xfId="1"/>
    <cellStyle name="Финансовый 2" xfId="5"/>
    <cellStyle name="Финансов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2"/>
  <sheetViews>
    <sheetView tabSelected="1" view="pageBreakPreview" topLeftCell="A61" zoomScale="120" zoomScaleNormal="100" zoomScaleSheetLayoutView="120" workbookViewId="0">
      <selection activeCell="A4" sqref="A4:N4"/>
    </sheetView>
  </sheetViews>
  <sheetFormatPr defaultRowHeight="54" customHeight="1" x14ac:dyDescent="0.25"/>
  <cols>
    <col min="1" max="1" width="6.28515625" style="6" customWidth="1"/>
    <col min="2" max="2" width="15.140625" style="6" customWidth="1"/>
    <col min="3" max="3" width="6.7109375" style="7" customWidth="1"/>
    <col min="4" max="4" width="13.42578125" style="6" customWidth="1"/>
    <col min="5" max="5" width="8.5703125" style="6" customWidth="1"/>
    <col min="6" max="6" width="9.28515625" style="6" customWidth="1"/>
    <col min="7" max="7" width="8" style="6" customWidth="1"/>
    <col min="8" max="8" width="8.5703125" style="6" customWidth="1"/>
    <col min="9" max="9" width="9.140625" style="6" customWidth="1"/>
    <col min="10" max="10" width="8.42578125" style="6" customWidth="1"/>
    <col min="11" max="12" width="8.28515625" style="6" customWidth="1"/>
    <col min="13" max="13" width="9.5703125" style="6" customWidth="1"/>
    <col min="14" max="14" width="12.28515625" style="6" customWidth="1"/>
    <col min="15" max="15" width="10.85546875" style="4" bestFit="1" customWidth="1"/>
    <col min="16" max="17" width="12.42578125" style="4" bestFit="1" customWidth="1"/>
    <col min="18" max="28" width="9.140625" style="4"/>
    <col min="29" max="16384" width="9.140625" style="5"/>
  </cols>
  <sheetData>
    <row r="1" spans="1:15" ht="60" customHeight="1" x14ac:dyDescent="0.25">
      <c r="J1" s="64" t="s">
        <v>101</v>
      </c>
      <c r="K1" s="65"/>
      <c r="L1" s="65"/>
      <c r="M1" s="65"/>
      <c r="N1" s="65"/>
    </row>
    <row r="2" spans="1:15" ht="15" x14ac:dyDescent="0.25">
      <c r="I2" s="9"/>
      <c r="J2" s="77" t="s">
        <v>39</v>
      </c>
      <c r="K2" s="65"/>
      <c r="L2" s="65"/>
      <c r="M2" s="65"/>
      <c r="N2" s="65"/>
      <c r="O2" s="6"/>
    </row>
    <row r="3" spans="1:15" ht="15" x14ac:dyDescent="0.25">
      <c r="I3" s="1"/>
      <c r="J3" s="77" t="s">
        <v>78</v>
      </c>
      <c r="K3" s="77"/>
      <c r="L3" s="77"/>
      <c r="M3" s="65"/>
      <c r="N3" s="65"/>
      <c r="O3" s="6"/>
    </row>
    <row r="4" spans="1:15" ht="34.5" customHeight="1" x14ac:dyDescent="0.25">
      <c r="A4" s="80" t="s">
        <v>76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5" ht="54" customHeight="1" x14ac:dyDescent="0.25">
      <c r="A5" s="82" t="s">
        <v>0</v>
      </c>
      <c r="B5" s="82" t="s">
        <v>1</v>
      </c>
      <c r="C5" s="82" t="s">
        <v>2</v>
      </c>
      <c r="D5" s="82" t="s">
        <v>3</v>
      </c>
      <c r="E5" s="82" t="s">
        <v>27</v>
      </c>
      <c r="F5" s="82" t="s">
        <v>4</v>
      </c>
      <c r="G5" s="82" t="s">
        <v>17</v>
      </c>
      <c r="H5" s="82" t="s">
        <v>18</v>
      </c>
      <c r="I5" s="82" t="s">
        <v>19</v>
      </c>
      <c r="J5" s="82" t="s">
        <v>20</v>
      </c>
      <c r="K5" s="82" t="s">
        <v>21</v>
      </c>
      <c r="L5" s="82" t="s">
        <v>22</v>
      </c>
      <c r="M5" s="82" t="s">
        <v>5</v>
      </c>
      <c r="N5" s="82" t="s">
        <v>37</v>
      </c>
    </row>
    <row r="6" spans="1:15" ht="54" customHeight="1" x14ac:dyDescent="0.25">
      <c r="A6" s="82"/>
      <c r="B6" s="82"/>
      <c r="C6" s="82"/>
      <c r="D6" s="82"/>
      <c r="E6" s="82"/>
      <c r="F6" s="82"/>
      <c r="G6" s="83"/>
      <c r="H6" s="83"/>
      <c r="I6" s="83"/>
      <c r="J6" s="83"/>
      <c r="K6" s="83"/>
      <c r="L6" s="83"/>
      <c r="M6" s="82"/>
      <c r="N6" s="82"/>
    </row>
    <row r="7" spans="1:15" ht="11.25" customHeight="1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</row>
    <row r="8" spans="1:15" ht="18" customHeight="1" x14ac:dyDescent="0.25">
      <c r="A8" s="126" t="s">
        <v>66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</row>
    <row r="9" spans="1:15" ht="109.5" customHeight="1" x14ac:dyDescent="0.25">
      <c r="A9" s="17" t="s">
        <v>23</v>
      </c>
      <c r="B9" s="18" t="s">
        <v>50</v>
      </c>
      <c r="C9" s="20" t="s">
        <v>28</v>
      </c>
      <c r="D9" s="2" t="s">
        <v>29</v>
      </c>
      <c r="E9" s="3"/>
      <c r="F9" s="3"/>
      <c r="G9" s="84" t="s">
        <v>30</v>
      </c>
      <c r="H9" s="83"/>
      <c r="I9" s="83"/>
      <c r="J9" s="83"/>
      <c r="K9" s="83"/>
      <c r="L9" s="83"/>
      <c r="M9" s="19"/>
      <c r="N9" s="19"/>
    </row>
    <row r="10" spans="1:15" ht="153.75" customHeight="1" x14ac:dyDescent="0.25">
      <c r="A10" s="17" t="s">
        <v>9</v>
      </c>
      <c r="B10" s="21" t="s">
        <v>47</v>
      </c>
      <c r="C10" s="23" t="s">
        <v>28</v>
      </c>
      <c r="D10" s="32" t="s">
        <v>29</v>
      </c>
      <c r="E10" s="33"/>
      <c r="F10" s="33"/>
      <c r="G10" s="92" t="s">
        <v>30</v>
      </c>
      <c r="H10" s="93"/>
      <c r="I10" s="93"/>
      <c r="J10" s="93"/>
      <c r="K10" s="93"/>
      <c r="L10" s="93"/>
      <c r="M10" s="23" t="s">
        <v>31</v>
      </c>
      <c r="N10" s="23" t="s">
        <v>80</v>
      </c>
    </row>
    <row r="11" spans="1:15" ht="63.75" customHeight="1" x14ac:dyDescent="0.25">
      <c r="A11" s="88" t="s">
        <v>24</v>
      </c>
      <c r="B11" s="100" t="s">
        <v>74</v>
      </c>
      <c r="C11" s="90" t="s">
        <v>28</v>
      </c>
      <c r="D11" s="32" t="s">
        <v>29</v>
      </c>
      <c r="E11" s="33"/>
      <c r="F11" s="33"/>
      <c r="G11" s="92" t="s">
        <v>30</v>
      </c>
      <c r="H11" s="93"/>
      <c r="I11" s="93"/>
      <c r="J11" s="93"/>
      <c r="K11" s="93"/>
      <c r="L11" s="93"/>
      <c r="M11" s="100"/>
      <c r="N11" s="88"/>
    </row>
    <row r="12" spans="1:15" ht="28.5" customHeight="1" x14ac:dyDescent="0.25">
      <c r="A12" s="89"/>
      <c r="B12" s="101"/>
      <c r="C12" s="91"/>
      <c r="D12" s="12" t="s">
        <v>8</v>
      </c>
      <c r="E12" s="45">
        <v>350</v>
      </c>
      <c r="F12" s="59">
        <f t="shared" ref="F12" si="0">SUM(G12:L12)</f>
        <v>2275</v>
      </c>
      <c r="G12" s="61">
        <v>350</v>
      </c>
      <c r="H12" s="61">
        <v>375</v>
      </c>
      <c r="I12" s="61">
        <v>375</v>
      </c>
      <c r="J12" s="60">
        <v>350</v>
      </c>
      <c r="K12" s="61">
        <v>410</v>
      </c>
      <c r="L12" s="61">
        <v>415</v>
      </c>
      <c r="M12" s="101"/>
      <c r="N12" s="89"/>
    </row>
    <row r="13" spans="1:15" ht="185.25" customHeight="1" x14ac:dyDescent="0.25">
      <c r="A13" s="17" t="s">
        <v>25</v>
      </c>
      <c r="B13" s="21" t="s">
        <v>48</v>
      </c>
      <c r="C13" s="23" t="s">
        <v>28</v>
      </c>
      <c r="D13" s="32" t="s">
        <v>29</v>
      </c>
      <c r="E13" s="33"/>
      <c r="F13" s="33"/>
      <c r="G13" s="92" t="s">
        <v>30</v>
      </c>
      <c r="H13" s="93"/>
      <c r="I13" s="93"/>
      <c r="J13" s="93"/>
      <c r="K13" s="93"/>
      <c r="L13" s="93"/>
      <c r="M13" s="21" t="s">
        <v>31</v>
      </c>
      <c r="N13" s="23" t="s">
        <v>33</v>
      </c>
    </row>
    <row r="14" spans="1:15" ht="300" customHeight="1" x14ac:dyDescent="0.25">
      <c r="A14" s="17" t="s">
        <v>53</v>
      </c>
      <c r="B14" s="21" t="s">
        <v>54</v>
      </c>
      <c r="C14" s="23" t="s">
        <v>28</v>
      </c>
      <c r="D14" s="32" t="s">
        <v>29</v>
      </c>
      <c r="E14" s="33"/>
      <c r="F14" s="33"/>
      <c r="G14" s="92" t="s">
        <v>30</v>
      </c>
      <c r="H14" s="93"/>
      <c r="I14" s="93"/>
      <c r="J14" s="93"/>
      <c r="K14" s="93"/>
      <c r="L14" s="93"/>
      <c r="M14" s="21" t="s">
        <v>31</v>
      </c>
      <c r="N14" s="23" t="s">
        <v>82</v>
      </c>
    </row>
    <row r="15" spans="1:15" ht="214.5" customHeight="1" x14ac:dyDescent="0.25">
      <c r="A15" s="34" t="s">
        <v>10</v>
      </c>
      <c r="B15" s="21" t="s">
        <v>55</v>
      </c>
      <c r="C15" s="23" t="s">
        <v>28</v>
      </c>
      <c r="D15" s="32" t="s">
        <v>29</v>
      </c>
      <c r="E15" s="33"/>
      <c r="F15" s="33"/>
      <c r="G15" s="92" t="s">
        <v>30</v>
      </c>
      <c r="H15" s="93"/>
      <c r="I15" s="93"/>
      <c r="J15" s="93"/>
      <c r="K15" s="93"/>
      <c r="L15" s="93"/>
      <c r="M15" s="21" t="s">
        <v>31</v>
      </c>
      <c r="N15" s="23" t="s">
        <v>62</v>
      </c>
    </row>
    <row r="16" spans="1:15" ht="187.5" customHeight="1" x14ac:dyDescent="0.25">
      <c r="A16" s="17" t="s">
        <v>32</v>
      </c>
      <c r="B16" s="21" t="s">
        <v>84</v>
      </c>
      <c r="C16" s="23" t="s">
        <v>28</v>
      </c>
      <c r="D16" s="32" t="s">
        <v>29</v>
      </c>
      <c r="E16" s="33"/>
      <c r="F16" s="33"/>
      <c r="G16" s="92" t="s">
        <v>30</v>
      </c>
      <c r="H16" s="93"/>
      <c r="I16" s="93"/>
      <c r="J16" s="93"/>
      <c r="K16" s="93"/>
      <c r="L16" s="93"/>
      <c r="M16" s="23" t="s">
        <v>31</v>
      </c>
      <c r="N16" s="23" t="s">
        <v>81</v>
      </c>
    </row>
    <row r="17" spans="1:16" ht="99.75" customHeight="1" x14ac:dyDescent="0.25">
      <c r="A17" s="17" t="s">
        <v>11</v>
      </c>
      <c r="B17" s="21" t="s">
        <v>56</v>
      </c>
      <c r="C17" s="23" t="s">
        <v>28</v>
      </c>
      <c r="D17" s="32" t="s">
        <v>29</v>
      </c>
      <c r="E17" s="33"/>
      <c r="F17" s="33"/>
      <c r="G17" s="92" t="s">
        <v>30</v>
      </c>
      <c r="H17" s="93"/>
      <c r="I17" s="93"/>
      <c r="J17" s="93"/>
      <c r="K17" s="93"/>
      <c r="L17" s="93"/>
      <c r="M17" s="23" t="s">
        <v>31</v>
      </c>
      <c r="N17" s="23" t="s">
        <v>63</v>
      </c>
    </row>
    <row r="18" spans="1:16" ht="86.25" customHeight="1" x14ac:dyDescent="0.25">
      <c r="A18" s="17" t="s">
        <v>12</v>
      </c>
      <c r="B18" s="21" t="s">
        <v>57</v>
      </c>
      <c r="C18" s="23" t="s">
        <v>28</v>
      </c>
      <c r="D18" s="32" t="s">
        <v>29</v>
      </c>
      <c r="E18" s="33"/>
      <c r="F18" s="33"/>
      <c r="G18" s="92" t="s">
        <v>30</v>
      </c>
      <c r="H18" s="93"/>
      <c r="I18" s="93"/>
      <c r="J18" s="93"/>
      <c r="K18" s="93"/>
      <c r="L18" s="93"/>
      <c r="M18" s="21" t="s">
        <v>31</v>
      </c>
      <c r="N18" s="21"/>
    </row>
    <row r="19" spans="1:16" ht="87.75" customHeight="1" x14ac:dyDescent="0.25">
      <c r="A19" s="35" t="s">
        <v>58</v>
      </c>
      <c r="B19" s="36" t="s">
        <v>49</v>
      </c>
      <c r="C19" s="23" t="s">
        <v>28</v>
      </c>
      <c r="D19" s="32" t="s">
        <v>29</v>
      </c>
      <c r="E19" s="33"/>
      <c r="F19" s="33"/>
      <c r="G19" s="92" t="s">
        <v>30</v>
      </c>
      <c r="H19" s="93"/>
      <c r="I19" s="93"/>
      <c r="J19" s="93"/>
      <c r="K19" s="93"/>
      <c r="L19" s="93"/>
      <c r="M19" s="36" t="s">
        <v>31</v>
      </c>
      <c r="N19" s="36" t="s">
        <v>83</v>
      </c>
    </row>
    <row r="20" spans="1:16" ht="324.75" customHeight="1" x14ac:dyDescent="0.25">
      <c r="A20" s="17" t="s">
        <v>59</v>
      </c>
      <c r="B20" s="21" t="s">
        <v>51</v>
      </c>
      <c r="C20" s="23" t="s">
        <v>28</v>
      </c>
      <c r="D20" s="32" t="s">
        <v>29</v>
      </c>
      <c r="E20" s="33"/>
      <c r="F20" s="33"/>
      <c r="G20" s="92" t="s">
        <v>30</v>
      </c>
      <c r="H20" s="93"/>
      <c r="I20" s="93"/>
      <c r="J20" s="93"/>
      <c r="K20" s="93"/>
      <c r="L20" s="93"/>
      <c r="M20" s="21" t="s">
        <v>31</v>
      </c>
      <c r="N20" s="21" t="s">
        <v>79</v>
      </c>
    </row>
    <row r="21" spans="1:16" ht="99.75" customHeight="1" x14ac:dyDescent="0.25">
      <c r="A21" s="17" t="s">
        <v>13</v>
      </c>
      <c r="B21" s="21" t="s">
        <v>60</v>
      </c>
      <c r="C21" s="23" t="s">
        <v>28</v>
      </c>
      <c r="D21" s="12" t="s">
        <v>29</v>
      </c>
      <c r="E21" s="11"/>
      <c r="F21" s="11"/>
      <c r="G21" s="92" t="s">
        <v>30</v>
      </c>
      <c r="H21" s="93"/>
      <c r="I21" s="93"/>
      <c r="J21" s="93"/>
      <c r="K21" s="93"/>
      <c r="L21" s="93"/>
      <c r="M21" s="21" t="s">
        <v>31</v>
      </c>
      <c r="N21" s="17"/>
    </row>
    <row r="22" spans="1:16" ht="214.5" customHeight="1" x14ac:dyDescent="0.25">
      <c r="A22" s="17" t="s">
        <v>14</v>
      </c>
      <c r="B22" s="21" t="s">
        <v>52</v>
      </c>
      <c r="C22" s="24" t="s">
        <v>28</v>
      </c>
      <c r="D22" s="12" t="s">
        <v>29</v>
      </c>
      <c r="E22" s="11"/>
      <c r="F22" s="11"/>
      <c r="G22" s="92" t="s">
        <v>30</v>
      </c>
      <c r="H22" s="93"/>
      <c r="I22" s="93"/>
      <c r="J22" s="93"/>
      <c r="K22" s="93"/>
      <c r="L22" s="93"/>
      <c r="M22" s="21" t="s">
        <v>31</v>
      </c>
      <c r="N22" s="23" t="s">
        <v>64</v>
      </c>
    </row>
    <row r="23" spans="1:16" ht="99" customHeight="1" x14ac:dyDescent="0.25">
      <c r="A23" s="17" t="s">
        <v>38</v>
      </c>
      <c r="B23" s="21" t="s">
        <v>61</v>
      </c>
      <c r="C23" s="23" t="s">
        <v>34</v>
      </c>
      <c r="D23" s="12" t="s">
        <v>8</v>
      </c>
      <c r="E23" s="45">
        <v>350</v>
      </c>
      <c r="F23" s="59">
        <f t="shared" ref="F23" si="1">SUM(G23:L23)</f>
        <v>2275</v>
      </c>
      <c r="G23" s="61">
        <v>350</v>
      </c>
      <c r="H23" s="61">
        <v>375</v>
      </c>
      <c r="I23" s="61">
        <v>375</v>
      </c>
      <c r="J23" s="60">
        <v>350</v>
      </c>
      <c r="K23" s="61">
        <v>410</v>
      </c>
      <c r="L23" s="61">
        <v>415</v>
      </c>
      <c r="M23" s="21" t="s">
        <v>31</v>
      </c>
      <c r="N23" s="21" t="s">
        <v>35</v>
      </c>
    </row>
    <row r="24" spans="1:16" ht="72" customHeight="1" x14ac:dyDescent="0.25">
      <c r="A24" s="17" t="s">
        <v>15</v>
      </c>
      <c r="B24" s="21" t="s">
        <v>36</v>
      </c>
      <c r="C24" s="23" t="s">
        <v>28</v>
      </c>
      <c r="D24" s="32" t="s">
        <v>29</v>
      </c>
      <c r="E24" s="33"/>
      <c r="F24" s="33"/>
      <c r="G24" s="92" t="s">
        <v>30</v>
      </c>
      <c r="H24" s="93"/>
      <c r="I24" s="93"/>
      <c r="J24" s="93"/>
      <c r="K24" s="93"/>
      <c r="L24" s="93"/>
      <c r="M24" s="21"/>
      <c r="N24" s="17"/>
    </row>
    <row r="25" spans="1:16" ht="287.25" customHeight="1" x14ac:dyDescent="0.25">
      <c r="A25" s="17" t="s">
        <v>26</v>
      </c>
      <c r="B25" s="21" t="s">
        <v>77</v>
      </c>
      <c r="C25" s="23" t="s">
        <v>28</v>
      </c>
      <c r="D25" s="32" t="s">
        <v>29</v>
      </c>
      <c r="E25" s="33"/>
      <c r="F25" s="33"/>
      <c r="G25" s="92" t="s">
        <v>30</v>
      </c>
      <c r="H25" s="92"/>
      <c r="I25" s="92"/>
      <c r="J25" s="92"/>
      <c r="K25" s="92"/>
      <c r="L25" s="92"/>
      <c r="M25" s="21" t="s">
        <v>31</v>
      </c>
      <c r="N25" s="23" t="s">
        <v>65</v>
      </c>
      <c r="P25" s="10"/>
    </row>
    <row r="26" spans="1:16" ht="64.5" customHeight="1" x14ac:dyDescent="0.25">
      <c r="A26" s="37">
        <v>4</v>
      </c>
      <c r="B26" s="96" t="s">
        <v>96</v>
      </c>
      <c r="C26" s="98" t="s">
        <v>94</v>
      </c>
      <c r="D26" s="38" t="s">
        <v>41</v>
      </c>
      <c r="E26" s="39" t="s">
        <v>95</v>
      </c>
      <c r="F26" s="39" t="s">
        <v>95</v>
      </c>
      <c r="G26" s="39" t="s">
        <v>95</v>
      </c>
      <c r="H26" s="39" t="s">
        <v>95</v>
      </c>
      <c r="I26" s="39" t="s">
        <v>95</v>
      </c>
      <c r="J26" s="85" t="s">
        <v>98</v>
      </c>
      <c r="K26" s="94"/>
      <c r="L26" s="95"/>
      <c r="M26" s="96" t="s">
        <v>31</v>
      </c>
      <c r="N26" s="98" t="s">
        <v>100</v>
      </c>
      <c r="P26" s="10"/>
    </row>
    <row r="27" spans="1:16" ht="106.5" customHeight="1" x14ac:dyDescent="0.25">
      <c r="A27" s="37"/>
      <c r="B27" s="97"/>
      <c r="C27" s="99"/>
      <c r="D27" s="38" t="s">
        <v>97</v>
      </c>
      <c r="E27" s="39" t="s">
        <v>95</v>
      </c>
      <c r="F27" s="39" t="s">
        <v>95</v>
      </c>
      <c r="G27" s="39" t="s">
        <v>95</v>
      </c>
      <c r="H27" s="39" t="s">
        <v>95</v>
      </c>
      <c r="I27" s="39" t="s">
        <v>95</v>
      </c>
      <c r="J27" s="85" t="s">
        <v>99</v>
      </c>
      <c r="K27" s="94"/>
      <c r="L27" s="95"/>
      <c r="M27" s="97"/>
      <c r="N27" s="99"/>
      <c r="P27" s="10"/>
    </row>
    <row r="28" spans="1:16" ht="54" customHeight="1" x14ac:dyDescent="0.25">
      <c r="A28" s="17"/>
      <c r="B28" s="40" t="s">
        <v>16</v>
      </c>
      <c r="C28" s="23"/>
      <c r="D28" s="41" t="s">
        <v>40</v>
      </c>
      <c r="E28" s="42">
        <f t="shared" ref="E28:I28" si="2">E31</f>
        <v>350</v>
      </c>
      <c r="F28" s="42">
        <f t="shared" si="2"/>
        <v>2275</v>
      </c>
      <c r="G28" s="42">
        <f t="shared" si="2"/>
        <v>350</v>
      </c>
      <c r="H28" s="42">
        <f t="shared" si="2"/>
        <v>375</v>
      </c>
      <c r="I28" s="42">
        <f t="shared" si="2"/>
        <v>375</v>
      </c>
      <c r="J28" s="42">
        <f>J31</f>
        <v>350</v>
      </c>
      <c r="K28" s="42">
        <f>K29+K30+K31</f>
        <v>410</v>
      </c>
      <c r="L28" s="42">
        <f>L29+L30+L31</f>
        <v>415</v>
      </c>
      <c r="M28" s="43"/>
      <c r="N28" s="43"/>
    </row>
    <row r="29" spans="1:16" ht="61.5" customHeight="1" x14ac:dyDescent="0.25">
      <c r="A29" s="17"/>
      <c r="B29" s="21"/>
      <c r="C29" s="23"/>
      <c r="D29" s="38" t="s">
        <v>29</v>
      </c>
      <c r="E29" s="39" t="s">
        <v>95</v>
      </c>
      <c r="F29" s="39" t="s">
        <v>95</v>
      </c>
      <c r="G29" s="85" t="s">
        <v>30</v>
      </c>
      <c r="H29" s="86"/>
      <c r="I29" s="86"/>
      <c r="J29" s="86"/>
      <c r="K29" s="86"/>
      <c r="L29" s="87"/>
      <c r="M29" s="44"/>
      <c r="N29" s="44"/>
    </row>
    <row r="30" spans="1:16" ht="101.25" customHeight="1" x14ac:dyDescent="0.25">
      <c r="A30" s="17"/>
      <c r="B30" s="21"/>
      <c r="C30" s="23"/>
      <c r="D30" s="14" t="s">
        <v>97</v>
      </c>
      <c r="E30" s="39" t="s">
        <v>95</v>
      </c>
      <c r="F30" s="39" t="s">
        <v>95</v>
      </c>
      <c r="G30" s="39" t="s">
        <v>95</v>
      </c>
      <c r="H30" s="39" t="s">
        <v>95</v>
      </c>
      <c r="I30" s="39" t="s">
        <v>95</v>
      </c>
      <c r="J30" s="85" t="s">
        <v>99</v>
      </c>
      <c r="K30" s="94"/>
      <c r="L30" s="95"/>
      <c r="M30" s="44"/>
      <c r="N30" s="44"/>
    </row>
    <row r="31" spans="1:16" ht="54" customHeight="1" x14ac:dyDescent="0.25">
      <c r="A31" s="17"/>
      <c r="B31" s="21"/>
      <c r="C31" s="23"/>
      <c r="D31" s="12" t="s">
        <v>8</v>
      </c>
      <c r="E31" s="45">
        <v>350</v>
      </c>
      <c r="F31" s="59">
        <f t="shared" ref="F31" si="3">SUM(G31:L31)</f>
        <v>2275</v>
      </c>
      <c r="G31" s="61">
        <v>350</v>
      </c>
      <c r="H31" s="61">
        <v>375</v>
      </c>
      <c r="I31" s="61">
        <v>375</v>
      </c>
      <c r="J31" s="60">
        <v>350</v>
      </c>
      <c r="K31" s="61">
        <v>410</v>
      </c>
      <c r="L31" s="61">
        <v>415</v>
      </c>
      <c r="M31" s="43"/>
      <c r="N31" s="43"/>
    </row>
    <row r="32" spans="1:16" ht="18" customHeight="1" x14ac:dyDescent="0.25">
      <c r="A32" s="113" t="s">
        <v>67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</row>
    <row r="33" spans="1:28" ht="44.25" customHeight="1" x14ac:dyDescent="0.25">
      <c r="A33" s="105" t="s">
        <v>23</v>
      </c>
      <c r="B33" s="123" t="s">
        <v>44</v>
      </c>
      <c r="C33" s="125" t="s">
        <v>75</v>
      </c>
      <c r="D33" s="15" t="s">
        <v>40</v>
      </c>
      <c r="E33" s="62">
        <v>0</v>
      </c>
      <c r="F33" s="52">
        <f t="shared" ref="F33:G33" si="4">F34+F35+F36+F37</f>
        <v>12421.008000000002</v>
      </c>
      <c r="G33" s="25">
        <f t="shared" si="4"/>
        <v>0</v>
      </c>
      <c r="H33" s="25">
        <f>H34+H35+H36+H37</f>
        <v>8498.52</v>
      </c>
      <c r="I33" s="25">
        <f t="shared" ref="I33:L33" si="5">I34+I35+I36+I37</f>
        <v>0</v>
      </c>
      <c r="J33" s="52">
        <f t="shared" si="5"/>
        <v>3922.4880000000003</v>
      </c>
      <c r="K33" s="25">
        <f t="shared" si="5"/>
        <v>0</v>
      </c>
      <c r="L33" s="25">
        <f t="shared" si="5"/>
        <v>0</v>
      </c>
      <c r="M33" s="78"/>
      <c r="N33" s="106" t="s">
        <v>91</v>
      </c>
    </row>
    <row r="34" spans="1:28" ht="46.5" customHeight="1" x14ac:dyDescent="0.25">
      <c r="A34" s="103"/>
      <c r="B34" s="123"/>
      <c r="C34" s="93"/>
      <c r="D34" s="31" t="s">
        <v>7</v>
      </c>
      <c r="E34" s="62">
        <v>0</v>
      </c>
      <c r="F34" s="53">
        <f>G34+H34+I34+J34+K34++L34</f>
        <v>2754.7452700000003</v>
      </c>
      <c r="G34" s="27">
        <v>0</v>
      </c>
      <c r="H34" s="27">
        <v>2449.5630000000001</v>
      </c>
      <c r="I34" s="27">
        <v>0</v>
      </c>
      <c r="J34" s="53">
        <v>305.18227000000002</v>
      </c>
      <c r="K34" s="27">
        <v>0</v>
      </c>
      <c r="L34" s="27">
        <v>0</v>
      </c>
      <c r="M34" s="79"/>
      <c r="N34" s="110"/>
    </row>
    <row r="35" spans="1:28" ht="54" customHeight="1" x14ac:dyDescent="0.25">
      <c r="A35" s="103"/>
      <c r="B35" s="123"/>
      <c r="C35" s="93"/>
      <c r="D35" s="31" t="s">
        <v>6</v>
      </c>
      <c r="E35" s="62">
        <v>0</v>
      </c>
      <c r="F35" s="53">
        <f t="shared" ref="F35:F37" si="6">G35+H35+I35+J35+K35++L35</f>
        <v>2449.7372599999999</v>
      </c>
      <c r="G35" s="27">
        <v>0</v>
      </c>
      <c r="H35" s="47">
        <v>1049.8140000000001</v>
      </c>
      <c r="I35" s="30">
        <v>0</v>
      </c>
      <c r="J35" s="53">
        <v>1399.92326</v>
      </c>
      <c r="K35" s="27">
        <v>0</v>
      </c>
      <c r="L35" s="27">
        <v>0</v>
      </c>
      <c r="M35" s="79"/>
      <c r="N35" s="110"/>
    </row>
    <row r="36" spans="1:28" ht="63" customHeight="1" x14ac:dyDescent="0.25">
      <c r="A36" s="103"/>
      <c r="B36" s="123"/>
      <c r="C36" s="93"/>
      <c r="D36" s="31" t="s">
        <v>41</v>
      </c>
      <c r="E36" s="62">
        <v>0</v>
      </c>
      <c r="F36" s="53">
        <f t="shared" si="6"/>
        <v>3490.2240700000002</v>
      </c>
      <c r="G36" s="27">
        <v>0</v>
      </c>
      <c r="H36" s="27">
        <v>2449.5880000000002</v>
      </c>
      <c r="I36" s="27">
        <v>0</v>
      </c>
      <c r="J36" s="53">
        <v>1040.63607</v>
      </c>
      <c r="K36" s="27">
        <v>0</v>
      </c>
      <c r="L36" s="27">
        <v>0</v>
      </c>
      <c r="M36" s="79"/>
      <c r="N36" s="110"/>
    </row>
    <row r="37" spans="1:28" ht="33" customHeight="1" x14ac:dyDescent="0.25">
      <c r="A37" s="104"/>
      <c r="B37" s="123"/>
      <c r="C37" s="93"/>
      <c r="D37" s="31" t="s">
        <v>8</v>
      </c>
      <c r="E37" s="62">
        <v>0</v>
      </c>
      <c r="F37" s="53">
        <f t="shared" si="6"/>
        <v>3726.3013999999998</v>
      </c>
      <c r="G37" s="27">
        <v>0</v>
      </c>
      <c r="H37" s="27">
        <v>2549.5549999999998</v>
      </c>
      <c r="I37" s="27">
        <v>0</v>
      </c>
      <c r="J37" s="53">
        <v>1176.7464</v>
      </c>
      <c r="K37" s="27">
        <v>0</v>
      </c>
      <c r="L37" s="27">
        <v>0</v>
      </c>
      <c r="M37" s="79"/>
      <c r="N37" s="110"/>
    </row>
    <row r="38" spans="1:28" ht="22.5" customHeight="1" x14ac:dyDescent="0.25">
      <c r="A38" s="102" t="s">
        <v>9</v>
      </c>
      <c r="B38" s="124" t="s">
        <v>45</v>
      </c>
      <c r="C38" s="48"/>
      <c r="D38" s="15" t="s">
        <v>40</v>
      </c>
      <c r="E38" s="62">
        <v>0</v>
      </c>
      <c r="F38" s="52">
        <f t="shared" ref="F38:G38" si="7">F39+F40+F41+F42</f>
        <v>12421.008000000002</v>
      </c>
      <c r="G38" s="25">
        <f t="shared" si="7"/>
        <v>0</v>
      </c>
      <c r="H38" s="25">
        <f>H39+H40+H41+H42</f>
        <v>8498.52</v>
      </c>
      <c r="I38" s="25">
        <f t="shared" ref="I38:L38" si="8">I39+I40+I41+I42</f>
        <v>0</v>
      </c>
      <c r="J38" s="52">
        <f t="shared" si="8"/>
        <v>3922.4880000000003</v>
      </c>
      <c r="K38" s="25">
        <f t="shared" si="8"/>
        <v>0</v>
      </c>
      <c r="L38" s="25">
        <f t="shared" si="8"/>
        <v>0</v>
      </c>
      <c r="M38" s="78" t="s">
        <v>31</v>
      </c>
      <c r="N38" s="106" t="s">
        <v>91</v>
      </c>
      <c r="X38" s="5"/>
      <c r="Y38" s="5"/>
      <c r="Z38" s="5"/>
      <c r="AA38" s="5"/>
      <c r="AB38" s="5"/>
    </row>
    <row r="39" spans="1:28" ht="44.25" customHeight="1" x14ac:dyDescent="0.25">
      <c r="A39" s="103"/>
      <c r="B39" s="124"/>
      <c r="C39" s="48"/>
      <c r="D39" s="31" t="s">
        <v>7</v>
      </c>
      <c r="E39" s="62">
        <v>0</v>
      </c>
      <c r="F39" s="53">
        <f>G39+H39+I39+J39+K39++L39</f>
        <v>2754.7452700000003</v>
      </c>
      <c r="G39" s="27">
        <v>0</v>
      </c>
      <c r="H39" s="27">
        <v>2449.5630000000001</v>
      </c>
      <c r="I39" s="27">
        <v>0</v>
      </c>
      <c r="J39" s="53">
        <v>305.18227000000002</v>
      </c>
      <c r="K39" s="27">
        <v>0</v>
      </c>
      <c r="L39" s="27">
        <v>0</v>
      </c>
      <c r="M39" s="78"/>
      <c r="N39" s="106"/>
      <c r="X39" s="5"/>
      <c r="Y39" s="5"/>
      <c r="Z39" s="5"/>
      <c r="AA39" s="5"/>
      <c r="AB39" s="5"/>
    </row>
    <row r="40" spans="1:28" ht="54" customHeight="1" x14ac:dyDescent="0.25">
      <c r="A40" s="103"/>
      <c r="B40" s="124"/>
      <c r="C40" s="48"/>
      <c r="D40" s="31" t="s">
        <v>6</v>
      </c>
      <c r="E40" s="62">
        <v>0</v>
      </c>
      <c r="F40" s="53">
        <f t="shared" ref="F40:F42" si="9">G40+H40+I40+J40+K40++L40</f>
        <v>2449.7372599999999</v>
      </c>
      <c r="G40" s="27">
        <v>0</v>
      </c>
      <c r="H40" s="47">
        <v>1049.8140000000001</v>
      </c>
      <c r="I40" s="30">
        <v>0</v>
      </c>
      <c r="J40" s="53">
        <v>1399.92326</v>
      </c>
      <c r="K40" s="27">
        <v>0</v>
      </c>
      <c r="L40" s="27">
        <v>0</v>
      </c>
      <c r="M40" s="78"/>
      <c r="N40" s="106"/>
      <c r="X40" s="5"/>
      <c r="Y40" s="5"/>
      <c r="Z40" s="5"/>
      <c r="AA40" s="5"/>
      <c r="AB40" s="5"/>
    </row>
    <row r="41" spans="1:28" ht="66.75" customHeight="1" x14ac:dyDescent="0.25">
      <c r="A41" s="103"/>
      <c r="B41" s="124"/>
      <c r="C41" s="48"/>
      <c r="D41" s="31" t="s">
        <v>41</v>
      </c>
      <c r="E41" s="62">
        <v>0</v>
      </c>
      <c r="F41" s="53">
        <f t="shared" si="9"/>
        <v>3490.2240700000002</v>
      </c>
      <c r="G41" s="27">
        <v>0</v>
      </c>
      <c r="H41" s="27">
        <v>2449.5880000000002</v>
      </c>
      <c r="I41" s="27">
        <v>0</v>
      </c>
      <c r="J41" s="53">
        <v>1040.63607</v>
      </c>
      <c r="K41" s="27">
        <v>0</v>
      </c>
      <c r="L41" s="27">
        <v>0</v>
      </c>
      <c r="M41" s="78"/>
      <c r="N41" s="106"/>
      <c r="X41" s="5"/>
      <c r="Y41" s="5"/>
      <c r="Z41" s="5"/>
      <c r="AA41" s="5"/>
      <c r="AB41" s="5"/>
    </row>
    <row r="42" spans="1:28" ht="37.5" customHeight="1" x14ac:dyDescent="0.25">
      <c r="A42" s="104"/>
      <c r="B42" s="124"/>
      <c r="C42" s="48"/>
      <c r="D42" s="31" t="s">
        <v>8</v>
      </c>
      <c r="E42" s="62">
        <v>0</v>
      </c>
      <c r="F42" s="53">
        <f t="shared" si="9"/>
        <v>3726.3013999999998</v>
      </c>
      <c r="G42" s="27">
        <v>0</v>
      </c>
      <c r="H42" s="27">
        <v>2549.5549999999998</v>
      </c>
      <c r="I42" s="27">
        <v>0</v>
      </c>
      <c r="J42" s="53">
        <v>1176.7464</v>
      </c>
      <c r="K42" s="27">
        <v>0</v>
      </c>
      <c r="L42" s="27">
        <v>0</v>
      </c>
      <c r="M42" s="78"/>
      <c r="N42" s="106"/>
      <c r="X42" s="5"/>
      <c r="Y42" s="5"/>
      <c r="Z42" s="5"/>
      <c r="AA42" s="5"/>
      <c r="AB42" s="5"/>
    </row>
    <row r="43" spans="1:28" ht="30.75" customHeight="1" x14ac:dyDescent="0.25">
      <c r="A43" s="105" t="s">
        <v>88</v>
      </c>
      <c r="B43" s="124" t="s">
        <v>46</v>
      </c>
      <c r="C43" s="48"/>
      <c r="D43" s="15" t="s">
        <v>40</v>
      </c>
      <c r="E43" s="62">
        <v>0</v>
      </c>
      <c r="F43" s="52">
        <f t="shared" ref="F43:G43" si="10">F44+F45+F46+F47</f>
        <v>12421.008000000002</v>
      </c>
      <c r="G43" s="25">
        <f t="shared" si="10"/>
        <v>0</v>
      </c>
      <c r="H43" s="25">
        <f>H44+H45+H46+H47</f>
        <v>8498.52</v>
      </c>
      <c r="I43" s="25">
        <f t="shared" ref="I43:L43" si="11">I44+I45+I46+I47</f>
        <v>0</v>
      </c>
      <c r="J43" s="52">
        <f t="shared" si="11"/>
        <v>3922.4880000000003</v>
      </c>
      <c r="K43" s="25">
        <f t="shared" si="11"/>
        <v>0</v>
      </c>
      <c r="L43" s="25">
        <f t="shared" si="11"/>
        <v>0</v>
      </c>
      <c r="M43" s="78" t="s">
        <v>31</v>
      </c>
      <c r="N43" s="106" t="s">
        <v>92</v>
      </c>
      <c r="X43" s="5"/>
      <c r="Y43" s="5"/>
      <c r="Z43" s="5"/>
      <c r="AA43" s="5"/>
      <c r="AB43" s="5"/>
    </row>
    <row r="44" spans="1:28" ht="44.25" customHeight="1" x14ac:dyDescent="0.25">
      <c r="A44" s="103"/>
      <c r="B44" s="124"/>
      <c r="C44" s="48"/>
      <c r="D44" s="31" t="s">
        <v>7</v>
      </c>
      <c r="E44" s="62">
        <v>0</v>
      </c>
      <c r="F44" s="53">
        <f>G44+H44+I44+J44+K44++L44</f>
        <v>2754.7452700000003</v>
      </c>
      <c r="G44" s="27">
        <v>0</v>
      </c>
      <c r="H44" s="27">
        <v>2449.5630000000001</v>
      </c>
      <c r="I44" s="27">
        <v>0</v>
      </c>
      <c r="J44" s="53">
        <v>305.18227000000002</v>
      </c>
      <c r="K44" s="27">
        <v>0</v>
      </c>
      <c r="L44" s="27">
        <v>0</v>
      </c>
      <c r="M44" s="78"/>
      <c r="N44" s="106"/>
      <c r="X44" s="5"/>
      <c r="Y44" s="5"/>
      <c r="Z44" s="5"/>
      <c r="AA44" s="5"/>
      <c r="AB44" s="5"/>
    </row>
    <row r="45" spans="1:28" ht="54" customHeight="1" x14ac:dyDescent="0.25">
      <c r="A45" s="103"/>
      <c r="B45" s="124"/>
      <c r="C45" s="48"/>
      <c r="D45" s="31" t="s">
        <v>6</v>
      </c>
      <c r="E45" s="62">
        <v>0</v>
      </c>
      <c r="F45" s="53">
        <f t="shared" ref="F45:F47" si="12">G45+H45+I45+J45+K45++L45</f>
        <v>2449.7372599999999</v>
      </c>
      <c r="G45" s="27">
        <v>0</v>
      </c>
      <c r="H45" s="47">
        <v>1049.8140000000001</v>
      </c>
      <c r="I45" s="30">
        <v>0</v>
      </c>
      <c r="J45" s="53">
        <v>1399.92326</v>
      </c>
      <c r="K45" s="27">
        <v>0</v>
      </c>
      <c r="L45" s="27">
        <v>0</v>
      </c>
      <c r="M45" s="78"/>
      <c r="N45" s="106"/>
      <c r="X45" s="5"/>
      <c r="Y45" s="5"/>
      <c r="Z45" s="5"/>
      <c r="AA45" s="5"/>
      <c r="AB45" s="5"/>
    </row>
    <row r="46" spans="1:28" ht="62.25" customHeight="1" x14ac:dyDescent="0.25">
      <c r="A46" s="103"/>
      <c r="B46" s="124"/>
      <c r="C46" s="48"/>
      <c r="D46" s="31" t="s">
        <v>42</v>
      </c>
      <c r="E46" s="62">
        <v>0</v>
      </c>
      <c r="F46" s="53">
        <f t="shared" si="12"/>
        <v>3490.2240700000002</v>
      </c>
      <c r="G46" s="27">
        <v>0</v>
      </c>
      <c r="H46" s="27">
        <v>2449.5880000000002</v>
      </c>
      <c r="I46" s="27">
        <v>0</v>
      </c>
      <c r="J46" s="53">
        <v>1040.63607</v>
      </c>
      <c r="K46" s="27">
        <v>0</v>
      </c>
      <c r="L46" s="27">
        <v>0</v>
      </c>
      <c r="M46" s="78"/>
      <c r="N46" s="106"/>
    </row>
    <row r="47" spans="1:28" ht="31.5" customHeight="1" x14ac:dyDescent="0.25">
      <c r="A47" s="104"/>
      <c r="B47" s="124"/>
      <c r="C47" s="48"/>
      <c r="D47" s="31" t="s">
        <v>8</v>
      </c>
      <c r="E47" s="62">
        <v>0</v>
      </c>
      <c r="F47" s="53">
        <f t="shared" si="12"/>
        <v>3726.3013999999998</v>
      </c>
      <c r="G47" s="27">
        <v>0</v>
      </c>
      <c r="H47" s="27">
        <v>2549.5549999999998</v>
      </c>
      <c r="I47" s="27">
        <v>0</v>
      </c>
      <c r="J47" s="53">
        <v>1176.7464</v>
      </c>
      <c r="K47" s="27">
        <v>0</v>
      </c>
      <c r="L47" s="27">
        <v>0</v>
      </c>
      <c r="M47" s="78"/>
      <c r="N47" s="106"/>
    </row>
    <row r="48" spans="1:28" ht="35.25" customHeight="1" x14ac:dyDescent="0.25">
      <c r="A48" s="111"/>
      <c r="B48" s="115" t="s">
        <v>43</v>
      </c>
      <c r="C48" s="48"/>
      <c r="D48" s="13" t="s">
        <v>40</v>
      </c>
      <c r="E48" s="62">
        <v>0</v>
      </c>
      <c r="F48" s="52">
        <f t="shared" ref="F48:G48" si="13">F49+F50+F51+F52</f>
        <v>12421.008000000002</v>
      </c>
      <c r="G48" s="25">
        <f t="shared" si="13"/>
        <v>0</v>
      </c>
      <c r="H48" s="25">
        <f>H49+H50+H51+H52</f>
        <v>8498.52</v>
      </c>
      <c r="I48" s="25">
        <f t="shared" ref="I48:L48" si="14">I49+I50+I51+I52</f>
        <v>0</v>
      </c>
      <c r="J48" s="52">
        <f t="shared" si="14"/>
        <v>3922.4880000000003</v>
      </c>
      <c r="K48" s="25">
        <f t="shared" si="14"/>
        <v>0</v>
      </c>
      <c r="L48" s="25">
        <f t="shared" si="14"/>
        <v>0</v>
      </c>
      <c r="M48" s="14"/>
      <c r="N48" s="14"/>
    </row>
    <row r="49" spans="1:16" ht="39" customHeight="1" x14ac:dyDescent="0.25">
      <c r="A49" s="112"/>
      <c r="B49" s="116"/>
      <c r="C49" s="48"/>
      <c r="D49" s="14" t="s">
        <v>7</v>
      </c>
      <c r="E49" s="62">
        <v>0</v>
      </c>
      <c r="F49" s="53">
        <f>G49+H49+I49+J49+K49++L49</f>
        <v>2754.7452700000003</v>
      </c>
      <c r="G49" s="27">
        <v>0</v>
      </c>
      <c r="H49" s="27">
        <v>2449.5630000000001</v>
      </c>
      <c r="I49" s="27">
        <v>0</v>
      </c>
      <c r="J49" s="53">
        <v>305.18227000000002</v>
      </c>
      <c r="K49" s="27">
        <v>0</v>
      </c>
      <c r="L49" s="27">
        <v>0</v>
      </c>
      <c r="M49" s="14"/>
      <c r="N49" s="14"/>
    </row>
    <row r="50" spans="1:16" ht="54" customHeight="1" x14ac:dyDescent="0.25">
      <c r="A50" s="112"/>
      <c r="B50" s="116"/>
      <c r="C50" s="48"/>
      <c r="D50" s="14" t="s">
        <v>6</v>
      </c>
      <c r="E50" s="62">
        <v>0</v>
      </c>
      <c r="F50" s="53">
        <f t="shared" ref="F50:F52" si="15">G50+H50+I50+J50+K50++L50</f>
        <v>2449.7372599999999</v>
      </c>
      <c r="G50" s="27">
        <v>0</v>
      </c>
      <c r="H50" s="47">
        <v>1049.8140000000001</v>
      </c>
      <c r="I50" s="30">
        <v>0</v>
      </c>
      <c r="J50" s="53">
        <v>1399.92326</v>
      </c>
      <c r="K50" s="27">
        <v>0</v>
      </c>
      <c r="L50" s="27">
        <v>0</v>
      </c>
      <c r="M50" s="14"/>
      <c r="N50" s="14"/>
    </row>
    <row r="51" spans="1:16" ht="61.5" customHeight="1" x14ac:dyDescent="0.25">
      <c r="A51" s="112"/>
      <c r="B51" s="116"/>
      <c r="C51" s="48"/>
      <c r="D51" s="14" t="s">
        <v>41</v>
      </c>
      <c r="E51" s="62">
        <v>0</v>
      </c>
      <c r="F51" s="53">
        <f t="shared" si="15"/>
        <v>3490.2240700000002</v>
      </c>
      <c r="G51" s="27">
        <v>0</v>
      </c>
      <c r="H51" s="27">
        <v>2449.5880000000002</v>
      </c>
      <c r="I51" s="27">
        <v>0</v>
      </c>
      <c r="J51" s="53">
        <v>1040.63607</v>
      </c>
      <c r="K51" s="27">
        <v>0</v>
      </c>
      <c r="L51" s="27">
        <v>0</v>
      </c>
      <c r="M51" s="14"/>
      <c r="N51" s="14"/>
    </row>
    <row r="52" spans="1:16" ht="61.5" customHeight="1" x14ac:dyDescent="0.25">
      <c r="A52" s="112"/>
      <c r="B52" s="116"/>
      <c r="C52" s="48"/>
      <c r="D52" s="14" t="s">
        <v>8</v>
      </c>
      <c r="E52" s="62">
        <v>0</v>
      </c>
      <c r="F52" s="53">
        <f t="shared" si="15"/>
        <v>3726.3013999999998</v>
      </c>
      <c r="G52" s="27">
        <v>0</v>
      </c>
      <c r="H52" s="27">
        <v>2549.5549999999998</v>
      </c>
      <c r="I52" s="27">
        <v>0</v>
      </c>
      <c r="J52" s="53">
        <v>1176.7464</v>
      </c>
      <c r="K52" s="27">
        <v>0</v>
      </c>
      <c r="L52" s="27">
        <v>0</v>
      </c>
      <c r="M52" s="14"/>
      <c r="N52" s="14"/>
    </row>
    <row r="53" spans="1:16" ht="34.5" customHeight="1" x14ac:dyDescent="0.25">
      <c r="A53" s="107" t="s">
        <v>85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9"/>
    </row>
    <row r="54" spans="1:16" ht="34.5" customHeight="1" x14ac:dyDescent="0.25">
      <c r="A54" s="66" t="s">
        <v>23</v>
      </c>
      <c r="B54" s="75" t="s">
        <v>86</v>
      </c>
      <c r="C54" s="70" t="s">
        <v>87</v>
      </c>
      <c r="D54" s="28" t="s">
        <v>40</v>
      </c>
      <c r="E54" s="58">
        <f>E55</f>
        <v>0</v>
      </c>
      <c r="F54" s="56">
        <f t="shared" ref="F54:L54" si="16">F55</f>
        <v>21892</v>
      </c>
      <c r="G54" s="58">
        <f t="shared" si="16"/>
        <v>0</v>
      </c>
      <c r="H54" s="58">
        <f t="shared" si="16"/>
        <v>0</v>
      </c>
      <c r="I54" s="58">
        <f t="shared" si="16"/>
        <v>5473</v>
      </c>
      <c r="J54" s="56">
        <f t="shared" si="16"/>
        <v>5473</v>
      </c>
      <c r="K54" s="58">
        <f t="shared" si="16"/>
        <v>5473</v>
      </c>
      <c r="L54" s="58">
        <f t="shared" si="16"/>
        <v>5473</v>
      </c>
      <c r="M54" s="71" t="s">
        <v>31</v>
      </c>
      <c r="N54" s="73"/>
    </row>
    <row r="55" spans="1:16" ht="81.75" customHeight="1" x14ac:dyDescent="0.25">
      <c r="A55" s="67"/>
      <c r="B55" s="76"/>
      <c r="C55" s="67"/>
      <c r="D55" s="49" t="s">
        <v>6</v>
      </c>
      <c r="E55" s="62">
        <v>0</v>
      </c>
      <c r="F55" s="57">
        <f>G55+H55+I55+J55+K55+L55</f>
        <v>21892</v>
      </c>
      <c r="G55" s="27">
        <v>0</v>
      </c>
      <c r="H55" s="27">
        <v>0</v>
      </c>
      <c r="I55" s="63">
        <v>5473</v>
      </c>
      <c r="J55" s="53">
        <v>5473</v>
      </c>
      <c r="K55" s="27">
        <v>5473</v>
      </c>
      <c r="L55" s="27">
        <v>5473</v>
      </c>
      <c r="M55" s="72"/>
      <c r="N55" s="74"/>
    </row>
    <row r="56" spans="1:16" ht="34.5" customHeight="1" x14ac:dyDescent="0.25">
      <c r="A56" s="66" t="s">
        <v>9</v>
      </c>
      <c r="B56" s="75" t="s">
        <v>90</v>
      </c>
      <c r="C56" s="70"/>
      <c r="D56" s="28" t="s">
        <v>40</v>
      </c>
      <c r="E56" s="58">
        <f>E57</f>
        <v>0</v>
      </c>
      <c r="F56" s="56">
        <f t="shared" ref="F56" si="17">F57</f>
        <v>21892</v>
      </c>
      <c r="G56" s="58">
        <f t="shared" ref="G56" si="18">G57</f>
        <v>0</v>
      </c>
      <c r="H56" s="58">
        <f t="shared" ref="H56" si="19">H57</f>
        <v>0</v>
      </c>
      <c r="I56" s="58">
        <f t="shared" ref="I56" si="20">I57</f>
        <v>5473</v>
      </c>
      <c r="J56" s="56">
        <f t="shared" ref="J56" si="21">J57</f>
        <v>5473</v>
      </c>
      <c r="K56" s="58">
        <f t="shared" ref="K56" si="22">K57</f>
        <v>5473</v>
      </c>
      <c r="L56" s="58">
        <f t="shared" ref="L56" si="23">L57</f>
        <v>5473</v>
      </c>
      <c r="M56" s="71" t="s">
        <v>31</v>
      </c>
      <c r="N56" s="73" t="s">
        <v>93</v>
      </c>
    </row>
    <row r="57" spans="1:16" ht="220.5" customHeight="1" x14ac:dyDescent="0.25">
      <c r="A57" s="67"/>
      <c r="B57" s="76"/>
      <c r="C57" s="67"/>
      <c r="D57" s="49" t="s">
        <v>6</v>
      </c>
      <c r="E57" s="46">
        <v>0</v>
      </c>
      <c r="F57" s="57">
        <f>G57+H57+I57+J57+K57+L57</f>
        <v>21892</v>
      </c>
      <c r="G57" s="26">
        <v>0</v>
      </c>
      <c r="H57" s="26">
        <v>0</v>
      </c>
      <c r="I57" s="50">
        <v>5473</v>
      </c>
      <c r="J57" s="53">
        <v>5473</v>
      </c>
      <c r="K57" s="26">
        <v>5473</v>
      </c>
      <c r="L57" s="26">
        <v>5473</v>
      </c>
      <c r="M57" s="72"/>
      <c r="N57" s="74"/>
    </row>
    <row r="58" spans="1:16" ht="34.5" customHeight="1" x14ac:dyDescent="0.25">
      <c r="A58" s="66"/>
      <c r="B58" s="68" t="s">
        <v>89</v>
      </c>
      <c r="C58" s="70"/>
      <c r="D58" s="28" t="s">
        <v>40</v>
      </c>
      <c r="E58" s="58">
        <f>E59</f>
        <v>0</v>
      </c>
      <c r="F58" s="56">
        <f t="shared" ref="F58" si="24">F59</f>
        <v>21892</v>
      </c>
      <c r="G58" s="58">
        <f t="shared" ref="G58" si="25">G59</f>
        <v>0</v>
      </c>
      <c r="H58" s="58">
        <f t="shared" ref="H58" si="26">H59</f>
        <v>0</v>
      </c>
      <c r="I58" s="58">
        <f t="shared" ref="I58" si="27">I59</f>
        <v>5473</v>
      </c>
      <c r="J58" s="56">
        <f t="shared" ref="J58" si="28">J59</f>
        <v>5473</v>
      </c>
      <c r="K58" s="58">
        <f t="shared" ref="K58" si="29">K59</f>
        <v>5473</v>
      </c>
      <c r="L58" s="58">
        <f t="shared" ref="L58" si="30">L59</f>
        <v>5473</v>
      </c>
      <c r="M58" s="71"/>
      <c r="N58" s="73"/>
    </row>
    <row r="59" spans="1:16" ht="52.5" customHeight="1" x14ac:dyDescent="0.25">
      <c r="A59" s="67"/>
      <c r="B59" s="69"/>
      <c r="C59" s="67"/>
      <c r="D59" s="49" t="s">
        <v>6</v>
      </c>
      <c r="E59" s="62">
        <v>0</v>
      </c>
      <c r="F59" s="57">
        <f>G59+H59+I59+J59+K59+L59</f>
        <v>21892</v>
      </c>
      <c r="G59" s="27">
        <v>0</v>
      </c>
      <c r="H59" s="27">
        <v>0</v>
      </c>
      <c r="I59" s="63">
        <v>5473</v>
      </c>
      <c r="J59" s="53">
        <v>5473</v>
      </c>
      <c r="K59" s="27">
        <v>5473</v>
      </c>
      <c r="L59" s="27">
        <v>5473</v>
      </c>
      <c r="M59" s="72"/>
      <c r="N59" s="74"/>
    </row>
    <row r="60" spans="1:16" ht="34.5" customHeight="1" x14ac:dyDescent="0.25">
      <c r="A60" s="111"/>
      <c r="B60" s="115" t="s">
        <v>73</v>
      </c>
      <c r="C60" s="48"/>
      <c r="D60" s="13" t="s">
        <v>40</v>
      </c>
      <c r="E60" s="62">
        <v>0</v>
      </c>
      <c r="F60" s="52">
        <f t="shared" ref="F60:G60" si="31">F61+F62+F63+F65</f>
        <v>36588.008000000002</v>
      </c>
      <c r="G60" s="25">
        <f t="shared" si="31"/>
        <v>350</v>
      </c>
      <c r="H60" s="25">
        <f>H61+H62+H63+H65</f>
        <v>8873.52</v>
      </c>
      <c r="I60" s="25">
        <f t="shared" ref="I60:L60" si="32">I61+I62+I63+I65</f>
        <v>5848</v>
      </c>
      <c r="J60" s="52">
        <f t="shared" si="32"/>
        <v>9745.4879999999994</v>
      </c>
      <c r="K60" s="25">
        <f t="shared" si="32"/>
        <v>5883</v>
      </c>
      <c r="L60" s="25">
        <f t="shared" si="32"/>
        <v>5888</v>
      </c>
      <c r="M60" s="14"/>
      <c r="N60" s="14"/>
      <c r="P60" s="51"/>
    </row>
    <row r="61" spans="1:16" ht="34.5" customHeight="1" x14ac:dyDescent="0.25">
      <c r="A61" s="112"/>
      <c r="B61" s="116"/>
      <c r="C61" s="48"/>
      <c r="D61" s="14" t="s">
        <v>7</v>
      </c>
      <c r="E61" s="62">
        <v>0</v>
      </c>
      <c r="F61" s="53">
        <f>G61+H61+I61+J61+K61+L61</f>
        <v>2754.7452700000003</v>
      </c>
      <c r="G61" s="27">
        <v>0</v>
      </c>
      <c r="H61" s="27">
        <f>H49</f>
        <v>2449.5630000000001</v>
      </c>
      <c r="I61" s="27">
        <f>I49</f>
        <v>0</v>
      </c>
      <c r="J61" s="53">
        <f>J49</f>
        <v>305.18227000000002</v>
      </c>
      <c r="K61" s="27">
        <v>0</v>
      </c>
      <c r="L61" s="27">
        <v>0</v>
      </c>
      <c r="M61" s="14"/>
      <c r="N61" s="14"/>
    </row>
    <row r="62" spans="1:16" ht="45.75" customHeight="1" x14ac:dyDescent="0.25">
      <c r="A62" s="112"/>
      <c r="B62" s="116"/>
      <c r="C62" s="48"/>
      <c r="D62" s="14" t="s">
        <v>6</v>
      </c>
      <c r="E62" s="30">
        <v>0</v>
      </c>
      <c r="F62" s="54">
        <f t="shared" ref="F62:F65" si="33">G62+H62+I62+J62+K62+L62</f>
        <v>24341.737260000002</v>
      </c>
      <c r="G62" s="30">
        <v>0</v>
      </c>
      <c r="H62" s="30">
        <f t="shared" ref="H62" si="34">H50</f>
        <v>1049.8140000000001</v>
      </c>
      <c r="I62" s="30">
        <f>I50+I59</f>
        <v>5473</v>
      </c>
      <c r="J62" s="54">
        <f t="shared" ref="J62:L62" si="35">J50+J59</f>
        <v>6872.9232599999996</v>
      </c>
      <c r="K62" s="30">
        <f t="shared" si="35"/>
        <v>5473</v>
      </c>
      <c r="L62" s="30">
        <f t="shared" si="35"/>
        <v>5473</v>
      </c>
      <c r="M62" s="29"/>
      <c r="N62" s="29"/>
    </row>
    <row r="63" spans="1:16" ht="66.75" customHeight="1" x14ac:dyDescent="0.25">
      <c r="A63" s="112"/>
      <c r="B63" s="116"/>
      <c r="C63" s="48"/>
      <c r="D63" s="14" t="s">
        <v>41</v>
      </c>
      <c r="E63" s="30">
        <v>0</v>
      </c>
      <c r="F63" s="54">
        <f t="shared" si="33"/>
        <v>3490.2240700000002</v>
      </c>
      <c r="G63" s="30">
        <v>0</v>
      </c>
      <c r="H63" s="30">
        <f t="shared" ref="H63:J63" si="36">H51</f>
        <v>2449.5880000000002</v>
      </c>
      <c r="I63" s="30">
        <f t="shared" si="36"/>
        <v>0</v>
      </c>
      <c r="J63" s="54">
        <f t="shared" si="36"/>
        <v>1040.63607</v>
      </c>
      <c r="K63" s="30">
        <v>0</v>
      </c>
      <c r="L63" s="30">
        <v>0</v>
      </c>
      <c r="M63" s="29"/>
      <c r="N63" s="29"/>
    </row>
    <row r="64" spans="1:16" ht="101.25" customHeight="1" x14ac:dyDescent="0.25">
      <c r="A64" s="112"/>
      <c r="B64" s="116"/>
      <c r="C64" s="48"/>
      <c r="D64" s="14" t="s">
        <v>97</v>
      </c>
      <c r="E64" s="39" t="s">
        <v>95</v>
      </c>
      <c r="F64" s="39" t="s">
        <v>95</v>
      </c>
      <c r="G64" s="39" t="s">
        <v>95</v>
      </c>
      <c r="H64" s="39" t="s">
        <v>95</v>
      </c>
      <c r="I64" s="39" t="s">
        <v>95</v>
      </c>
      <c r="J64" s="117" t="s">
        <v>99</v>
      </c>
      <c r="K64" s="118"/>
      <c r="L64" s="119"/>
      <c r="M64" s="29"/>
      <c r="N64" s="29"/>
    </row>
    <row r="65" spans="1:16" ht="40.5" customHeight="1" x14ac:dyDescent="0.25">
      <c r="A65" s="112"/>
      <c r="B65" s="116"/>
      <c r="C65" s="48"/>
      <c r="D65" s="14" t="s">
        <v>8</v>
      </c>
      <c r="E65" s="62">
        <v>350</v>
      </c>
      <c r="F65" s="53">
        <f t="shared" si="33"/>
        <v>6001.3014000000003</v>
      </c>
      <c r="G65" s="27">
        <f t="shared" ref="G65:K65" si="37">G52+G31</f>
        <v>350</v>
      </c>
      <c r="H65" s="27">
        <f t="shared" si="37"/>
        <v>2924.5549999999998</v>
      </c>
      <c r="I65" s="27">
        <f t="shared" si="37"/>
        <v>375</v>
      </c>
      <c r="J65" s="53">
        <f t="shared" si="37"/>
        <v>1526.7464</v>
      </c>
      <c r="K65" s="27">
        <f t="shared" si="37"/>
        <v>410</v>
      </c>
      <c r="L65" s="27">
        <f>L52+L31</f>
        <v>415</v>
      </c>
      <c r="M65" s="14"/>
      <c r="N65" s="14"/>
    </row>
    <row r="66" spans="1:16" ht="54" customHeight="1" x14ac:dyDescent="0.3">
      <c r="B66" s="120" t="s">
        <v>69</v>
      </c>
      <c r="C66" s="121"/>
      <c r="D66" s="121"/>
      <c r="E66" s="121"/>
      <c r="F66" s="122"/>
      <c r="G66" s="22"/>
      <c r="H66" s="22"/>
      <c r="I66" s="22"/>
      <c r="J66" s="22" t="s">
        <v>70</v>
      </c>
      <c r="K66" s="22"/>
      <c r="L66" s="22"/>
      <c r="M66" s="16"/>
      <c r="N66" s="16"/>
      <c r="O66" s="16"/>
      <c r="P66"/>
    </row>
    <row r="67" spans="1:16" ht="25.5" customHeight="1" x14ac:dyDescent="0.3">
      <c r="B67" s="22" t="s">
        <v>68</v>
      </c>
      <c r="C67" s="22"/>
      <c r="D67" s="22"/>
      <c r="E67" s="22"/>
      <c r="F67" s="22"/>
      <c r="G67" s="22"/>
      <c r="H67" s="22"/>
      <c r="I67" s="22"/>
      <c r="J67" s="22"/>
      <c r="K67" s="22"/>
      <c r="L67" s="55"/>
      <c r="M67" s="16"/>
      <c r="N67" s="16"/>
      <c r="O67" s="16"/>
      <c r="P67"/>
    </row>
    <row r="68" spans="1:16" ht="33.75" customHeight="1" x14ac:dyDescent="0.3">
      <c r="B68" s="120" t="s">
        <v>71</v>
      </c>
      <c r="C68" s="121"/>
      <c r="D68" s="121"/>
      <c r="E68" s="121"/>
      <c r="F68" s="121"/>
      <c r="G68" s="22"/>
      <c r="H68" s="22"/>
      <c r="I68" s="22"/>
      <c r="J68" s="22" t="s">
        <v>72</v>
      </c>
      <c r="K68" s="22"/>
      <c r="L68" s="22"/>
      <c r="M68" s="16"/>
      <c r="N68" s="16"/>
      <c r="O68" s="16"/>
      <c r="P68"/>
    </row>
    <row r="69" spans="1:16" ht="54" customHeight="1" x14ac:dyDescent="0.3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/>
    </row>
    <row r="70" spans="1:16" ht="54" customHeight="1" x14ac:dyDescent="0.3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/>
    </row>
    <row r="71" spans="1:16" ht="54" customHeight="1" x14ac:dyDescent="0.3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/>
    </row>
    <row r="72" spans="1:16" ht="54" customHeight="1" x14ac:dyDescent="0.3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/>
    </row>
  </sheetData>
  <mergeCells count="84">
    <mergeCell ref="G13:L13"/>
    <mergeCell ref="G14:L14"/>
    <mergeCell ref="G15:L15"/>
    <mergeCell ref="B11:B12"/>
    <mergeCell ref="A8:N8"/>
    <mergeCell ref="G10:L10"/>
    <mergeCell ref="M5:M6"/>
    <mergeCell ref="J5:J6"/>
    <mergeCell ref="G5:G6"/>
    <mergeCell ref="H5:H6"/>
    <mergeCell ref="I5:I6"/>
    <mergeCell ref="B66:F66"/>
    <mergeCell ref="B68:F68"/>
    <mergeCell ref="B33:B37"/>
    <mergeCell ref="B38:B42"/>
    <mergeCell ref="B43:B47"/>
    <mergeCell ref="C33:C37"/>
    <mergeCell ref="B48:B52"/>
    <mergeCell ref="A60:A65"/>
    <mergeCell ref="G17:L17"/>
    <mergeCell ref="G20:L20"/>
    <mergeCell ref="G11:L11"/>
    <mergeCell ref="G18:L18"/>
    <mergeCell ref="G16:L16"/>
    <mergeCell ref="G25:L25"/>
    <mergeCell ref="G19:L19"/>
    <mergeCell ref="G22:L22"/>
    <mergeCell ref="A32:N32"/>
    <mergeCell ref="G24:L24"/>
    <mergeCell ref="B60:B65"/>
    <mergeCell ref="J64:L64"/>
    <mergeCell ref="A48:A52"/>
    <mergeCell ref="N43:N47"/>
    <mergeCell ref="A33:A37"/>
    <mergeCell ref="J30:L30"/>
    <mergeCell ref="A38:A42"/>
    <mergeCell ref="C54:C55"/>
    <mergeCell ref="M54:M55"/>
    <mergeCell ref="N54:N55"/>
    <mergeCell ref="A43:A47"/>
    <mergeCell ref="M38:M42"/>
    <mergeCell ref="N38:N42"/>
    <mergeCell ref="M43:M47"/>
    <mergeCell ref="A53:N53"/>
    <mergeCell ref="B54:B55"/>
    <mergeCell ref="A54:A55"/>
    <mergeCell ref="N33:N37"/>
    <mergeCell ref="N5:N6"/>
    <mergeCell ref="G9:L9"/>
    <mergeCell ref="G29:L29"/>
    <mergeCell ref="A11:A12"/>
    <mergeCell ref="C11:C12"/>
    <mergeCell ref="G21:L21"/>
    <mergeCell ref="J27:L27"/>
    <mergeCell ref="B26:B27"/>
    <mergeCell ref="C26:C27"/>
    <mergeCell ref="M26:M27"/>
    <mergeCell ref="N26:N27"/>
    <mergeCell ref="J26:L26"/>
    <mergeCell ref="M11:M12"/>
    <mergeCell ref="N11:N12"/>
    <mergeCell ref="K5:K6"/>
    <mergeCell ref="F5:F6"/>
    <mergeCell ref="A5:A6"/>
    <mergeCell ref="B5:B6"/>
    <mergeCell ref="C5:C6"/>
    <mergeCell ref="D5:D6"/>
    <mergeCell ref="E5:E6"/>
    <mergeCell ref="J1:N1"/>
    <mergeCell ref="A58:A59"/>
    <mergeCell ref="B58:B59"/>
    <mergeCell ref="C58:C59"/>
    <mergeCell ref="M58:M59"/>
    <mergeCell ref="N58:N59"/>
    <mergeCell ref="A56:A57"/>
    <mergeCell ref="B56:B57"/>
    <mergeCell ref="C56:C57"/>
    <mergeCell ref="M56:M57"/>
    <mergeCell ref="N56:N57"/>
    <mergeCell ref="J2:N2"/>
    <mergeCell ref="J3:N3"/>
    <mergeCell ref="M33:M37"/>
    <mergeCell ref="A4:N4"/>
    <mergeCell ref="L5:L6"/>
  </mergeCell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 differentFirst="1">
    <oddHeader>&amp;C&amp;P</oddHeader>
  </headerFooter>
  <rowBreaks count="2" manualBreakCount="2">
    <brk id="31" max="16383" man="1"/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подпрограма 1</vt:lpstr>
      <vt:lpstr>'подпрограма 1'!Заголовки_для_печати</vt:lpstr>
      <vt:lpstr>'подпрограма 1'!Область_печати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Данилочкина Елена Сергеевна</dc:creator>
  <cp:lastModifiedBy>Зиминова Анна Юрьевна</cp:lastModifiedBy>
  <cp:lastPrinted>2018-06-21T11:50:27Z</cp:lastPrinted>
  <dcterms:created xsi:type="dcterms:W3CDTF">2015-09-03T16:07:11Z</dcterms:created>
  <dcterms:modified xsi:type="dcterms:W3CDTF">2018-07-05T11:41:47Z</dcterms:modified>
</cp:coreProperties>
</file>