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930" yWindow="315" windowWidth="15690" windowHeight="12375" tabRatio="812" activeTab="0"/>
  </bookViews>
  <sheets>
    <sheet name="2017" sheetId="1" r:id="rId1"/>
  </sheets>
  <definedNames>
    <definedName name="_xlnm.Print_Titles" localSheetId="0">'2017'!$8:$9</definedName>
    <definedName name="_xlnm.Print_Area" localSheetId="0">'2017'!$A$1:$J$103</definedName>
  </definedNames>
  <calcPr fullCalcOnLoad="1"/>
</workbook>
</file>

<file path=xl/sharedStrings.xml><?xml version="1.0" encoding="utf-8"?>
<sst xmlns="http://schemas.openxmlformats.org/spreadsheetml/2006/main" count="191" uniqueCount="189">
  <si>
    <t>всего</t>
  </si>
  <si>
    <t>Безвозмездные поступления от других бюджетов бюджетной системы Российской Федерации всего, в том числе:</t>
  </si>
  <si>
    <t>Одинцовского муниципального района</t>
  </si>
  <si>
    <t>2.10</t>
  </si>
  <si>
    <t>2.16</t>
  </si>
  <si>
    <t>2.17</t>
  </si>
  <si>
    <t>2.18</t>
  </si>
  <si>
    <t>2.14</t>
  </si>
  <si>
    <t>2.19</t>
  </si>
  <si>
    <t>тыс. руб.</t>
  </si>
  <si>
    <t>1.2</t>
  </si>
  <si>
    <t>1.3</t>
  </si>
  <si>
    <t>1.4</t>
  </si>
  <si>
    <t>1.5</t>
  </si>
  <si>
    <t>1.7</t>
  </si>
  <si>
    <t>1.8</t>
  </si>
  <si>
    <t>1.10</t>
  </si>
  <si>
    <t>1.11</t>
  </si>
  <si>
    <t>1.12</t>
  </si>
  <si>
    <t>1.13</t>
  </si>
  <si>
    <t>1.14</t>
  </si>
  <si>
    <t>1.15</t>
  </si>
  <si>
    <t>1.16</t>
  </si>
  <si>
    <t>1.17</t>
  </si>
  <si>
    <t>1.18</t>
  </si>
  <si>
    <t>Наименование</t>
  </si>
  <si>
    <t>1.19</t>
  </si>
  <si>
    <t>Субсидии бюджетам бюджетной системы Российской Федерации (межбюджетные субсидии) всего, в том числе:</t>
  </si>
  <si>
    <t>Субсидии бюджетам муниципальных районов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</si>
  <si>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Годовой план доходов</t>
  </si>
  <si>
    <t>1.1</t>
  </si>
  <si>
    <t>1.6</t>
  </si>
  <si>
    <t>1.9</t>
  </si>
  <si>
    <t>2.11</t>
  </si>
  <si>
    <t>Приложение № 5</t>
  </si>
  <si>
    <t>Прочие субсидии бюджетам муниципальных районов (на мероприятия по организации отдыха детей в каникулярное время)</t>
  </si>
  <si>
    <t>Прочие субсидии бюджетам муниципальных районов (на обеспечение подвоза обучающихся к месту обучения в муниципальные общеобразовательные организации в Московской области, расположенные в сельских населенных пунктах)</t>
  </si>
  <si>
    <t>Прочие субсидии бюджетам муниципальных районов (на государственную поддержку частных дошкольных образовательных организаций в Московской области с целью возмещения расходов на присмотр и уход, содержание имущества и арендную плату за использование помещений)</t>
  </si>
  <si>
    <t>Субвенции бюджетам субъектов Российской Федерации и муниципальных образований, всего, в том числе:</t>
  </si>
  <si>
    <t>Субвенции бюджетам муниципальных районов на выполнение передаваемых  полномочий субъектов Российской Федерации (на осуществление государственных полномочий в соответствии с Законом Московской области № 107/2014-ОЗ "О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 в сфере архитектуры и градостроительства)</t>
  </si>
  <si>
    <t>Субвенции бюджетам муниципальных районов на выполнение передаваемых  полномочий субъектов Российской Федерации (на обеспечение переданных государственных полномочий по временному хранению, комплектованию, учету и использованию архивных документов, относящихся к собственности Московской области и временно хранящихся в муниципальных архивах)</t>
  </si>
  <si>
    <t>Субвенции бюджетам муниципальных районов на выполнение передаваемых  полномочий субъектов Российской Федерации (на реализацию мер социальной поддержки и социального обеспечения детей-сирот и детей, оставшихся без попечения родителей, а также лиц из их числа в муниципальных и частных организациях в Московской области для детей-сирот и детей, оставшихся без попечения родителей)</t>
  </si>
  <si>
    <t>Субвенции бюджетам муниципальных районов на выполнение передаваемых полномочий субъектов Российской Федерации (на оплату расходов, связанных с компенсацией проезда к месту учебы и обратно отдельным категориям обучающихся по очной форме обучения муниципальных образовательных организаций в Московской области)</t>
  </si>
  <si>
    <t>Субвенции бюджетам муниципальных районов на выполнение передаваемых полномочий субъектов Российской Федерации (на частичную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 осуществляющих образовательную деятельность по имеющим государственную аккредитацию основным общеобразовательным программам)</t>
  </si>
  <si>
    <t>Субвенции бюджетам муниципальных районов на обеспечение жильем граждан, уволенных с военной службы (службы), и приравненных к ним лиц</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</si>
  <si>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</si>
  <si>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Прочие субвенции бюджетам муниципальных районов (на обеспечение полноценным питанием беременных женщин, кормящих матерей, а также детей в возрасте до трех лет в Московской области)</t>
  </si>
  <si>
    <t>Прочие субвенции бюджетам муниципальных районов (на обеспечение государственных гарантий реализации прав граждан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в Московской области, обеспечение дополнительного образования в муниципальных общеобразовательных организациях в Московской области,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</si>
  <si>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Прочие субвенции бюджетам муниципальных районов (на финансовое обеспечение получения гражданами дошкольного, начального общего, основного общего, среднего общего образования в частных общеобразовательных организациях в Московской области, осуществляющих образовательную деятельность по имеющим государственную аккредитацию основным общеобразовательным программам,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</si>
  <si>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Прочие субвенции бюджетам муниципальных районов (на финансовое обеспечение получения гражданами дошкольного образования в частных дошкольных образовательных организациях в Московской области,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</si>
  <si>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Прочие субвенции бюджетам муниципальных районов (на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</si>
  <si>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1.20</t>
  </si>
  <si>
    <t>1.21</t>
  </si>
  <si>
    <t>1.22</t>
  </si>
  <si>
    <t>2.00</t>
  </si>
  <si>
    <t>2.01</t>
  </si>
  <si>
    <t>2.02</t>
  </si>
  <si>
    <t>2.03</t>
  </si>
  <si>
    <t>2.04</t>
  </si>
  <si>
    <t>2.05</t>
  </si>
  <si>
    <t>2.06</t>
  </si>
  <si>
    <t>2.07</t>
  </si>
  <si>
    <t>2.08</t>
  </si>
  <si>
    <t>2.09</t>
  </si>
  <si>
    <t>2.12</t>
  </si>
  <si>
    <t>2.13</t>
  </si>
  <si>
    <t>2.15</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</si>
  <si>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строительство автомобильных дорог общего пользования ("Магистральная улица общегородского значения, эстакада через железнодорожные пути в районе станции Одинцово, транспортные развязки в разных уровнях при пересечении с Минским и Можайским шоссе, объекты инженерной инфраструктуры и дорожного сервиса") за счет средств бюджетов поселений)</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</si>
  <si>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строительство автомобильных дорог общего пользования ("Магистральная улица общегородского значения, эстакада через железнодорожные пути в районе станции Одинцово, транспортные развязки в разных уровнях при пересечении с Минским и Можайским шоссе, объекты инженерной инфраструктуры и дорожного сервиса") за счет средств областного бюджета)</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</si>
  <si>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содержание мест захоронения)</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</si>
  <si>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обеспечение содержания мест захоронения)</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</si>
  <si>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осуществление Контрольно-счетной палатой Одинцовского муниципального района части полномочий)</t>
  </si>
  <si>
    <t xml:space="preserve">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осуществление Финансово-казначейским Управлением Администрации Одинцовского муниципального района части полномочий) </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</si>
  <si>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осуществление дорожной деятельности (обеспечение деятельности Администрации района))</t>
  </si>
  <si>
    <t xml:space="preserve">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осуществление Управлением жилищных отношений Администрации Одинцовского муниципального района части полномочий) </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</si>
  <si>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комплектование книжных фондов библиотек поселений)</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</si>
  <si>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осуществление дорожной деятельности на территориях городских поселений (содержание дорог общего пользования))</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</si>
  <si>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осуществление дорожной деятельности (обеспечение деятельности муниципального казенного учреждения))</t>
  </si>
  <si>
    <t>3.</t>
  </si>
  <si>
    <t>Межбюджетные трансферты, передаваемые бюджетам муниципальных районов для компенсации дополнительных расходов, возникших в результате решений, принятых органами власти другого уровня</t>
  </si>
  <si>
    <t>Иные межбюджетные трансферты - всего, в том числе</t>
  </si>
  <si>
    <t>3.01</t>
  </si>
  <si>
    <t>3.02</t>
  </si>
  <si>
    <t>3.03</t>
  </si>
  <si>
    <t>3.04</t>
  </si>
  <si>
    <t>3.05</t>
  </si>
  <si>
    <t>3.06</t>
  </si>
  <si>
    <t>3.07</t>
  </si>
  <si>
    <t>3.08</t>
  </si>
  <si>
    <t>3.09</t>
  </si>
  <si>
    <t>3.10</t>
  </si>
  <si>
    <t>3.11</t>
  </si>
  <si>
    <t>3.12</t>
  </si>
  <si>
    <t>3.13</t>
  </si>
  <si>
    <t>3.14</t>
  </si>
  <si>
    <t>3.16</t>
  </si>
  <si>
    <t>3.17</t>
  </si>
  <si>
    <t>3.18</t>
  </si>
  <si>
    <t>3.19</t>
  </si>
  <si>
    <t>3.20</t>
  </si>
  <si>
    <t>3.21</t>
  </si>
  <si>
    <t>3.22</t>
  </si>
  <si>
    <t>3.23</t>
  </si>
  <si>
    <t>3.24</t>
  </si>
  <si>
    <t>3.25</t>
  </si>
  <si>
    <t>3.26</t>
  </si>
  <si>
    <t>3.27</t>
  </si>
  <si>
    <t>3.28</t>
  </si>
  <si>
    <t>3.29</t>
  </si>
  <si>
    <t>3.30</t>
  </si>
  <si>
    <t>Л.В. Тарасова</t>
  </si>
  <si>
    <t>3.31</t>
  </si>
  <si>
    <t>3.32</t>
  </si>
  <si>
    <t>3.15</t>
  </si>
  <si>
    <t>Всего</t>
  </si>
  <si>
    <t xml:space="preserve">Подлежит возврату в бюджет другого уровня </t>
  </si>
  <si>
    <t xml:space="preserve">Остаток поступивших, но неосвоенных средств </t>
  </si>
  <si>
    <t>начальник Финансово-казначейского управления</t>
  </si>
  <si>
    <t>Прочие субсидии бюджетам муниципальных районов (на закупку оборудования для общеобразовательных организаций муниципальных образований Московской области - победителей областного конкурса на присвоение статуса Региональной инновационной площадки Московской области)</t>
  </si>
  <si>
    <t>Прочие субсидии бюджетам муниципальных районов (на софинансирование расходов на повышение заработной платы работникам муниципальных учреждений в сфере культуры в соответствии с государственной программой Московской области "Культура Подмосковья" на 2017-2021 годы)</t>
  </si>
  <si>
    <t>Прочие межбюджетные трансферты, передаваемые бюджетам муниципальных районов (на целевое финансирование мероприятий муниципальной программы Одинцовского муниципального района "Развитие дорожно-транспортной системы Одинцовского муниципального района" на территориях сельских поселений (содержание дорог общего пользования))</t>
  </si>
  <si>
    <t>Прочие межбюджетные трансферты, передаваемые бюджетам муниципальных районов (на целевое финансирование мероприятий муниципальной программы Одинцовского муниципального района "Развитие дорожно-транспортной системы Одинцовского муниципального района" на территориях сельских поселений (ремонт дорог общего пользования))</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</si>
  <si>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осуществление дорожной деятельности на территориях городских поселений (ремонт дорог общего пользования) за счет средств областного бюджета)</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</si>
  <si>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осуществление Управлением развития потребительского рынка и услуг Администрации Одинцовского муниципального района части полномочий)</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</si>
  <si>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осуществление дорожной деятельности на территориях городских поселений (ремонт дорог общего пользования))</t>
  </si>
  <si>
    <t>Прочие межбюджетные трансферты, передаваемые бюджетам муниципальных районов (иные межбюджетные трансферты, предоставляемые из бюджета Московской области бюджету Одинцовского муниципального района на обеспечение деятельности парков, расположенных на землях лесного фонда)</t>
  </si>
  <si>
    <t>Одинцовского муниципального района,</t>
  </si>
  <si>
    <t>Заместитель руководителя Администрации</t>
  </si>
  <si>
    <t>№ п/п</t>
  </si>
  <si>
    <t xml:space="preserve">Расходы бюджета  Одинцовского  муниципального  района в 2018 году за счет субвенций, субсидий и иных межбюджетных трансфертов,                                                                                   полученных из бюджетов других уровней                                                                                                                    </t>
  </si>
  <si>
    <t>Поступило в 2018 году</t>
  </si>
  <si>
    <t>Израсходовано в 2018 году</t>
  </si>
  <si>
    <t>в т.ч. возврат средств, неиспользованных в 2017 году, потребность в которых на 2018 год подтверждена</t>
  </si>
  <si>
    <t>Субсидии бюджетам муниципальных районов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</si>
  <si>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Субсидии бюджетам муниципальных районов на мероприятия по стимулированию программ развития жилищного строительства субъектов Российской Федерации</t>
  </si>
  <si>
    <t>Субсидии бюджетам муниципальных районов на создание в субъектах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</si>
  <si>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Субсидии бюджетам муниципальных районов на реализацию мероприятий по обеспечению жильем молодых семей</t>
  </si>
  <si>
    <t>Субсидии бюджетам муниципальных районов на реализацию мероприятий по устойчивому развитию сельских территорий</t>
  </si>
  <si>
    <t xml:space="preserve">Прочие субсидии бюджетам муниципальных районов (на создание новых и (или) благоустройство существующих парков культуры и отдыха, расположенных на землях лесного фонда в рамках государственной программы Московской области "Формирование современной комфортной городской среды") </t>
  </si>
  <si>
    <t>Прочие субсидии бюджетам муниципальных районов (на дооснащение материально-техническими средствами - приобретение программного аппаратного комплекса для оформления паспортов гражданина Российской Федерации, удостоверяющих личность гражданина Российской Федерации за пределами территории Российской Федерации в МФЦ в соответствии с государственной программой Московской области "Цифровое Подмосковье" на 2018-2021 годы)</t>
  </si>
  <si>
    <t>Прочие субсидии бюджетам муниципальных районов (на софинансирование расходов на организацию деятельности многофункциональных центров предоставления государственных услуг)</t>
  </si>
  <si>
    <t>Прочие субсидии бюджетам муниципальных районов (на реализацию мероприятий по созданию в муниципальных образовательных организациях (в том числе осуществляющих свою деятельность по адаптированным основным образовательным программам) условий для получения детьми-инвалидами качественного образования в 2018 году)</t>
  </si>
  <si>
    <t>Прочие субсидии бюджетам муниципальных районов (на приобретение автобусов для доставки обучающихся в общеобразовательные организации в Московской области, расположенные в сельских населенных пунктах)</t>
  </si>
  <si>
    <t>Прочие субсидии бюджетам муниципальных районов                  (на улучшение жилищных условий граждан, проживающих в сельской местности, в том числе молодых семей и молодых специалистов, в соответствии с государстенной программой Московской области "Сельское хозяйство Подмосковья", за счет средств бюджета Московской области сверх установленного уровня софинансирования)</t>
  </si>
  <si>
    <t>Прочие субсидии бюджетам муниципальных районов (на обеспечение современными аппаратно-программными комплексами общеобразовательных организаций в Московской области в соответствии с государственной программой Московской области "Цифровое Подмосковье" на 2018-2021 годы)</t>
  </si>
  <si>
    <t>Прочие субсидии бюджетам муниципальных районов (на проведение первоочередных мероприятий по восстановлению объектов социальной и инженерной инфраструктуры военных городков на территории Московской области, переданных из федеральной собственности)</t>
  </si>
  <si>
    <t xml:space="preserve">Прочие субсидии бюджетам муниципальных районов (на ремонт подъездов многоквартирных домов в рамках государственной программы Московской области "Формирование современной комфортной городской среды") </t>
  </si>
  <si>
    <t xml:space="preserve">Прочие субсидии бюджетам муниципальных районов (на мероприятия по проведению капитального ремонта в муниципальных общеобразовательных организациях) </t>
  </si>
  <si>
    <t>Прочие субсидии бюджетам муниципальных районов (на организацию деятельности многофункциональных центров предоставления государственных и муниципальных услуг, действующих на территории Московской области, по приему и обработке заявлений о включении избирателей, участников референдума в список избирателей, участников референдума по месту нахождения и направлению соответствующей информации в территориальные избирательные комиссии)</t>
  </si>
  <si>
    <t xml:space="preserve">Прочие субсидии бюджетам муниципальных районов (на софинансирование расходов бюджетов муниципальных образований Московской области на приобретение доступа к электронным сервисам цифровой инфраструктуры в сфере жилищно-коммунального хозяйства для обеспечения равных возможностей собственникам помещений многоквартирных домов в инициации и организации проведения общих собраний собственников, а также отраслевого сервиса мониторинга выполнения нормативных требований по благоустройству, санитарному состоянию территорий, реализации жилищной реформы, организации капитального и текущего ремонта и содержания жилищного фонда Московской области, функционированию коммунальной и инженерной инфраструктуры, оценки показателей в жилищно-коммунальной сфере на территории муниципальных образований Московской области в информационно-телекоммуникационной сети "Интернет") </t>
  </si>
  <si>
    <t>Прочие субсидии бюджетам муниципальных районов  (на создание новых офисов многофункциональных центров предоставления государственных и муниципальных услуг и дополнительных окон доступа к услугам многофункциональных  центров предоставления государственных и муниципальных услуг в 2018 году)</t>
  </si>
  <si>
    <t>Прочие субсидии бюджетам муниципальных районов (на обеспечение современными аппаратно-программными комплексами со средствами криптографической защиты информации муниципальных организаций Московской области)</t>
  </si>
  <si>
    <t>Прочие субсидии бюджетам муниципальных районов (на разработку проектной документации на рекультивацию полигонов твердых коммунальных отходов (твердых бытовых отходов))</t>
  </si>
  <si>
    <t>Прочие субсидии бюджетам муниципальных районов (на ликвидацию несанкционированных свалок и навалов мусора)</t>
  </si>
  <si>
    <t>Прочие субсидии бюджетам муниципальных районов (на проведение капитального ремонта стадионов на территории муниципальных общеобразовательных организаций в Московской области )</t>
  </si>
  <si>
    <t>1.23</t>
  </si>
  <si>
    <t>1.24</t>
  </si>
  <si>
    <t>1.25</t>
  </si>
  <si>
    <t>1.26</t>
  </si>
  <si>
    <t>1.27</t>
  </si>
  <si>
    <t>1.28</t>
  </si>
  <si>
    <t>1.29</t>
  </si>
  <si>
    <t>1.30</t>
  </si>
  <si>
    <t>1.31</t>
  </si>
  <si>
    <t>Прочие субсидии бюджетам муниципальных образований на проведение первоочередных мероприятий по восстановлению объектов социальной и инженерной инфраструктуры военных городков на территории Московской области переданных из федеральной собственности</t>
  </si>
  <si>
    <t>Субвенции бюджетам муниципальных районов на выполнение передаваемых  полномочий субъектов Российской Федерации (на осуществление государственных полномочий в соответствии с Законом Московской области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 в области земельных отношений)</t>
  </si>
  <si>
    <t>Субвенции бюджетам муниципальных районов на выполнение передаваемых полномочий субъектов Российской Федерации      (на обеспечение переданного государственного полномочия Московской области по созданию комиссий по делам несовершеннолетних и защите их прав городских округов и муниципальных  районов Московской области)</t>
  </si>
  <si>
    <t>Субвенции бюджетам муниципальных районов на выполнение передаваемых полномочий субъектов Российской Федерации (организация проведения мероприятий по отлову и содержанию безнадзорных животных)</t>
  </si>
  <si>
    <t>Субвенции бюджетам муниципальных районов на выполнение передаваемых полномочий субъектов Российской Федерации     (на создание административной комиссии, уполномоченной рассматривать дела об административных правонарушениях в сфере благоустройства)</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</si>
  <si>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</si>
  <si>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муниципальных районов на предоставление гражданам субсидий на оплату жилого помещения и коммунальных услуг, всего</t>
  </si>
  <si>
    <t>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всего</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</si>
  <si>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осуществление дорожной деятельности на территориях городских поселений (ремонт дорог общего пользования за счет средств городских поселений на условиях софинансирования средств бюджета Московской области))</t>
  </si>
  <si>
    <t>Прочие межбюджетные трансферты, передаваемые бюджетам муниципальных районов (на целевое финансирование мероприятий муниципальной программы Одинцовского муниципального района "Развитие культуры в Одинцовском муниципальном районе Московской области" за счет средств поселений)</t>
  </si>
  <si>
    <t>Прочие межбюджетные трансферты, передаваемые бюджетам муниципальных районов (на целевое финансирование мероприятий муниципальной программы Одинцовского муниципального района "Физическая культура и спорт в Одинцовском муниципальном районе Московской области")</t>
  </si>
  <si>
    <t>Прочие межбюджетные трансферты, передаваемые бюджетам муниципальных районов (на целевое финансирование мероприятий муниципальной программы Одинцовского муниципального района "Развитие дорожно-транспортной системы Одинцовского муниципального района" на территориях городских поселений (содержание дорог общего пользования))</t>
  </si>
  <si>
    <t>Прочие межбюджетные трансферты, передаваемые бюджетам муниципальных районов (на целевое финансирование мероприятий муниципальной программы Одинцовского муниципального района "Управление муниципальными финансами в Одинцовском муниципальном районе Московской области")</t>
  </si>
  <si>
    <t>Прочие межбюджетные трансферты, передаваемые бюджетам муниципальных районов (на целевое финансирование мероприятий муниципальной программы Одинцовского муниципального района "Развитие образования в Одинцовском муниципальном районе Московской области" (строительство объектов муниципальной собственности))</t>
  </si>
  <si>
    <t>Прочие межбюджетные трансферты, передаваемые бюджетам муниципальных районов (на целевое финансирование мероприятий муниципальной программы Одинцовского муниципального района "Развитие образования в Одинцовском муниципальном районе Московской области" (за исключением строительства объектов муниципальной собственности))</t>
  </si>
  <si>
    <t>Прочие межбюджетные трансферты, передаваемые бюджетам муниципальных районов  (на целевое финансирование мероприятий муниципальной программы Одинцовского муниципального района "Снижение административных барьеров, повышение качества предоставления государственных и муниципальных услуг в Одинцовском муниципальном районе Московской области на базе многофункционального центра предоставления государственных и муниципальных услуг")</t>
  </si>
  <si>
    <t>Прочие межбюджетные трансферты, передаваемые бюджетам муниципальных районов  (на целевое финансирование мероприятий муниципальной программы Одинцовского муниципального района  "Безопасность в Одинцовском муниципальном районе Московской области")</t>
  </si>
  <si>
    <t>Прочие межбюджетные трансферты, передаваемые бюджетам муниципальных районов (на финансирование мероприятий муниципальной программы Одинцовского муниципального района Московской области "Формирование городской среды на территории Одинцовского муниципального района Московской области" (ремонт подъездов многоквартирных домов))</t>
  </si>
  <si>
    <t>Прочие межбюджетные трансферты, передаваемые бюджетам муниципальных районов (на финансирование мероприятий муниципальной программы Одинцовского муниципального района Московской области "Развитие инженерной инфраструктуры и энергоэффективности на территории Одинцовского муниципального района Московской области")</t>
  </si>
  <si>
    <t>Прочие межбюджетные трансферты, передаваемые бюджетам муниципальных районов (иные межбюджетные трансферты в форме дотаций, предоставляемые из бюджета Московской области бюджету Одинцовского муниципального района в объеме субсидий, поступающих в бюджет Московской области из бюджетов поселений Одинцовского муниципального района)</t>
  </si>
  <si>
    <t>Прочие межбюджетные трансферты, передаваемые бюджетам муниципальных районов (финансирование мероприятий на приобретение, монтаж и ввод в эксплуатацию станции водоподготовки на ВЗУ.Средства бюджета Московской области)</t>
  </si>
  <si>
    <t>Прочие межбюджетные трансферты, передаваемые бюджетам муниципальных районов (на проведение пероочередных мероприятий по восстановлению инфраструктуры военных городков на территории Московской области, переданных в собственность муниципальных образований.Средства бюджета Московской области)</t>
  </si>
  <si>
    <t>в т.ч. потребность в котором  на 2019 год подтверждена</t>
  </si>
  <si>
    <t>к  решению Совета депутатов</t>
  </si>
  <si>
    <t>от 19.04.2019 г.    № 2/55</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</si>
</sst>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0.000"/>
    <numFmt numFmtId="178" formatCode="0.0"/>
    <numFmt numFmtId="179" formatCode="0.000"/>
    <numFmt numFmtId="180" formatCode="_-* #,##0.000_р_._-;\-* #,##0.000_р_._-;_-* &quot;-&quot;??_р_._-;_-@_-"/>
    <numFmt numFmtId="181" formatCode="#,##0.0000"/>
    <numFmt numFmtId="182" formatCode="#,##0.00000"/>
    <numFmt numFmtId="183" formatCode="_-* #,##0.0000_р_._-;\-* #,##0.0000_р_._-;_-* &quot;-&quot;??_р_._-;_-@_-"/>
    <numFmt numFmtId="184" formatCode="_-* #,##0.00000_р_._-;\-* #,##0.00000_р_._-;_-* &quot;-&quot;??_р_._-;_-@_-"/>
    <numFmt numFmtId="185" formatCode="0.0000"/>
    <numFmt numFmtId="186" formatCode="0.00000"/>
    <numFmt numFmtId="187" formatCode="#,##0.00\ ;[Red]\-#,##0.00"/>
    <numFmt numFmtId="188" formatCode="#,##0.00_ ;[Red]\-#,##0.00\ "/>
    <numFmt numFmtId="189" formatCode="#,##0.000000"/>
    <numFmt numFmtId="190" formatCode="_-* #,##0.00000\ _₽_-;\-* #,##0.00000\ _₽_-;_-* &quot;-&quot;?????\ _₽_-;_-@_-"/>
    <numFmt numFmtId="191" formatCode="#,##0.0000000"/>
  </numFmts>
  <fonts count="58">
    <font>
      <sz val="12"/>
      <name val="Times New Roman"/>
      <family val="0"/>
    </font>
    <font>
      <u val="single"/>
      <sz val="12"/>
      <color indexed="12"/>
      <name val="Times New Roman"/>
      <family val="1"/>
    </font>
    <font>
      <u val="single"/>
      <sz val="12"/>
      <color indexed="36"/>
      <name val="Times New Roman"/>
      <family val="1"/>
    </font>
    <font>
      <sz val="18"/>
      <name val="Times New Roman"/>
      <family val="1"/>
    </font>
    <font>
      <b/>
      <sz val="12"/>
      <name val="Times New Roman"/>
      <family val="1"/>
    </font>
    <font>
      <b/>
      <sz val="14"/>
      <name val="Times New Roman Cyr"/>
      <family val="1"/>
    </font>
    <font>
      <sz val="11"/>
      <name val="Times New Roman"/>
      <family val="1"/>
    </font>
    <font>
      <sz val="13"/>
      <name val="Times New Roman"/>
      <family val="1"/>
    </font>
    <font>
      <sz val="10"/>
      <name val="Arial"/>
      <family val="2"/>
    </font>
    <font>
      <sz val="11"/>
      <name val="Arial"/>
      <family val="2"/>
    </font>
    <font>
      <i/>
      <sz val="12"/>
      <name val="Times New Roman"/>
      <family val="1"/>
    </font>
    <font>
      <b/>
      <sz val="10"/>
      <name val="Times New Roman"/>
      <family val="1"/>
    </font>
    <font>
      <sz val="10"/>
      <name val="Times New Roman"/>
      <family val="1"/>
    </font>
    <font>
      <sz val="14"/>
      <name val="Arial"/>
      <family val="2"/>
    </font>
    <font>
      <sz val="14"/>
      <name val="Times New Roman"/>
      <family val="1"/>
    </font>
    <font>
      <b/>
      <sz val="18"/>
      <name val="Times New Roman Cyr"/>
      <family val="1"/>
    </font>
    <font>
      <sz val="16"/>
      <name val="Times New Roman"/>
      <family val="1"/>
    </font>
    <font>
      <sz val="13"/>
      <name val="Times New Roman CYR"/>
      <family val="1"/>
    </font>
    <font>
      <sz val="9"/>
      <color indexed="8"/>
      <name val="Arial"/>
      <family val="2"/>
    </font>
    <font>
      <sz val="9"/>
      <color indexed="9"/>
      <name val="Arial"/>
      <family val="2"/>
    </font>
    <font>
      <sz val="9"/>
      <color indexed="62"/>
      <name val="Arial"/>
      <family val="2"/>
    </font>
    <font>
      <b/>
      <sz val="9"/>
      <color indexed="63"/>
      <name val="Arial"/>
      <family val="2"/>
    </font>
    <font>
      <b/>
      <sz val="9"/>
      <color indexed="52"/>
      <name val="Arial"/>
      <family val="2"/>
    </font>
    <font>
      <b/>
      <sz val="15"/>
      <color indexed="56"/>
      <name val="Arial"/>
      <family val="2"/>
    </font>
    <font>
      <b/>
      <sz val="13"/>
      <color indexed="56"/>
      <name val="Arial"/>
      <family val="2"/>
    </font>
    <font>
      <b/>
      <sz val="11"/>
      <color indexed="56"/>
      <name val="Arial"/>
      <family val="2"/>
    </font>
    <font>
      <b/>
      <sz val="9"/>
      <color indexed="8"/>
      <name val="Arial"/>
      <family val="2"/>
    </font>
    <font>
      <b/>
      <sz val="9"/>
      <color indexed="9"/>
      <name val="Arial"/>
      <family val="2"/>
    </font>
    <font>
      <b/>
      <sz val="18"/>
      <color indexed="56"/>
      <name val="Cambria"/>
      <family val="2"/>
    </font>
    <font>
      <sz val="9"/>
      <color indexed="60"/>
      <name val="Arial"/>
      <family val="2"/>
    </font>
    <font>
      <sz val="11"/>
      <color indexed="8"/>
      <name val="Calibri"/>
      <family val="2"/>
    </font>
    <font>
      <sz val="9"/>
      <color indexed="20"/>
      <name val="Arial"/>
      <family val="2"/>
    </font>
    <font>
      <i/>
      <sz val="9"/>
      <color indexed="23"/>
      <name val="Arial"/>
      <family val="2"/>
    </font>
    <font>
      <sz val="9"/>
      <color indexed="52"/>
      <name val="Arial"/>
      <family val="2"/>
    </font>
    <font>
      <sz val="9"/>
      <color indexed="10"/>
      <name val="Arial"/>
      <family val="2"/>
    </font>
    <font>
      <sz val="9"/>
      <color indexed="17"/>
      <name val="Arial"/>
      <family val="2"/>
    </font>
    <font>
      <sz val="12"/>
      <color indexed="8"/>
      <name val="Times New Roman"/>
      <family val="1"/>
    </font>
    <font>
      <sz val="16"/>
      <color indexed="8"/>
      <name val="Times New Roman"/>
      <family val="1"/>
    </font>
    <font>
      <sz val="9"/>
      <color theme="1"/>
      <name val="Arial"/>
      <family val="2"/>
    </font>
    <font>
      <sz val="9"/>
      <color theme="0"/>
      <name val="Arial"/>
      <family val="2"/>
    </font>
    <font>
      <sz val="9"/>
      <color rgb="FF3F3F76"/>
      <name val="Arial"/>
      <family val="2"/>
    </font>
    <font>
      <b/>
      <sz val="9"/>
      <color rgb="FF3F3F3F"/>
      <name val="Arial"/>
      <family val="2"/>
    </font>
    <font>
      <b/>
      <sz val="9"/>
      <color rgb="FFFA7D00"/>
      <name val="Arial"/>
      <family val="2"/>
    </font>
    <font>
      <b/>
      <sz val="15"/>
      <color theme="3"/>
      <name val="Arial"/>
      <family val="2"/>
    </font>
    <font>
      <b/>
      <sz val="13"/>
      <color theme="3"/>
      <name val="Arial"/>
      <family val="2"/>
    </font>
    <font>
      <b/>
      <sz val="11"/>
      <color theme="3"/>
      <name val="Arial"/>
      <family val="2"/>
    </font>
    <font>
      <b/>
      <sz val="9"/>
      <color theme="1"/>
      <name val="Arial"/>
      <family val="2"/>
    </font>
    <font>
      <b/>
      <sz val="9"/>
      <color theme="0"/>
      <name val="Arial"/>
      <family val="2"/>
    </font>
    <font>
      <b/>
      <sz val="18"/>
      <color theme="3"/>
      <name val="Cambria"/>
      <family val="2"/>
    </font>
    <font>
      <sz val="9"/>
      <color rgb="FF9C6500"/>
      <name val="Arial"/>
      <family val="2"/>
    </font>
    <font>
      <sz val="11"/>
      <color rgb="FF000000"/>
      <name val="Calibri"/>
      <family val="2"/>
    </font>
    <font>
      <sz val="9"/>
      <color rgb="FF9C0006"/>
      <name val="Arial"/>
      <family val="2"/>
    </font>
    <font>
      <i/>
      <sz val="9"/>
      <color rgb="FF7F7F7F"/>
      <name val="Arial"/>
      <family val="2"/>
    </font>
    <font>
      <sz val="9"/>
      <color rgb="FFFA7D00"/>
      <name val="Arial"/>
      <family val="2"/>
    </font>
    <font>
      <sz val="9"/>
      <color rgb="FFFF0000"/>
      <name val="Arial"/>
      <family val="2"/>
    </font>
    <font>
      <sz val="9"/>
      <color rgb="FF006100"/>
      <name val="Arial"/>
      <family val="2"/>
    </font>
    <font>
      <sz val="12"/>
      <color theme="1"/>
      <name val="Times New Roman"/>
      <family val="1"/>
    </font>
    <font>
      <sz val="16"/>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8" borderId="7" applyNumberFormat="0" applyAlignment="0" applyProtection="0"/>
    <xf numFmtId="0" fontId="48" fillId="0" borderId="0" applyNumberFormat="0" applyFill="0" applyBorder="0" applyAlignment="0" applyProtection="0"/>
    <xf numFmtId="0" fontId="49" fillId="29" borderId="0" applyNumberFormat="0" applyBorder="0" applyAlignment="0" applyProtection="0"/>
    <xf numFmtId="0" fontId="38" fillId="0" borderId="0">
      <alignment/>
      <protection/>
    </xf>
    <xf numFmtId="0" fontId="0" fillId="0" borderId="0">
      <alignment/>
      <protection/>
    </xf>
    <xf numFmtId="0" fontId="50" fillId="0" borderId="0" applyBorder="0">
      <alignment/>
      <protection/>
    </xf>
    <xf numFmtId="0" fontId="8" fillId="0" borderId="0" applyNumberFormat="0" applyFont="0" applyFill="0" applyBorder="0" applyAlignment="0" applyProtection="0"/>
    <xf numFmtId="0" fontId="2" fillId="0" borderId="0" applyNumberFormat="0" applyFill="0" applyBorder="0" applyAlignment="0" applyProtection="0"/>
    <xf numFmtId="0" fontId="51" fillId="30" borderId="0" applyNumberFormat="0" applyBorder="0" applyAlignment="0" applyProtection="0"/>
    <xf numFmtId="0" fontId="5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5" fillId="32" borderId="0" applyNumberFormat="0" applyBorder="0" applyAlignment="0" applyProtection="0"/>
  </cellStyleXfs>
  <cellXfs count="54">
    <xf numFmtId="0" fontId="0" fillId="0" borderId="0" xfId="0" applyAlignment="1">
      <alignment/>
    </xf>
    <xf numFmtId="0" fontId="0" fillId="33" borderId="0" xfId="0" applyFont="1" applyFill="1" applyAlignment="1">
      <alignment/>
    </xf>
    <xf numFmtId="0" fontId="7" fillId="33" borderId="0" xfId="0" applyFont="1" applyFill="1" applyAlignment="1">
      <alignment/>
    </xf>
    <xf numFmtId="0" fontId="9" fillId="33" borderId="0" xfId="0" applyFont="1" applyFill="1" applyAlignment="1">
      <alignment/>
    </xf>
    <xf numFmtId="0" fontId="6" fillId="33" borderId="0" xfId="56" applyNumberFormat="1" applyFont="1" applyFill="1" applyBorder="1" applyAlignment="1" applyProtection="1">
      <alignment horizontal="right" vertical="top"/>
      <protection/>
    </xf>
    <xf numFmtId="0" fontId="6" fillId="33" borderId="0" xfId="0" applyFont="1" applyFill="1" applyAlignment="1">
      <alignment/>
    </xf>
    <xf numFmtId="0" fontId="5" fillId="33" borderId="0" xfId="0" applyFont="1" applyFill="1" applyAlignment="1">
      <alignment vertical="center" wrapText="1"/>
    </xf>
    <xf numFmtId="177" fontId="0" fillId="33" borderId="10" xfId="0" applyNumberFormat="1" applyFont="1" applyFill="1" applyBorder="1" applyAlignment="1">
      <alignment horizontal="center" vertical="center" wrapText="1"/>
    </xf>
    <xf numFmtId="177" fontId="0" fillId="33" borderId="10" xfId="0" applyNumberFormat="1" applyFont="1" applyFill="1" applyBorder="1" applyAlignment="1">
      <alignment horizontal="center" vertical="center"/>
    </xf>
    <xf numFmtId="0" fontId="0" fillId="33" borderId="0" xfId="0" applyFont="1" applyFill="1" applyBorder="1" applyAlignment="1">
      <alignment/>
    </xf>
    <xf numFmtId="0" fontId="3" fillId="33" borderId="0" xfId="0" applyFont="1" applyFill="1" applyAlignment="1">
      <alignment horizontal="left" vertical="top" wrapText="1"/>
    </xf>
    <xf numFmtId="0" fontId="0" fillId="0" borderId="10" xfId="0" applyFont="1" applyFill="1" applyBorder="1" applyAlignment="1">
      <alignment horizontal="justify" vertical="center" wrapText="1"/>
    </xf>
    <xf numFmtId="177" fontId="0" fillId="0" borderId="10" xfId="0" applyNumberFormat="1" applyFont="1" applyFill="1" applyBorder="1" applyAlignment="1">
      <alignment horizontal="center" vertical="center"/>
    </xf>
    <xf numFmtId="0" fontId="0" fillId="33" borderId="0" xfId="0" applyFont="1" applyFill="1" applyAlignment="1">
      <alignment horizontal="center" vertical="center" wrapText="1"/>
    </xf>
    <xf numFmtId="0" fontId="4" fillId="0" borderId="10" xfId="0" applyFont="1" applyFill="1" applyBorder="1" applyAlignment="1">
      <alignment horizontal="justify" vertical="center" wrapText="1"/>
    </xf>
    <xf numFmtId="179" fontId="0" fillId="33" borderId="0" xfId="0" applyNumberFormat="1" applyFont="1" applyFill="1" applyAlignment="1">
      <alignment horizontal="center" vertical="center" wrapText="1"/>
    </xf>
    <xf numFmtId="182" fontId="0" fillId="0" borderId="10" xfId="0" applyNumberFormat="1" applyFont="1" applyFill="1" applyBorder="1" applyAlignment="1">
      <alignment horizontal="center" vertical="center"/>
    </xf>
    <xf numFmtId="182" fontId="0" fillId="33" borderId="10" xfId="0" applyNumberFormat="1" applyFont="1" applyFill="1" applyBorder="1" applyAlignment="1">
      <alignment horizontal="center" vertical="center"/>
    </xf>
    <xf numFmtId="182" fontId="0" fillId="33" borderId="10" xfId="0" applyNumberFormat="1" applyFont="1" applyFill="1" applyBorder="1" applyAlignment="1">
      <alignment horizontal="center" vertical="center" wrapText="1"/>
    </xf>
    <xf numFmtId="182" fontId="0" fillId="33" borderId="10" xfId="0" applyNumberFormat="1" applyFont="1" applyFill="1" applyBorder="1" applyAlignment="1">
      <alignment horizontal="center"/>
    </xf>
    <xf numFmtId="184" fontId="0" fillId="33" borderId="10" xfId="64" applyNumberFormat="1" applyFont="1" applyFill="1" applyBorder="1" applyAlignment="1">
      <alignment horizontal="center" vertical="center"/>
    </xf>
    <xf numFmtId="182" fontId="0" fillId="33" borderId="10" xfId="64" applyNumberFormat="1" applyFont="1" applyFill="1" applyBorder="1" applyAlignment="1">
      <alignment horizontal="center" vertical="center"/>
    </xf>
    <xf numFmtId="182" fontId="0" fillId="33" borderId="10" xfId="64" applyNumberFormat="1" applyFont="1" applyFill="1" applyBorder="1" applyAlignment="1">
      <alignment horizontal="center" vertical="center" wrapText="1"/>
    </xf>
    <xf numFmtId="182" fontId="4" fillId="0" borderId="10" xfId="0" applyNumberFormat="1" applyFont="1" applyFill="1" applyBorder="1" applyAlignment="1">
      <alignment horizontal="center" vertical="center"/>
    </xf>
    <xf numFmtId="0" fontId="56" fillId="33" borderId="0" xfId="0" applyFont="1" applyFill="1" applyAlignment="1">
      <alignment/>
    </xf>
    <xf numFmtId="0" fontId="5" fillId="33" borderId="0" xfId="0" applyFont="1" applyFill="1" applyAlignment="1">
      <alignment horizontal="center" vertical="center" wrapText="1"/>
    </xf>
    <xf numFmtId="182" fontId="0" fillId="33" borderId="0" xfId="0" applyNumberFormat="1" applyFont="1" applyFill="1" applyAlignment="1">
      <alignment/>
    </xf>
    <xf numFmtId="182" fontId="10" fillId="33" borderId="10" xfId="0" applyNumberFormat="1" applyFont="1" applyFill="1" applyBorder="1" applyAlignment="1">
      <alignment horizontal="center" vertical="center" wrapText="1"/>
    </xf>
    <xf numFmtId="182" fontId="10" fillId="0" borderId="10" xfId="0" applyNumberFormat="1" applyFont="1" applyFill="1" applyBorder="1" applyAlignment="1">
      <alignment horizontal="center" vertical="center"/>
    </xf>
    <xf numFmtId="0" fontId="6" fillId="33" borderId="0" xfId="0" applyFont="1" applyFill="1" applyAlignment="1">
      <alignment horizontal="left" vertical="top" wrapText="1"/>
    </xf>
    <xf numFmtId="182" fontId="0" fillId="0" borderId="10" xfId="0" applyNumberFormat="1" applyFont="1" applyFill="1" applyBorder="1" applyAlignment="1">
      <alignment horizontal="center" vertical="center" wrapText="1"/>
    </xf>
    <xf numFmtId="184" fontId="0" fillId="0" borderId="10" xfId="64" applyNumberFormat="1" applyFont="1" applyFill="1" applyBorder="1" applyAlignment="1">
      <alignment horizontal="center" vertical="center" wrapText="1"/>
    </xf>
    <xf numFmtId="0" fontId="12" fillId="33" borderId="10" xfId="0" applyFont="1" applyFill="1" applyBorder="1" applyAlignment="1">
      <alignment horizontal="center" vertical="center"/>
    </xf>
    <xf numFmtId="0" fontId="12" fillId="33" borderId="10" xfId="0" applyNumberFormat="1" applyFont="1" applyFill="1" applyBorder="1" applyAlignment="1">
      <alignment horizontal="center" vertical="center"/>
    </xf>
    <xf numFmtId="49" fontId="12" fillId="33" borderId="10" xfId="0" applyNumberFormat="1" applyFont="1" applyFill="1" applyBorder="1" applyAlignment="1">
      <alignment horizontal="center" vertical="center"/>
    </xf>
    <xf numFmtId="49" fontId="11" fillId="33" borderId="10" xfId="0" applyNumberFormat="1" applyFont="1" applyFill="1" applyBorder="1" applyAlignment="1">
      <alignment horizontal="center" vertical="center"/>
    </xf>
    <xf numFmtId="182" fontId="0" fillId="0" borderId="0" xfId="0" applyNumberFormat="1" applyFont="1" applyFill="1" applyAlignment="1">
      <alignment horizontal="left" vertical="center"/>
    </xf>
    <xf numFmtId="0" fontId="5" fillId="33" borderId="0" xfId="0" applyFont="1" applyFill="1" applyAlignment="1">
      <alignment horizontal="center" vertical="center" wrapText="1"/>
    </xf>
    <xf numFmtId="0" fontId="5" fillId="33" borderId="0" xfId="0" applyFont="1" applyFill="1" applyAlignment="1">
      <alignment horizontal="center" vertical="center" wrapText="1"/>
    </xf>
    <xf numFmtId="182" fontId="0" fillId="34" borderId="10" xfId="0" applyNumberFormat="1" applyFont="1" applyFill="1" applyBorder="1" applyAlignment="1">
      <alignment horizontal="center" vertical="center" wrapText="1"/>
    </xf>
    <xf numFmtId="0" fontId="13" fillId="33" borderId="0" xfId="0" applyFont="1" applyFill="1" applyAlignment="1">
      <alignment/>
    </xf>
    <xf numFmtId="0" fontId="14" fillId="33" borderId="0" xfId="56" applyNumberFormat="1" applyFont="1" applyFill="1" applyBorder="1" applyAlignment="1" applyProtection="1">
      <alignment horizontal="right" vertical="top"/>
      <protection/>
    </xf>
    <xf numFmtId="0" fontId="0" fillId="34" borderId="10" xfId="0" applyFont="1" applyFill="1" applyBorder="1" applyAlignment="1">
      <alignment horizontal="justify" vertical="center" wrapText="1"/>
    </xf>
    <xf numFmtId="0" fontId="0" fillId="34" borderId="10" xfId="54" applyFont="1" applyFill="1" applyBorder="1" applyAlignment="1">
      <alignment horizontal="justify" vertical="center" wrapText="1"/>
      <protection/>
    </xf>
    <xf numFmtId="0" fontId="16" fillId="33" borderId="0" xfId="0" applyFont="1" applyFill="1" applyAlignment="1">
      <alignment/>
    </xf>
    <xf numFmtId="0" fontId="57" fillId="33" borderId="0" xfId="0" applyFont="1" applyFill="1" applyAlignment="1">
      <alignment/>
    </xf>
    <xf numFmtId="0" fontId="7" fillId="33" borderId="10" xfId="0" applyFont="1" applyFill="1" applyBorder="1" applyAlignment="1">
      <alignment horizontal="center" vertical="center" wrapText="1"/>
    </xf>
    <xf numFmtId="0" fontId="5" fillId="33" borderId="0" xfId="0" applyFont="1" applyFill="1" applyAlignment="1">
      <alignment horizontal="center" vertical="center" wrapText="1"/>
    </xf>
    <xf numFmtId="182" fontId="0" fillId="34" borderId="10" xfId="0" applyNumberFormat="1" applyFont="1" applyFill="1" applyBorder="1" applyAlignment="1">
      <alignment vertical="center"/>
    </xf>
    <xf numFmtId="1" fontId="56" fillId="34" borderId="10" xfId="53" applyNumberFormat="1" applyFont="1" applyFill="1" applyBorder="1" applyAlignment="1">
      <alignment horizontal="justify" vertical="center" wrapText="1"/>
      <protection/>
    </xf>
    <xf numFmtId="182" fontId="0" fillId="0" borderId="10" xfId="0" applyNumberFormat="1" applyFont="1" applyFill="1" applyBorder="1" applyAlignment="1">
      <alignment vertical="center"/>
    </xf>
    <xf numFmtId="0" fontId="15" fillId="33" borderId="0" xfId="0" applyFont="1" applyFill="1" applyAlignment="1">
      <alignment horizontal="center" vertical="center" wrapText="1"/>
    </xf>
    <xf numFmtId="0" fontId="17" fillId="33" borderId="10" xfId="0" applyFont="1" applyFill="1" applyBorder="1" applyAlignment="1">
      <alignment horizontal="center" vertical="center" wrapText="1"/>
    </xf>
    <xf numFmtId="0" fontId="7" fillId="33" borderId="10" xfId="0" applyFont="1" applyFill="1" applyBorder="1" applyAlignment="1">
      <alignment horizontal="center" vertical="center" wrapText="1"/>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Обычный 4" xfId="55"/>
    <cellStyle name="Обычный_Лист1" xfId="56"/>
    <cellStyle name="Followed Hyperlink" xfId="57"/>
    <cellStyle name="Плохой" xfId="58"/>
    <cellStyle name="Пояснение" xfId="59"/>
    <cellStyle name="Примечание" xfId="60"/>
    <cellStyle name="Percent" xfId="61"/>
    <cellStyle name="Связанная ячейка" xfId="62"/>
    <cellStyle name="Текст предупреждения" xfId="63"/>
    <cellStyle name="Comma" xfId="64"/>
    <cellStyle name="Comma [0]" xfId="65"/>
    <cellStyle name="Хороший"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T103"/>
  <sheetViews>
    <sheetView tabSelected="1" zoomScalePageLayoutView="0" workbookViewId="0" topLeftCell="A1">
      <selection activeCell="A6" sqref="A6:I6"/>
    </sheetView>
  </sheetViews>
  <sheetFormatPr defaultColWidth="9.00390625" defaultRowHeight="15.75"/>
  <cols>
    <col min="1" max="1" width="6.875" style="1" customWidth="1"/>
    <col min="2" max="2" width="50.50390625" style="10" customWidth="1"/>
    <col min="3" max="3" width="19.75390625" style="10" customWidth="1"/>
    <col min="4" max="4" width="18.25390625" style="1" customWidth="1"/>
    <col min="5" max="5" width="19.25390625" style="1" customWidth="1"/>
    <col min="6" max="7" width="18.75390625" style="1" customWidth="1"/>
    <col min="8" max="8" width="19.75390625" style="1" customWidth="1"/>
    <col min="9" max="9" width="19.50390625" style="1" customWidth="1"/>
    <col min="10" max="10" width="26.125" style="1" hidden="1" customWidth="1"/>
    <col min="11" max="16384" width="9.00390625" style="1" customWidth="1"/>
  </cols>
  <sheetData>
    <row r="1" spans="2:9" ht="18.75">
      <c r="B1" s="2"/>
      <c r="C1" s="2"/>
      <c r="D1" s="3"/>
      <c r="E1" s="3"/>
      <c r="F1" s="3"/>
      <c r="G1" s="3"/>
      <c r="H1" s="40"/>
      <c r="I1" s="41" t="s">
        <v>34</v>
      </c>
    </row>
    <row r="2" spans="2:9" ht="18.75">
      <c r="B2" s="2"/>
      <c r="C2" s="2"/>
      <c r="D2" s="3"/>
      <c r="E2" s="3"/>
      <c r="F2" s="3"/>
      <c r="G2" s="3"/>
      <c r="H2" s="40"/>
      <c r="I2" s="41" t="s">
        <v>187</v>
      </c>
    </row>
    <row r="3" spans="2:9" ht="18.75">
      <c r="B3" s="2"/>
      <c r="C3" s="2"/>
      <c r="D3" s="3"/>
      <c r="E3" s="3"/>
      <c r="F3" s="3"/>
      <c r="G3" s="3"/>
      <c r="H3" s="40"/>
      <c r="I3" s="41" t="s">
        <v>2</v>
      </c>
    </row>
    <row r="4" spans="2:9" ht="18.75">
      <c r="B4" s="2"/>
      <c r="C4" s="2"/>
      <c r="D4" s="3"/>
      <c r="E4" s="3"/>
      <c r="F4" s="3"/>
      <c r="G4" s="3"/>
      <c r="H4" s="40"/>
      <c r="I4" s="41" t="s">
        <v>188</v>
      </c>
    </row>
    <row r="5" spans="2:9" ht="16.5">
      <c r="B5" s="2"/>
      <c r="C5" s="2"/>
      <c r="D5" s="3"/>
      <c r="E5" s="3"/>
      <c r="F5" s="4"/>
      <c r="G5" s="4"/>
      <c r="H5" s="4"/>
      <c r="I5" s="5"/>
    </row>
    <row r="6" spans="1:20" ht="56.25" customHeight="1">
      <c r="A6" s="51" t="s">
        <v>129</v>
      </c>
      <c r="B6" s="51"/>
      <c r="C6" s="51"/>
      <c r="D6" s="51"/>
      <c r="E6" s="51"/>
      <c r="F6" s="51"/>
      <c r="G6" s="51"/>
      <c r="H6" s="51"/>
      <c r="I6" s="51"/>
      <c r="J6" s="6"/>
      <c r="K6" s="6"/>
      <c r="L6" s="6"/>
      <c r="M6" s="6"/>
      <c r="N6" s="6"/>
      <c r="O6" s="6"/>
      <c r="P6" s="6"/>
      <c r="Q6" s="6"/>
      <c r="R6" s="6"/>
      <c r="S6" s="6"/>
      <c r="T6" s="6"/>
    </row>
    <row r="7" spans="2:20" ht="15.75" customHeight="1">
      <c r="B7" s="25"/>
      <c r="C7" s="38"/>
      <c r="D7" s="25"/>
      <c r="E7" s="25"/>
      <c r="F7" s="25"/>
      <c r="G7" s="37"/>
      <c r="H7" s="25"/>
      <c r="I7" s="47" t="s">
        <v>9</v>
      </c>
      <c r="J7" s="6"/>
      <c r="K7" s="6"/>
      <c r="L7" s="6"/>
      <c r="M7" s="6"/>
      <c r="N7" s="6"/>
      <c r="O7" s="6"/>
      <c r="P7" s="6"/>
      <c r="Q7" s="6"/>
      <c r="R7" s="6"/>
      <c r="S7" s="6"/>
      <c r="T7" s="6"/>
    </row>
    <row r="8" spans="1:9" ht="51.75" customHeight="1">
      <c r="A8" s="52" t="s">
        <v>128</v>
      </c>
      <c r="B8" s="52" t="s">
        <v>25</v>
      </c>
      <c r="C8" s="53" t="s">
        <v>29</v>
      </c>
      <c r="D8" s="53" t="s">
        <v>130</v>
      </c>
      <c r="E8" s="53"/>
      <c r="F8" s="53" t="s">
        <v>131</v>
      </c>
      <c r="G8" s="53" t="s">
        <v>116</v>
      </c>
      <c r="H8" s="53"/>
      <c r="I8" s="53"/>
    </row>
    <row r="9" spans="1:9" ht="129" customHeight="1">
      <c r="A9" s="52"/>
      <c r="B9" s="52"/>
      <c r="C9" s="53"/>
      <c r="D9" s="46" t="s">
        <v>0</v>
      </c>
      <c r="E9" s="46" t="s">
        <v>132</v>
      </c>
      <c r="F9" s="53"/>
      <c r="G9" s="46" t="s">
        <v>114</v>
      </c>
      <c r="H9" s="46" t="s">
        <v>115</v>
      </c>
      <c r="I9" s="46" t="s">
        <v>186</v>
      </c>
    </row>
    <row r="10" spans="1:10" ht="47.25">
      <c r="A10" s="32"/>
      <c r="B10" s="14" t="s">
        <v>1</v>
      </c>
      <c r="C10" s="23">
        <f aca="true" t="shared" si="0" ref="C10:I10">C12+C44+C64</f>
        <v>9148150.47303</v>
      </c>
      <c r="D10" s="23">
        <f t="shared" si="0"/>
        <v>9089225.500810001</v>
      </c>
      <c r="E10" s="23">
        <f t="shared" si="0"/>
        <v>115024.74382</v>
      </c>
      <c r="F10" s="23">
        <f t="shared" si="0"/>
        <v>9024778.07808</v>
      </c>
      <c r="G10" s="23">
        <f t="shared" si="0"/>
        <v>64447.42273000009</v>
      </c>
      <c r="H10" s="23">
        <f t="shared" si="0"/>
        <v>64447.42273000009</v>
      </c>
      <c r="I10" s="23">
        <f t="shared" si="0"/>
        <v>2661.70579</v>
      </c>
      <c r="J10" s="36"/>
    </row>
    <row r="11" spans="1:9" ht="15.75">
      <c r="A11" s="32"/>
      <c r="B11" s="11"/>
      <c r="C11" s="12"/>
      <c r="D11" s="12"/>
      <c r="E11" s="12"/>
      <c r="F11" s="12"/>
      <c r="G11" s="12"/>
      <c r="H11" s="12"/>
      <c r="I11" s="12"/>
    </row>
    <row r="12" spans="1:10" ht="47.25">
      <c r="A12" s="33">
        <v>1</v>
      </c>
      <c r="B12" s="14" t="s">
        <v>27</v>
      </c>
      <c r="C12" s="28">
        <f aca="true" t="shared" si="1" ref="C12:I12">SUM(C13:C43)</f>
        <v>1822488.6210000003</v>
      </c>
      <c r="D12" s="28">
        <f t="shared" si="1"/>
        <v>1817394.6820300003</v>
      </c>
      <c r="E12" s="28">
        <f t="shared" si="1"/>
        <v>20265.06219</v>
      </c>
      <c r="F12" s="28">
        <f t="shared" si="1"/>
        <v>1814732.9762400002</v>
      </c>
      <c r="G12" s="28">
        <f t="shared" si="1"/>
        <v>2661.70579</v>
      </c>
      <c r="H12" s="28">
        <f t="shared" si="1"/>
        <v>2661.70579</v>
      </c>
      <c r="I12" s="28">
        <f t="shared" si="1"/>
        <v>2661.70579</v>
      </c>
      <c r="J12" s="26"/>
    </row>
    <row r="13" spans="1:9" ht="78.75">
      <c r="A13" s="34" t="s">
        <v>30</v>
      </c>
      <c r="B13" s="42" t="s">
        <v>133</v>
      </c>
      <c r="C13" s="48">
        <v>22717.91</v>
      </c>
      <c r="D13" s="16">
        <v>18079.16592</v>
      </c>
      <c r="E13" s="16"/>
      <c r="F13" s="48">
        <v>18079.16592</v>
      </c>
      <c r="G13" s="16">
        <f aca="true" t="shared" si="2" ref="G13:G28">D13-F13</f>
        <v>0</v>
      </c>
      <c r="H13" s="16">
        <f aca="true" t="shared" si="3" ref="H13:H28">D13-F13</f>
        <v>0</v>
      </c>
      <c r="I13" s="16">
        <f aca="true" t="shared" si="4" ref="I13:I28">D13-F13</f>
        <v>0</v>
      </c>
    </row>
    <row r="14" spans="1:9" ht="110.25">
      <c r="A14" s="34" t="s">
        <v>10</v>
      </c>
      <c r="B14" s="49" t="s">
        <v>28</v>
      </c>
      <c r="C14" s="48">
        <v>28225</v>
      </c>
      <c r="D14" s="30">
        <v>24808.74417</v>
      </c>
      <c r="E14" s="17"/>
      <c r="F14" s="48">
        <v>24808.74417</v>
      </c>
      <c r="G14" s="16">
        <f t="shared" si="2"/>
        <v>0</v>
      </c>
      <c r="H14" s="16">
        <f t="shared" si="3"/>
        <v>0</v>
      </c>
      <c r="I14" s="16">
        <f t="shared" si="4"/>
        <v>0</v>
      </c>
    </row>
    <row r="15" spans="1:9" ht="63">
      <c r="A15" s="34" t="s">
        <v>11</v>
      </c>
      <c r="B15" s="49" t="s">
        <v>134</v>
      </c>
      <c r="C15" s="48">
        <v>370000</v>
      </c>
      <c r="D15" s="7">
        <v>370000</v>
      </c>
      <c r="E15" s="8"/>
      <c r="F15" s="48">
        <v>370000</v>
      </c>
      <c r="G15" s="16">
        <f t="shared" si="2"/>
        <v>0</v>
      </c>
      <c r="H15" s="16">
        <f t="shared" si="3"/>
        <v>0</v>
      </c>
      <c r="I15" s="16">
        <f t="shared" si="4"/>
        <v>0</v>
      </c>
    </row>
    <row r="16" spans="1:9" ht="94.5">
      <c r="A16" s="34" t="s">
        <v>12</v>
      </c>
      <c r="B16" s="49" t="s">
        <v>135</v>
      </c>
      <c r="C16" s="48">
        <v>92400.005</v>
      </c>
      <c r="D16" s="17">
        <v>92400</v>
      </c>
      <c r="E16" s="8"/>
      <c r="F16" s="48">
        <v>92400</v>
      </c>
      <c r="G16" s="16">
        <f t="shared" si="2"/>
        <v>0</v>
      </c>
      <c r="H16" s="16">
        <f t="shared" si="3"/>
        <v>0</v>
      </c>
      <c r="I16" s="16">
        <f t="shared" si="4"/>
        <v>0</v>
      </c>
    </row>
    <row r="17" spans="1:9" ht="47.25">
      <c r="A17" s="34" t="s">
        <v>13</v>
      </c>
      <c r="B17" s="49" t="s">
        <v>136</v>
      </c>
      <c r="C17" s="48">
        <v>1100.4</v>
      </c>
      <c r="D17" s="16">
        <v>1100.18091</v>
      </c>
      <c r="E17" s="17"/>
      <c r="F17" s="48">
        <v>1100.18091</v>
      </c>
      <c r="G17" s="16">
        <f t="shared" si="2"/>
        <v>0</v>
      </c>
      <c r="H17" s="16">
        <f t="shared" si="3"/>
        <v>0</v>
      </c>
      <c r="I17" s="16">
        <f t="shared" si="4"/>
        <v>0</v>
      </c>
    </row>
    <row r="18" spans="1:9" ht="47.25">
      <c r="A18" s="34" t="s">
        <v>31</v>
      </c>
      <c r="B18" s="49" t="s">
        <v>137</v>
      </c>
      <c r="C18" s="48">
        <v>565.157</v>
      </c>
      <c r="D18" s="17">
        <v>565.157</v>
      </c>
      <c r="E18" s="8"/>
      <c r="F18" s="48">
        <v>565.157</v>
      </c>
      <c r="G18" s="16">
        <f t="shared" si="2"/>
        <v>0</v>
      </c>
      <c r="H18" s="16">
        <f t="shared" si="3"/>
        <v>0</v>
      </c>
      <c r="I18" s="16">
        <f t="shared" si="4"/>
        <v>0</v>
      </c>
    </row>
    <row r="19" spans="1:9" ht="110.25">
      <c r="A19" s="34" t="s">
        <v>14</v>
      </c>
      <c r="B19" s="42" t="s">
        <v>138</v>
      </c>
      <c r="C19" s="48">
        <v>1050056</v>
      </c>
      <c r="D19" s="17">
        <v>1048392.41615</v>
      </c>
      <c r="E19" s="19"/>
      <c r="F19" s="48">
        <v>1048392.41615</v>
      </c>
      <c r="G19" s="16">
        <f t="shared" si="2"/>
        <v>0</v>
      </c>
      <c r="H19" s="16">
        <f t="shared" si="3"/>
        <v>0</v>
      </c>
      <c r="I19" s="16">
        <f t="shared" si="4"/>
        <v>0</v>
      </c>
    </row>
    <row r="20" spans="1:9" ht="47.25">
      <c r="A20" s="34" t="s">
        <v>15</v>
      </c>
      <c r="B20" s="42" t="s">
        <v>35</v>
      </c>
      <c r="C20" s="48">
        <v>14537</v>
      </c>
      <c r="D20" s="31">
        <v>14537</v>
      </c>
      <c r="E20" s="20"/>
      <c r="F20" s="48">
        <v>14537</v>
      </c>
      <c r="G20" s="16">
        <f t="shared" si="2"/>
        <v>0</v>
      </c>
      <c r="H20" s="16">
        <f t="shared" si="3"/>
        <v>0</v>
      </c>
      <c r="I20" s="16">
        <f t="shared" si="4"/>
        <v>0</v>
      </c>
    </row>
    <row r="21" spans="1:9" ht="157.5">
      <c r="A21" s="34" t="s">
        <v>32</v>
      </c>
      <c r="B21" s="42" t="s">
        <v>139</v>
      </c>
      <c r="C21" s="48">
        <v>994</v>
      </c>
      <c r="D21" s="30">
        <v>694.46595</v>
      </c>
      <c r="E21" s="17"/>
      <c r="F21" s="48">
        <v>694.46595</v>
      </c>
      <c r="G21" s="16">
        <f t="shared" si="2"/>
        <v>0</v>
      </c>
      <c r="H21" s="16">
        <f t="shared" si="3"/>
        <v>0</v>
      </c>
      <c r="I21" s="16">
        <f t="shared" si="4"/>
        <v>0</v>
      </c>
    </row>
    <row r="22" spans="1:9" ht="63">
      <c r="A22" s="34" t="s">
        <v>16</v>
      </c>
      <c r="B22" s="42" t="s">
        <v>140</v>
      </c>
      <c r="C22" s="48">
        <v>1080</v>
      </c>
      <c r="D22" s="18">
        <v>1079.99989</v>
      </c>
      <c r="E22" s="17"/>
      <c r="F22" s="48">
        <v>1079.99989</v>
      </c>
      <c r="G22" s="16">
        <f t="shared" si="2"/>
        <v>0</v>
      </c>
      <c r="H22" s="16">
        <f t="shared" si="3"/>
        <v>0</v>
      </c>
      <c r="I22" s="16">
        <f t="shared" si="4"/>
        <v>0</v>
      </c>
    </row>
    <row r="23" spans="1:9" ht="78.75">
      <c r="A23" s="34" t="s">
        <v>17</v>
      </c>
      <c r="B23" s="42" t="s">
        <v>36</v>
      </c>
      <c r="C23" s="48">
        <v>116</v>
      </c>
      <c r="D23" s="30">
        <v>116</v>
      </c>
      <c r="E23" s="17"/>
      <c r="F23" s="48">
        <v>116</v>
      </c>
      <c r="G23" s="16">
        <f t="shared" si="2"/>
        <v>0</v>
      </c>
      <c r="H23" s="16">
        <f t="shared" si="3"/>
        <v>0</v>
      </c>
      <c r="I23" s="16">
        <f t="shared" si="4"/>
        <v>0</v>
      </c>
    </row>
    <row r="24" spans="1:9" ht="110.25">
      <c r="A24" s="34" t="s">
        <v>18</v>
      </c>
      <c r="B24" s="42" t="s">
        <v>141</v>
      </c>
      <c r="C24" s="48">
        <v>2500</v>
      </c>
      <c r="D24" s="30">
        <v>2500</v>
      </c>
      <c r="E24" s="17"/>
      <c r="F24" s="48">
        <v>2500</v>
      </c>
      <c r="G24" s="16">
        <f t="shared" si="2"/>
        <v>0</v>
      </c>
      <c r="H24" s="16">
        <f t="shared" si="3"/>
        <v>0</v>
      </c>
      <c r="I24" s="16">
        <f t="shared" si="4"/>
        <v>0</v>
      </c>
    </row>
    <row r="25" spans="1:9" ht="78.75">
      <c r="A25" s="34" t="s">
        <v>19</v>
      </c>
      <c r="B25" s="42" t="s">
        <v>142</v>
      </c>
      <c r="C25" s="48">
        <v>1680</v>
      </c>
      <c r="D25" s="39">
        <v>1520</v>
      </c>
      <c r="E25" s="17"/>
      <c r="F25" s="48">
        <v>1520</v>
      </c>
      <c r="G25" s="16">
        <f t="shared" si="2"/>
        <v>0</v>
      </c>
      <c r="H25" s="16">
        <f t="shared" si="3"/>
        <v>0</v>
      </c>
      <c r="I25" s="16">
        <f t="shared" si="4"/>
        <v>0</v>
      </c>
    </row>
    <row r="26" spans="1:9" ht="94.5">
      <c r="A26" s="34" t="s">
        <v>20</v>
      </c>
      <c r="B26" s="42" t="s">
        <v>118</v>
      </c>
      <c r="C26" s="48">
        <v>1000</v>
      </c>
      <c r="D26" s="30">
        <v>985</v>
      </c>
      <c r="E26" s="8"/>
      <c r="F26" s="18">
        <v>985</v>
      </c>
      <c r="G26" s="16">
        <f t="shared" si="2"/>
        <v>0</v>
      </c>
      <c r="H26" s="16">
        <f t="shared" si="3"/>
        <v>0</v>
      </c>
      <c r="I26" s="16">
        <f t="shared" si="4"/>
        <v>0</v>
      </c>
    </row>
    <row r="27" spans="1:9" ht="94.5">
      <c r="A27" s="34" t="s">
        <v>21</v>
      </c>
      <c r="B27" s="42" t="s">
        <v>37</v>
      </c>
      <c r="C27" s="48">
        <v>27631</v>
      </c>
      <c r="D27" s="30">
        <v>26157.737</v>
      </c>
      <c r="E27" s="17"/>
      <c r="F27" s="30">
        <v>26157.737</v>
      </c>
      <c r="G27" s="16">
        <f t="shared" si="2"/>
        <v>0</v>
      </c>
      <c r="H27" s="16">
        <f t="shared" si="3"/>
        <v>0</v>
      </c>
      <c r="I27" s="16">
        <f t="shared" si="4"/>
        <v>0</v>
      </c>
    </row>
    <row r="28" spans="1:9" ht="141.75">
      <c r="A28" s="34" t="s">
        <v>22</v>
      </c>
      <c r="B28" s="42" t="s">
        <v>143</v>
      </c>
      <c r="C28" s="48">
        <v>1139.949</v>
      </c>
      <c r="D28" s="16">
        <v>1139.94853</v>
      </c>
      <c r="E28" s="16"/>
      <c r="F28" s="16">
        <v>1139.94853</v>
      </c>
      <c r="G28" s="16">
        <f t="shared" si="2"/>
        <v>0</v>
      </c>
      <c r="H28" s="16">
        <f t="shared" si="3"/>
        <v>0</v>
      </c>
      <c r="I28" s="16">
        <f t="shared" si="4"/>
        <v>0</v>
      </c>
    </row>
    <row r="29" spans="1:9" ht="94.5">
      <c r="A29" s="34" t="s">
        <v>23</v>
      </c>
      <c r="B29" s="42" t="s">
        <v>144</v>
      </c>
      <c r="C29" s="48">
        <v>21972</v>
      </c>
      <c r="D29" s="16">
        <v>21971.082</v>
      </c>
      <c r="E29" s="16"/>
      <c r="F29" s="16">
        <v>21971.082</v>
      </c>
      <c r="G29" s="16">
        <f>D29-F29</f>
        <v>0</v>
      </c>
      <c r="H29" s="16">
        <f>D29-F29</f>
        <v>0</v>
      </c>
      <c r="I29" s="16">
        <f>D29-F29</f>
        <v>0</v>
      </c>
    </row>
    <row r="30" spans="1:9" ht="94.5">
      <c r="A30" s="34" t="s">
        <v>24</v>
      </c>
      <c r="B30" s="42" t="s">
        <v>145</v>
      </c>
      <c r="C30" s="48">
        <v>4535.76</v>
      </c>
      <c r="D30" s="16">
        <v>4535.75171</v>
      </c>
      <c r="E30" s="16"/>
      <c r="F30" s="16">
        <v>4535.75171</v>
      </c>
      <c r="G30" s="16">
        <f>D30-F30</f>
        <v>0</v>
      </c>
      <c r="H30" s="16">
        <f>D30-F30</f>
        <v>0</v>
      </c>
      <c r="I30" s="16">
        <f>D30-F30</f>
        <v>0</v>
      </c>
    </row>
    <row r="31" spans="1:9" ht="94.5">
      <c r="A31" s="34" t="s">
        <v>26</v>
      </c>
      <c r="B31" s="42" t="s">
        <v>119</v>
      </c>
      <c r="C31" s="48">
        <v>3471</v>
      </c>
      <c r="D31" s="16">
        <v>1557</v>
      </c>
      <c r="E31" s="16"/>
      <c r="F31" s="16">
        <v>1557</v>
      </c>
      <c r="G31" s="16">
        <f>D31-F31</f>
        <v>0</v>
      </c>
      <c r="H31" s="16">
        <f>D31-F31</f>
        <v>0</v>
      </c>
      <c r="I31" s="16">
        <f>D31-F31</f>
        <v>0</v>
      </c>
    </row>
    <row r="32" spans="1:9" ht="78.75">
      <c r="A32" s="34" t="s">
        <v>51</v>
      </c>
      <c r="B32" s="42" t="s">
        <v>146</v>
      </c>
      <c r="C32" s="48">
        <v>16021.57</v>
      </c>
      <c r="D32" s="16">
        <f>14462.55215+416.3752</f>
        <v>14878.92735</v>
      </c>
      <c r="E32" s="16">
        <v>416.3752</v>
      </c>
      <c r="F32" s="16">
        <f>11800.84636+416.3752</f>
        <v>12217.22156</v>
      </c>
      <c r="G32" s="16">
        <f>D32-F32</f>
        <v>2661.70579</v>
      </c>
      <c r="H32" s="16">
        <f>D32-F32</f>
        <v>2661.70579</v>
      </c>
      <c r="I32" s="16">
        <f>D32-F32</f>
        <v>2661.70579</v>
      </c>
    </row>
    <row r="33" spans="1:9" ht="47.25">
      <c r="A33" s="34" t="s">
        <v>52</v>
      </c>
      <c r="B33" s="42" t="s">
        <v>147</v>
      </c>
      <c r="C33" s="48">
        <v>51460</v>
      </c>
      <c r="D33" s="16">
        <f>51339.47877+3018.88949</f>
        <v>54358.36826</v>
      </c>
      <c r="E33" s="16">
        <v>3018.88949</v>
      </c>
      <c r="F33" s="16">
        <f>51339.47877+3018.88949</f>
        <v>54358.36826</v>
      </c>
      <c r="G33" s="16">
        <f aca="true" t="shared" si="5" ref="G33:G43">D33-F33</f>
        <v>0</v>
      </c>
      <c r="H33" s="16">
        <f aca="true" t="shared" si="6" ref="H33:H43">D33-F33</f>
        <v>0</v>
      </c>
      <c r="I33" s="16">
        <f aca="true" t="shared" si="7" ref="I33:I43">D33-F33</f>
        <v>0</v>
      </c>
    </row>
    <row r="34" spans="1:9" ht="157.5">
      <c r="A34" s="34" t="s">
        <v>53</v>
      </c>
      <c r="B34" s="42" t="s">
        <v>148</v>
      </c>
      <c r="C34" s="48">
        <v>10979</v>
      </c>
      <c r="D34" s="16">
        <v>10979</v>
      </c>
      <c r="E34" s="16"/>
      <c r="F34" s="16">
        <v>10979</v>
      </c>
      <c r="G34" s="16">
        <f t="shared" si="5"/>
        <v>0</v>
      </c>
      <c r="H34" s="16">
        <f t="shared" si="6"/>
        <v>0</v>
      </c>
      <c r="I34" s="16">
        <f t="shared" si="7"/>
        <v>0</v>
      </c>
    </row>
    <row r="35" spans="1:9" ht="315">
      <c r="A35" s="34" t="s">
        <v>155</v>
      </c>
      <c r="B35" s="42" t="s">
        <v>149</v>
      </c>
      <c r="C35" s="48">
        <v>124</v>
      </c>
      <c r="D35" s="16">
        <v>81.51741</v>
      </c>
      <c r="E35" s="16"/>
      <c r="F35" s="16">
        <v>81.51741</v>
      </c>
      <c r="G35" s="16">
        <f t="shared" si="5"/>
        <v>0</v>
      </c>
      <c r="H35" s="16">
        <f t="shared" si="6"/>
        <v>0</v>
      </c>
      <c r="I35" s="16">
        <f t="shared" si="7"/>
        <v>0</v>
      </c>
    </row>
    <row r="36" spans="1:9" ht="110.25">
      <c r="A36" s="34" t="s">
        <v>156</v>
      </c>
      <c r="B36" s="42" t="s">
        <v>150</v>
      </c>
      <c r="C36" s="48">
        <v>18702</v>
      </c>
      <c r="D36" s="16">
        <v>15716.84332</v>
      </c>
      <c r="E36" s="16"/>
      <c r="F36" s="16">
        <v>15716.84332</v>
      </c>
      <c r="G36" s="16">
        <f t="shared" si="5"/>
        <v>0</v>
      </c>
      <c r="H36" s="16">
        <f t="shared" si="6"/>
        <v>0</v>
      </c>
      <c r="I36" s="16">
        <f t="shared" si="7"/>
        <v>0</v>
      </c>
    </row>
    <row r="37" spans="1:9" ht="78.75">
      <c r="A37" s="34" t="s">
        <v>157</v>
      </c>
      <c r="B37" s="42" t="s">
        <v>151</v>
      </c>
      <c r="C37" s="48">
        <v>568</v>
      </c>
      <c r="D37" s="16">
        <v>0</v>
      </c>
      <c r="E37" s="16"/>
      <c r="F37" s="16">
        <v>0</v>
      </c>
      <c r="G37" s="16">
        <f t="shared" si="5"/>
        <v>0</v>
      </c>
      <c r="H37" s="16">
        <f t="shared" si="6"/>
        <v>0</v>
      </c>
      <c r="I37" s="16">
        <f t="shared" si="7"/>
        <v>0</v>
      </c>
    </row>
    <row r="38" spans="1:9" ht="78.75">
      <c r="A38" s="34" t="s">
        <v>158</v>
      </c>
      <c r="B38" s="42" t="s">
        <v>151</v>
      </c>
      <c r="C38" s="48">
        <v>631</v>
      </c>
      <c r="D38" s="16">
        <v>0</v>
      </c>
      <c r="E38" s="16"/>
      <c r="F38" s="16">
        <v>0</v>
      </c>
      <c r="G38" s="16">
        <f t="shared" si="5"/>
        <v>0</v>
      </c>
      <c r="H38" s="16">
        <f t="shared" si="6"/>
        <v>0</v>
      </c>
      <c r="I38" s="16">
        <f t="shared" si="7"/>
        <v>0</v>
      </c>
    </row>
    <row r="39" spans="1:9" ht="78.75">
      <c r="A39" s="34" t="s">
        <v>159</v>
      </c>
      <c r="B39" s="42" t="s">
        <v>151</v>
      </c>
      <c r="C39" s="48">
        <v>189</v>
      </c>
      <c r="D39" s="16">
        <v>188.84391</v>
      </c>
      <c r="E39" s="16"/>
      <c r="F39" s="16">
        <v>188.84391</v>
      </c>
      <c r="G39" s="16">
        <f t="shared" si="5"/>
        <v>0</v>
      </c>
      <c r="H39" s="16">
        <f t="shared" si="6"/>
        <v>0</v>
      </c>
      <c r="I39" s="16">
        <f t="shared" si="7"/>
        <v>0</v>
      </c>
    </row>
    <row r="40" spans="1:9" ht="63">
      <c r="A40" s="34" t="s">
        <v>160</v>
      </c>
      <c r="B40" s="42" t="s">
        <v>152</v>
      </c>
      <c r="C40" s="48">
        <v>8019</v>
      </c>
      <c r="D40" s="16">
        <v>2970</v>
      </c>
      <c r="E40" s="16"/>
      <c r="F40" s="16">
        <v>2970</v>
      </c>
      <c r="G40" s="16">
        <f t="shared" si="5"/>
        <v>0</v>
      </c>
      <c r="H40" s="16">
        <f t="shared" si="6"/>
        <v>0</v>
      </c>
      <c r="I40" s="16">
        <f t="shared" si="7"/>
        <v>0</v>
      </c>
    </row>
    <row r="41" spans="1:9" ht="47.25">
      <c r="A41" s="34" t="s">
        <v>161</v>
      </c>
      <c r="B41" s="42" t="s">
        <v>153</v>
      </c>
      <c r="C41" s="48">
        <v>20920.87</v>
      </c>
      <c r="D41" s="16">
        <v>20920.58675</v>
      </c>
      <c r="E41" s="16"/>
      <c r="F41" s="16">
        <v>20920.58675</v>
      </c>
      <c r="G41" s="16">
        <f t="shared" si="5"/>
        <v>0</v>
      </c>
      <c r="H41" s="16">
        <f t="shared" si="6"/>
        <v>0</v>
      </c>
      <c r="I41" s="16">
        <f t="shared" si="7"/>
        <v>0</v>
      </c>
    </row>
    <row r="42" spans="1:9" ht="63">
      <c r="A42" s="34" t="s">
        <v>162</v>
      </c>
      <c r="B42" s="42" t="s">
        <v>154</v>
      </c>
      <c r="C42" s="48">
        <v>49153</v>
      </c>
      <c r="D42" s="16">
        <v>48331.1483</v>
      </c>
      <c r="E42" s="16"/>
      <c r="F42" s="16">
        <v>48331.1483</v>
      </c>
      <c r="G42" s="16">
        <f t="shared" si="5"/>
        <v>0</v>
      </c>
      <c r="H42" s="16">
        <f t="shared" si="6"/>
        <v>0</v>
      </c>
      <c r="I42" s="16">
        <f t="shared" si="7"/>
        <v>0</v>
      </c>
    </row>
    <row r="43" spans="1:9" ht="94.5">
      <c r="A43" s="34" t="s">
        <v>163</v>
      </c>
      <c r="B43" s="42" t="s">
        <v>164</v>
      </c>
      <c r="C43" s="16">
        <v>0</v>
      </c>
      <c r="D43" s="16">
        <v>16829.7975</v>
      </c>
      <c r="E43" s="16">
        <v>16829.7975</v>
      </c>
      <c r="F43" s="16">
        <v>16829.7975</v>
      </c>
      <c r="G43" s="16">
        <f t="shared" si="5"/>
        <v>0</v>
      </c>
      <c r="H43" s="16">
        <f t="shared" si="6"/>
        <v>0</v>
      </c>
      <c r="I43" s="16">
        <f t="shared" si="7"/>
        <v>0</v>
      </c>
    </row>
    <row r="44" spans="1:9" ht="47.25">
      <c r="A44" s="35" t="s">
        <v>54</v>
      </c>
      <c r="B44" s="14" t="s">
        <v>38</v>
      </c>
      <c r="C44" s="28">
        <f aca="true" t="shared" si="8" ref="C44:I44">SUM(C45:C63)</f>
        <v>5334073</v>
      </c>
      <c r="D44" s="28">
        <f t="shared" si="8"/>
        <v>5202264.0770000005</v>
      </c>
      <c r="E44" s="28">
        <f t="shared" si="8"/>
        <v>0</v>
      </c>
      <c r="F44" s="28">
        <f t="shared" si="8"/>
        <v>5182106.13004</v>
      </c>
      <c r="G44" s="28">
        <f t="shared" si="8"/>
        <v>20157.946960000118</v>
      </c>
      <c r="H44" s="28">
        <f t="shared" si="8"/>
        <v>20157.946960000118</v>
      </c>
      <c r="I44" s="28">
        <f t="shared" si="8"/>
        <v>0</v>
      </c>
    </row>
    <row r="45" spans="1:9" ht="47.25">
      <c r="A45" s="34" t="s">
        <v>55</v>
      </c>
      <c r="B45" s="42" t="s">
        <v>170</v>
      </c>
      <c r="C45" s="48">
        <v>63200</v>
      </c>
      <c r="D45" s="16">
        <v>61684.6409</v>
      </c>
      <c r="E45" s="17"/>
      <c r="F45" s="18">
        <v>61683.86548</v>
      </c>
      <c r="G45" s="16">
        <f>D45-F45</f>
        <v>0.7754199999981211</v>
      </c>
      <c r="H45" s="17">
        <f>D45-F45</f>
        <v>0.7754199999981211</v>
      </c>
      <c r="I45" s="17">
        <v>0</v>
      </c>
    </row>
    <row r="46" spans="1:9" ht="157.5">
      <c r="A46" s="34" t="s">
        <v>56</v>
      </c>
      <c r="B46" s="42" t="s">
        <v>39</v>
      </c>
      <c r="C46" s="48">
        <v>5722</v>
      </c>
      <c r="D46" s="16">
        <v>5026.5953</v>
      </c>
      <c r="E46" s="8"/>
      <c r="F46" s="18">
        <v>5026.49429</v>
      </c>
      <c r="G46" s="16">
        <f aca="true" t="shared" si="9" ref="G46:G63">D46-F46</f>
        <v>0.1010100000003149</v>
      </c>
      <c r="H46" s="17">
        <f aca="true" t="shared" si="10" ref="H46:H63">D46-F46</f>
        <v>0.1010100000003149</v>
      </c>
      <c r="I46" s="17">
        <v>0</v>
      </c>
    </row>
    <row r="47" spans="1:9" ht="141.75">
      <c r="A47" s="34" t="s">
        <v>57</v>
      </c>
      <c r="B47" s="42" t="s">
        <v>165</v>
      </c>
      <c r="C47" s="48">
        <v>13917</v>
      </c>
      <c r="D47" s="16">
        <v>13917</v>
      </c>
      <c r="E47" s="8"/>
      <c r="F47" s="18">
        <v>13917</v>
      </c>
      <c r="G47" s="16">
        <f t="shared" si="9"/>
        <v>0</v>
      </c>
      <c r="H47" s="17">
        <f t="shared" si="10"/>
        <v>0</v>
      </c>
      <c r="I47" s="17">
        <f aca="true" t="shared" si="11" ref="I47:I62">D47-F47</f>
        <v>0</v>
      </c>
    </row>
    <row r="48" spans="1:9" ht="126">
      <c r="A48" s="34" t="s">
        <v>58</v>
      </c>
      <c r="B48" s="42" t="s">
        <v>166</v>
      </c>
      <c r="C48" s="48">
        <v>13158</v>
      </c>
      <c r="D48" s="16">
        <v>13158</v>
      </c>
      <c r="E48" s="8"/>
      <c r="F48" s="18">
        <v>13158</v>
      </c>
      <c r="G48" s="16">
        <f t="shared" si="9"/>
        <v>0</v>
      </c>
      <c r="H48" s="17">
        <f t="shared" si="10"/>
        <v>0</v>
      </c>
      <c r="I48" s="17">
        <f t="shared" si="11"/>
        <v>0</v>
      </c>
    </row>
    <row r="49" spans="1:9" ht="126">
      <c r="A49" s="34" t="s">
        <v>59</v>
      </c>
      <c r="B49" s="42" t="s">
        <v>40</v>
      </c>
      <c r="C49" s="48">
        <v>10371</v>
      </c>
      <c r="D49" s="16">
        <v>10371</v>
      </c>
      <c r="E49" s="17"/>
      <c r="F49" s="18">
        <v>10243.33009</v>
      </c>
      <c r="G49" s="16">
        <f t="shared" si="9"/>
        <v>127.66991000000053</v>
      </c>
      <c r="H49" s="17">
        <f t="shared" si="10"/>
        <v>127.66991000000053</v>
      </c>
      <c r="I49" s="17">
        <v>0</v>
      </c>
    </row>
    <row r="50" spans="1:9" ht="126">
      <c r="A50" s="34" t="s">
        <v>60</v>
      </c>
      <c r="B50" s="42" t="s">
        <v>41</v>
      </c>
      <c r="C50" s="48">
        <v>1516</v>
      </c>
      <c r="D50" s="16">
        <v>917.73001</v>
      </c>
      <c r="E50" s="17"/>
      <c r="F50" s="18">
        <v>912.23245</v>
      </c>
      <c r="G50" s="16">
        <f t="shared" si="9"/>
        <v>5.497560000000021</v>
      </c>
      <c r="H50" s="17">
        <f t="shared" si="10"/>
        <v>5.497560000000021</v>
      </c>
      <c r="I50" s="17">
        <v>0</v>
      </c>
    </row>
    <row r="51" spans="1:9" ht="110.25">
      <c r="A51" s="34" t="s">
        <v>61</v>
      </c>
      <c r="B51" s="42" t="s">
        <v>42</v>
      </c>
      <c r="C51" s="48">
        <v>25</v>
      </c>
      <c r="D51" s="16">
        <v>4.07763</v>
      </c>
      <c r="E51" s="17"/>
      <c r="F51" s="18">
        <v>4.07763</v>
      </c>
      <c r="G51" s="16">
        <f t="shared" si="9"/>
        <v>0</v>
      </c>
      <c r="H51" s="17">
        <f t="shared" si="10"/>
        <v>0</v>
      </c>
      <c r="I51" s="17">
        <f t="shared" si="11"/>
        <v>0</v>
      </c>
    </row>
    <row r="52" spans="1:9" ht="173.25">
      <c r="A52" s="34" t="s">
        <v>62</v>
      </c>
      <c r="B52" s="42" t="s">
        <v>43</v>
      </c>
      <c r="C52" s="48">
        <v>184806</v>
      </c>
      <c r="D52" s="16">
        <v>152645.371</v>
      </c>
      <c r="E52" s="17"/>
      <c r="F52" s="18">
        <v>139598.7315</v>
      </c>
      <c r="G52" s="16">
        <f t="shared" si="9"/>
        <v>13046.63950000002</v>
      </c>
      <c r="H52" s="17">
        <f t="shared" si="10"/>
        <v>13046.63950000002</v>
      </c>
      <c r="I52" s="17">
        <v>0</v>
      </c>
    </row>
    <row r="53" spans="1:9" ht="78.75">
      <c r="A53" s="34" t="s">
        <v>63</v>
      </c>
      <c r="B53" s="42" t="s">
        <v>167</v>
      </c>
      <c r="C53" s="48">
        <v>5473</v>
      </c>
      <c r="D53" s="16">
        <v>5473</v>
      </c>
      <c r="E53" s="16"/>
      <c r="F53" s="16">
        <v>5445.93056</v>
      </c>
      <c r="G53" s="16">
        <f t="shared" si="9"/>
        <v>27.069440000000213</v>
      </c>
      <c r="H53" s="17">
        <f t="shared" si="10"/>
        <v>27.069440000000213</v>
      </c>
      <c r="I53" s="17">
        <v>0</v>
      </c>
    </row>
    <row r="54" spans="1:9" ht="94.5">
      <c r="A54" s="34" t="s">
        <v>3</v>
      </c>
      <c r="B54" s="42" t="s">
        <v>168</v>
      </c>
      <c r="C54" s="48">
        <v>540</v>
      </c>
      <c r="D54" s="16">
        <v>540</v>
      </c>
      <c r="E54" s="17"/>
      <c r="F54" s="18">
        <v>247.10795</v>
      </c>
      <c r="G54" s="16">
        <f t="shared" si="9"/>
        <v>292.89205000000004</v>
      </c>
      <c r="H54" s="17">
        <f t="shared" si="10"/>
        <v>292.89205000000004</v>
      </c>
      <c r="I54" s="17">
        <v>0</v>
      </c>
    </row>
    <row r="55" spans="1:9" ht="94.5">
      <c r="A55" s="34" t="s">
        <v>33</v>
      </c>
      <c r="B55" s="42" t="s">
        <v>171</v>
      </c>
      <c r="C55" s="48">
        <v>120141</v>
      </c>
      <c r="D55" s="16">
        <v>87088.26216</v>
      </c>
      <c r="E55" s="16"/>
      <c r="F55" s="16">
        <f>4319+862.77989+81904.409</f>
        <v>87086.18889</v>
      </c>
      <c r="G55" s="16">
        <f t="shared" si="9"/>
        <v>2.0732699999934994</v>
      </c>
      <c r="H55" s="17">
        <f t="shared" si="10"/>
        <v>2.0732699999934994</v>
      </c>
      <c r="I55" s="17">
        <v>0</v>
      </c>
    </row>
    <row r="56" spans="1:9" ht="78.75">
      <c r="A56" s="34" t="s">
        <v>64</v>
      </c>
      <c r="B56" s="42" t="s">
        <v>45</v>
      </c>
      <c r="C56" s="48">
        <v>67955</v>
      </c>
      <c r="D56" s="16">
        <v>64377.05</v>
      </c>
      <c r="E56" s="17"/>
      <c r="F56" s="18">
        <v>64377.05</v>
      </c>
      <c r="G56" s="16">
        <f t="shared" si="9"/>
        <v>0</v>
      </c>
      <c r="H56" s="17">
        <f t="shared" si="10"/>
        <v>0</v>
      </c>
      <c r="I56" s="17">
        <f t="shared" si="11"/>
        <v>0</v>
      </c>
    </row>
    <row r="57" spans="1:10" ht="78.75">
      <c r="A57" s="34" t="s">
        <v>65</v>
      </c>
      <c r="B57" s="42" t="s">
        <v>169</v>
      </c>
      <c r="C57" s="48">
        <v>2748</v>
      </c>
      <c r="D57" s="18">
        <v>2552.592</v>
      </c>
      <c r="E57" s="17"/>
      <c r="F57" s="18">
        <v>2552.592</v>
      </c>
      <c r="G57" s="16">
        <f t="shared" si="9"/>
        <v>0</v>
      </c>
      <c r="H57" s="17">
        <f t="shared" si="10"/>
        <v>0</v>
      </c>
      <c r="I57" s="17">
        <f t="shared" si="11"/>
        <v>0</v>
      </c>
      <c r="J57" s="9"/>
    </row>
    <row r="58" spans="1:9" ht="47.25">
      <c r="A58" s="34" t="s">
        <v>7</v>
      </c>
      <c r="B58" s="42" t="s">
        <v>44</v>
      </c>
      <c r="C58" s="48">
        <v>3923</v>
      </c>
      <c r="D58" s="16">
        <v>3922.488</v>
      </c>
      <c r="E58" s="17"/>
      <c r="F58" s="21">
        <v>3922.488</v>
      </c>
      <c r="G58" s="16">
        <f t="shared" si="9"/>
        <v>0</v>
      </c>
      <c r="H58" s="17">
        <f t="shared" si="10"/>
        <v>0</v>
      </c>
      <c r="I58" s="17">
        <f t="shared" si="11"/>
        <v>0</v>
      </c>
    </row>
    <row r="59" spans="1:9" ht="63">
      <c r="A59" s="34" t="s">
        <v>66</v>
      </c>
      <c r="B59" s="42" t="s">
        <v>46</v>
      </c>
      <c r="C59" s="48">
        <v>50146</v>
      </c>
      <c r="D59" s="16">
        <v>49964.664</v>
      </c>
      <c r="E59" s="17"/>
      <c r="F59" s="21">
        <v>47191.04569</v>
      </c>
      <c r="G59" s="16">
        <f t="shared" si="9"/>
        <v>2773.618309999998</v>
      </c>
      <c r="H59" s="17">
        <f t="shared" si="10"/>
        <v>2773.618309999998</v>
      </c>
      <c r="I59" s="17">
        <v>0</v>
      </c>
    </row>
    <row r="60" spans="1:9" ht="204.75">
      <c r="A60" s="34" t="s">
        <v>4</v>
      </c>
      <c r="B60" s="42" t="s">
        <v>47</v>
      </c>
      <c r="C60" s="48">
        <v>2922364</v>
      </c>
      <c r="D60" s="16">
        <v>2900488.99</v>
      </c>
      <c r="E60" s="17"/>
      <c r="F60" s="21">
        <v>2897087.57054</v>
      </c>
      <c r="G60" s="16">
        <f t="shared" si="9"/>
        <v>3401.4194600000046</v>
      </c>
      <c r="H60" s="17">
        <f t="shared" si="10"/>
        <v>3401.4194600000046</v>
      </c>
      <c r="I60" s="17">
        <v>0</v>
      </c>
    </row>
    <row r="61" spans="1:9" ht="189">
      <c r="A61" s="34" t="s">
        <v>5</v>
      </c>
      <c r="B61" s="42" t="s">
        <v>48</v>
      </c>
      <c r="C61" s="48">
        <v>245092</v>
      </c>
      <c r="D61" s="16">
        <v>232031.082</v>
      </c>
      <c r="E61" s="17"/>
      <c r="F61" s="21">
        <v>232031.082</v>
      </c>
      <c r="G61" s="16">
        <f t="shared" si="9"/>
        <v>0</v>
      </c>
      <c r="H61" s="17">
        <f t="shared" si="10"/>
        <v>0</v>
      </c>
      <c r="I61" s="17">
        <f t="shared" si="11"/>
        <v>0</v>
      </c>
    </row>
    <row r="62" spans="1:9" ht="126">
      <c r="A62" s="34" t="s">
        <v>6</v>
      </c>
      <c r="B62" s="42" t="s">
        <v>49</v>
      </c>
      <c r="C62" s="48">
        <v>94952</v>
      </c>
      <c r="D62" s="16">
        <v>85989.399</v>
      </c>
      <c r="E62" s="17"/>
      <c r="F62" s="21">
        <v>85989.399</v>
      </c>
      <c r="G62" s="16">
        <f t="shared" si="9"/>
        <v>0</v>
      </c>
      <c r="H62" s="17">
        <f t="shared" si="10"/>
        <v>0</v>
      </c>
      <c r="I62" s="17">
        <f t="shared" si="11"/>
        <v>0</v>
      </c>
    </row>
    <row r="63" spans="1:9" ht="157.5">
      <c r="A63" s="34" t="s">
        <v>8</v>
      </c>
      <c r="B63" s="42" t="s">
        <v>50</v>
      </c>
      <c r="C63" s="48">
        <v>1528024</v>
      </c>
      <c r="D63" s="16">
        <v>1512112.135</v>
      </c>
      <c r="E63" s="17"/>
      <c r="F63" s="21">
        <v>1511631.94397</v>
      </c>
      <c r="G63" s="16">
        <f t="shared" si="9"/>
        <v>480.19103000010364</v>
      </c>
      <c r="H63" s="17">
        <f t="shared" si="10"/>
        <v>480.19103000010364</v>
      </c>
      <c r="I63" s="17">
        <v>0</v>
      </c>
    </row>
    <row r="64" spans="1:11" ht="31.5">
      <c r="A64" s="35" t="s">
        <v>78</v>
      </c>
      <c r="B64" s="14" t="s">
        <v>80</v>
      </c>
      <c r="C64" s="27">
        <f>SUM(C65:C96)</f>
        <v>1991588.8520300002</v>
      </c>
      <c r="D64" s="27">
        <f aca="true" t="shared" si="12" ref="D64:I64">SUM(D65:D96)</f>
        <v>2069566.7417799998</v>
      </c>
      <c r="E64" s="27">
        <f t="shared" si="12"/>
        <v>94759.68163</v>
      </c>
      <c r="F64" s="27">
        <f t="shared" si="12"/>
        <v>2027938.9718</v>
      </c>
      <c r="G64" s="27">
        <f t="shared" si="12"/>
        <v>41627.769979999975</v>
      </c>
      <c r="H64" s="27">
        <f t="shared" si="12"/>
        <v>41627.769979999975</v>
      </c>
      <c r="I64" s="27">
        <f t="shared" si="12"/>
        <v>0</v>
      </c>
      <c r="J64" s="15"/>
      <c r="K64" s="13"/>
    </row>
    <row r="65" spans="1:11" ht="126">
      <c r="A65" s="34" t="s">
        <v>81</v>
      </c>
      <c r="B65" s="42" t="s">
        <v>122</v>
      </c>
      <c r="C65" s="48">
        <v>272593</v>
      </c>
      <c r="D65" s="17">
        <v>262145.20298</v>
      </c>
      <c r="E65" s="18"/>
      <c r="F65" s="22">
        <v>262145.20298</v>
      </c>
      <c r="G65" s="16">
        <f>D65-F65</f>
        <v>0</v>
      </c>
      <c r="H65" s="16">
        <f>D65-F65</f>
        <v>0</v>
      </c>
      <c r="I65" s="22"/>
      <c r="J65" s="13"/>
      <c r="K65" s="13"/>
    </row>
    <row r="66" spans="1:9" ht="204.75">
      <c r="A66" s="34" t="s">
        <v>82</v>
      </c>
      <c r="B66" s="43" t="s">
        <v>67</v>
      </c>
      <c r="C66" s="48">
        <v>121</v>
      </c>
      <c r="D66" s="17">
        <v>100.87145</v>
      </c>
      <c r="E66" s="17"/>
      <c r="F66" s="21">
        <v>100.87145</v>
      </c>
      <c r="G66" s="16">
        <f aca="true" t="shared" si="13" ref="G66:G94">D66-F66</f>
        <v>0</v>
      </c>
      <c r="H66" s="16">
        <f aca="true" t="shared" si="14" ref="H66:H94">D66-F66</f>
        <v>0</v>
      </c>
      <c r="I66" s="22"/>
    </row>
    <row r="67" spans="1:9" ht="204.75">
      <c r="A67" s="34" t="s">
        <v>83</v>
      </c>
      <c r="B67" s="43" t="s">
        <v>68</v>
      </c>
      <c r="C67" s="48">
        <v>11979</v>
      </c>
      <c r="D67" s="17">
        <v>9986.27345</v>
      </c>
      <c r="E67" s="17"/>
      <c r="F67" s="21">
        <v>9986.27345</v>
      </c>
      <c r="G67" s="16">
        <f t="shared" si="13"/>
        <v>0</v>
      </c>
      <c r="H67" s="16">
        <f t="shared" si="14"/>
        <v>0</v>
      </c>
      <c r="I67" s="22"/>
    </row>
    <row r="68" spans="1:9" ht="94.5">
      <c r="A68" s="34" t="s">
        <v>84</v>
      </c>
      <c r="B68" s="42" t="s">
        <v>69</v>
      </c>
      <c r="C68" s="48">
        <v>22805.85116</v>
      </c>
      <c r="D68" s="21">
        <v>22805.85116</v>
      </c>
      <c r="E68" s="21"/>
      <c r="F68" s="21">
        <v>22570.25743</v>
      </c>
      <c r="G68" s="16">
        <f t="shared" si="13"/>
        <v>235.59372999999687</v>
      </c>
      <c r="H68" s="16">
        <f t="shared" si="14"/>
        <v>235.59372999999687</v>
      </c>
      <c r="I68" s="22"/>
    </row>
    <row r="69" spans="1:9" ht="94.5">
      <c r="A69" s="34" t="s">
        <v>85</v>
      </c>
      <c r="B69" s="42" t="s">
        <v>70</v>
      </c>
      <c r="C69" s="48">
        <v>14345.836</v>
      </c>
      <c r="D69" s="17">
        <v>14345.836</v>
      </c>
      <c r="E69" s="17"/>
      <c r="F69" s="17">
        <v>14191.33973</v>
      </c>
      <c r="G69" s="16">
        <f t="shared" si="13"/>
        <v>154.49626999999964</v>
      </c>
      <c r="H69" s="16">
        <f t="shared" si="14"/>
        <v>154.49626999999964</v>
      </c>
      <c r="I69" s="22"/>
    </row>
    <row r="70" spans="1:9" ht="110.25">
      <c r="A70" s="34" t="s">
        <v>86</v>
      </c>
      <c r="B70" s="42" t="s">
        <v>71</v>
      </c>
      <c r="C70" s="48">
        <v>12369.417</v>
      </c>
      <c r="D70" s="17">
        <v>12369.357</v>
      </c>
      <c r="E70" s="17"/>
      <c r="F70" s="21">
        <v>12232.97698</v>
      </c>
      <c r="G70" s="16">
        <f t="shared" si="13"/>
        <v>136.3800200000005</v>
      </c>
      <c r="H70" s="16">
        <f t="shared" si="14"/>
        <v>136.3800200000005</v>
      </c>
      <c r="I70" s="22"/>
    </row>
    <row r="71" spans="1:9" ht="126">
      <c r="A71" s="34" t="s">
        <v>87</v>
      </c>
      <c r="B71" s="42" t="s">
        <v>72</v>
      </c>
      <c r="C71" s="48">
        <v>14026.4</v>
      </c>
      <c r="D71" s="17">
        <f>14026.4+420.96904</f>
        <v>14447.36904</v>
      </c>
      <c r="E71" s="17">
        <v>420.96904</v>
      </c>
      <c r="F71" s="17">
        <v>14447.36904</v>
      </c>
      <c r="G71" s="16">
        <f t="shared" si="13"/>
        <v>0</v>
      </c>
      <c r="H71" s="16">
        <f t="shared" si="14"/>
        <v>0</v>
      </c>
      <c r="I71" s="22"/>
    </row>
    <row r="72" spans="1:9" ht="126">
      <c r="A72" s="34" t="s">
        <v>88</v>
      </c>
      <c r="B72" s="42" t="s">
        <v>123</v>
      </c>
      <c r="C72" s="48">
        <v>7229.7</v>
      </c>
      <c r="D72" s="17">
        <v>7229.7</v>
      </c>
      <c r="E72" s="17"/>
      <c r="F72" s="17">
        <v>6115.45286</v>
      </c>
      <c r="G72" s="16">
        <f t="shared" si="13"/>
        <v>1114.2471399999995</v>
      </c>
      <c r="H72" s="16">
        <f t="shared" si="14"/>
        <v>1114.2471399999995</v>
      </c>
      <c r="I72" s="22"/>
    </row>
    <row r="73" spans="1:9" ht="110.25">
      <c r="A73" s="34" t="s">
        <v>89</v>
      </c>
      <c r="B73" s="42" t="s">
        <v>73</v>
      </c>
      <c r="C73" s="48">
        <v>3818.5</v>
      </c>
      <c r="D73" s="17">
        <v>3818.5</v>
      </c>
      <c r="E73" s="17"/>
      <c r="F73" s="21">
        <v>3818.5</v>
      </c>
      <c r="G73" s="16">
        <f t="shared" si="13"/>
        <v>0</v>
      </c>
      <c r="H73" s="16">
        <f t="shared" si="14"/>
        <v>0</v>
      </c>
      <c r="I73" s="22"/>
    </row>
    <row r="74" spans="1:9" ht="126">
      <c r="A74" s="34" t="s">
        <v>90</v>
      </c>
      <c r="B74" s="42" t="s">
        <v>74</v>
      </c>
      <c r="C74" s="48">
        <v>5092</v>
      </c>
      <c r="D74" s="17">
        <v>5092</v>
      </c>
      <c r="E74" s="17"/>
      <c r="F74" s="21">
        <v>3580.18909</v>
      </c>
      <c r="G74" s="16">
        <f t="shared" si="13"/>
        <v>1511.8109100000001</v>
      </c>
      <c r="H74" s="16">
        <f t="shared" si="14"/>
        <v>1511.8109100000001</v>
      </c>
      <c r="I74" s="22"/>
    </row>
    <row r="75" spans="1:9" ht="94.5">
      <c r="A75" s="34" t="s">
        <v>91</v>
      </c>
      <c r="B75" s="42" t="s">
        <v>75</v>
      </c>
      <c r="C75" s="48">
        <v>2301.2</v>
      </c>
      <c r="D75" s="17">
        <v>2301.2</v>
      </c>
      <c r="E75" s="17"/>
      <c r="F75" s="17">
        <v>2301.18845</v>
      </c>
      <c r="G75" s="16">
        <f t="shared" si="13"/>
        <v>0.01154999999971551</v>
      </c>
      <c r="H75" s="16">
        <f t="shared" si="14"/>
        <v>0.01154999999971551</v>
      </c>
      <c r="I75" s="22"/>
    </row>
    <row r="76" spans="1:9" ht="110.25">
      <c r="A76" s="34" t="s">
        <v>92</v>
      </c>
      <c r="B76" s="42" t="s">
        <v>76</v>
      </c>
      <c r="C76" s="50">
        <v>249456.84109</v>
      </c>
      <c r="D76" s="17">
        <v>249456.84109</v>
      </c>
      <c r="E76" s="17"/>
      <c r="F76" s="21">
        <v>249098.48285</v>
      </c>
      <c r="G76" s="16">
        <f t="shared" si="13"/>
        <v>358.3582400000014</v>
      </c>
      <c r="H76" s="16">
        <f t="shared" si="14"/>
        <v>358.3582400000014</v>
      </c>
      <c r="I76" s="22"/>
    </row>
    <row r="77" spans="1:9" ht="110.25">
      <c r="A77" s="34" t="s">
        <v>93</v>
      </c>
      <c r="B77" s="42" t="s">
        <v>124</v>
      </c>
      <c r="C77" s="48">
        <v>24602.97802</v>
      </c>
      <c r="D77" s="17">
        <v>24602.97802</v>
      </c>
      <c r="E77" s="17"/>
      <c r="F77" s="21">
        <v>24350.89582</v>
      </c>
      <c r="G77" s="16">
        <f t="shared" si="13"/>
        <v>252.0821999999971</v>
      </c>
      <c r="H77" s="16">
        <f t="shared" si="14"/>
        <v>252.0821999999971</v>
      </c>
      <c r="I77" s="22"/>
    </row>
    <row r="78" spans="1:9" ht="110.25">
      <c r="A78" s="34" t="s">
        <v>94</v>
      </c>
      <c r="B78" s="42" t="s">
        <v>77</v>
      </c>
      <c r="C78" s="48">
        <v>7289.057</v>
      </c>
      <c r="D78" s="17">
        <v>7289.057</v>
      </c>
      <c r="E78" s="17"/>
      <c r="F78" s="21">
        <v>7260.83571</v>
      </c>
      <c r="G78" s="16">
        <f t="shared" si="13"/>
        <v>28.2212899999995</v>
      </c>
      <c r="H78" s="16">
        <f t="shared" si="14"/>
        <v>28.2212899999995</v>
      </c>
      <c r="I78" s="22"/>
    </row>
    <row r="79" spans="1:9" ht="157.5">
      <c r="A79" s="34" t="s">
        <v>113</v>
      </c>
      <c r="B79" s="42" t="s">
        <v>172</v>
      </c>
      <c r="C79" s="48">
        <v>17341.91</v>
      </c>
      <c r="D79" s="17">
        <v>17341.91</v>
      </c>
      <c r="E79" s="17"/>
      <c r="F79" s="21">
        <v>16401.50995</v>
      </c>
      <c r="G79" s="16">
        <f t="shared" si="13"/>
        <v>940.4000500000002</v>
      </c>
      <c r="H79" s="16">
        <f t="shared" si="14"/>
        <v>940.4000500000002</v>
      </c>
      <c r="I79" s="22"/>
    </row>
    <row r="80" spans="1:9" ht="63">
      <c r="A80" s="34" t="s">
        <v>95</v>
      </c>
      <c r="B80" s="42" t="s">
        <v>79</v>
      </c>
      <c r="C80" s="48">
        <v>8746</v>
      </c>
      <c r="D80" s="17">
        <v>7403.11905</v>
      </c>
      <c r="E80" s="17"/>
      <c r="F80" s="21">
        <v>7229.24764</v>
      </c>
      <c r="G80" s="16">
        <f t="shared" si="13"/>
        <v>173.87141000000065</v>
      </c>
      <c r="H80" s="16">
        <f t="shared" si="14"/>
        <v>173.87141000000065</v>
      </c>
      <c r="I80" s="22"/>
    </row>
    <row r="81" spans="1:9" ht="94.5">
      <c r="A81" s="34" t="s">
        <v>96</v>
      </c>
      <c r="B81" s="42" t="s">
        <v>173</v>
      </c>
      <c r="C81" s="48">
        <v>2639.4</v>
      </c>
      <c r="D81" s="17">
        <f>2639.4+11611.54926</f>
        <v>14250.94926</v>
      </c>
      <c r="E81" s="17">
        <f>10784.65564+822.26+4.63362</f>
        <v>11611.549260000002</v>
      </c>
      <c r="F81" s="21">
        <v>11644.71972</v>
      </c>
      <c r="G81" s="16">
        <f t="shared" si="13"/>
        <v>2606.2295400000003</v>
      </c>
      <c r="H81" s="16">
        <f t="shared" si="14"/>
        <v>2606.2295400000003</v>
      </c>
      <c r="I81" s="22"/>
    </row>
    <row r="82" spans="1:9" ht="94.5">
      <c r="A82" s="34" t="s">
        <v>97</v>
      </c>
      <c r="B82" s="42" t="s">
        <v>174</v>
      </c>
      <c r="C82" s="48">
        <v>5973</v>
      </c>
      <c r="D82" s="17">
        <v>5973</v>
      </c>
      <c r="E82" s="17"/>
      <c r="F82" s="21">
        <v>5963.499</v>
      </c>
      <c r="G82" s="16">
        <f t="shared" si="13"/>
        <v>9.501000000000204</v>
      </c>
      <c r="H82" s="16">
        <f t="shared" si="14"/>
        <v>9.501000000000204</v>
      </c>
      <c r="I82" s="22"/>
    </row>
    <row r="83" spans="1:9" ht="126">
      <c r="A83" s="34" t="s">
        <v>98</v>
      </c>
      <c r="B83" s="42" t="s">
        <v>175</v>
      </c>
      <c r="C83" s="48">
        <v>8900.68162</v>
      </c>
      <c r="D83" s="17">
        <v>8900.68162</v>
      </c>
      <c r="E83" s="17"/>
      <c r="F83" s="21">
        <v>8900.58078</v>
      </c>
      <c r="G83" s="16">
        <f t="shared" si="13"/>
        <v>0.1008399999991525</v>
      </c>
      <c r="H83" s="16">
        <f t="shared" si="14"/>
        <v>0.1008399999991525</v>
      </c>
      <c r="I83" s="22"/>
    </row>
    <row r="84" spans="1:9" ht="126">
      <c r="A84" s="34" t="s">
        <v>99</v>
      </c>
      <c r="B84" s="42" t="s">
        <v>120</v>
      </c>
      <c r="C84" s="48">
        <v>83273.34958</v>
      </c>
      <c r="D84" s="17">
        <v>83273.34958</v>
      </c>
      <c r="E84" s="17"/>
      <c r="F84" s="21">
        <v>83038.27744</v>
      </c>
      <c r="G84" s="16">
        <f t="shared" si="13"/>
        <v>235.0721399999893</v>
      </c>
      <c r="H84" s="16">
        <f t="shared" si="14"/>
        <v>235.0721399999893</v>
      </c>
      <c r="I84" s="22"/>
    </row>
    <row r="85" spans="1:9" ht="126">
      <c r="A85" s="34" t="s">
        <v>100</v>
      </c>
      <c r="B85" s="42" t="s">
        <v>121</v>
      </c>
      <c r="C85" s="48">
        <v>48232.76142</v>
      </c>
      <c r="D85" s="17">
        <v>48232.76142</v>
      </c>
      <c r="E85" s="17"/>
      <c r="F85" s="21">
        <f>45746.18174+1515.42465</f>
        <v>47261.60639</v>
      </c>
      <c r="G85" s="16">
        <f t="shared" si="13"/>
        <v>971.1550300000017</v>
      </c>
      <c r="H85" s="16">
        <f t="shared" si="14"/>
        <v>971.1550300000017</v>
      </c>
      <c r="I85" s="22"/>
    </row>
    <row r="86" spans="1:9" ht="110.25">
      <c r="A86" s="34" t="s">
        <v>101</v>
      </c>
      <c r="B86" s="42" t="s">
        <v>176</v>
      </c>
      <c r="C86" s="48">
        <v>5124.35</v>
      </c>
      <c r="D86" s="17">
        <v>5124.35</v>
      </c>
      <c r="E86" s="17"/>
      <c r="F86" s="21">
        <v>5124.25981</v>
      </c>
      <c r="G86" s="16">
        <f t="shared" si="13"/>
        <v>0.09019000000080268</v>
      </c>
      <c r="H86" s="16">
        <f t="shared" si="14"/>
        <v>0.09019000000080268</v>
      </c>
      <c r="I86" s="22"/>
    </row>
    <row r="87" spans="1:9" ht="110.25">
      <c r="A87" s="34" t="s">
        <v>102</v>
      </c>
      <c r="B87" s="42" t="s">
        <v>177</v>
      </c>
      <c r="C87" s="48">
        <v>341125.02114</v>
      </c>
      <c r="D87" s="17">
        <f>341125.02114+56748.00833</f>
        <v>397873.02947</v>
      </c>
      <c r="E87" s="17">
        <v>56748.00833</v>
      </c>
      <c r="F87" s="21">
        <v>387971.02933</v>
      </c>
      <c r="G87" s="16">
        <f t="shared" si="13"/>
        <v>9902.000140000018</v>
      </c>
      <c r="H87" s="16">
        <f t="shared" si="14"/>
        <v>9902.000140000018</v>
      </c>
      <c r="I87" s="22"/>
    </row>
    <row r="88" spans="1:9" ht="126">
      <c r="A88" s="34" t="s">
        <v>103</v>
      </c>
      <c r="B88" s="42" t="s">
        <v>178</v>
      </c>
      <c r="C88" s="48">
        <v>113980.885</v>
      </c>
      <c r="D88" s="17">
        <v>113980.885</v>
      </c>
      <c r="E88" s="17"/>
      <c r="F88" s="21">
        <v>103556.16564</v>
      </c>
      <c r="G88" s="16">
        <f t="shared" si="13"/>
        <v>10424.719359999988</v>
      </c>
      <c r="H88" s="16">
        <f t="shared" si="14"/>
        <v>10424.719359999988</v>
      </c>
      <c r="I88" s="22"/>
    </row>
    <row r="89" spans="1:9" ht="157.5">
      <c r="A89" s="34" t="s">
        <v>104</v>
      </c>
      <c r="B89" s="42" t="s">
        <v>179</v>
      </c>
      <c r="C89" s="48">
        <v>84435.122</v>
      </c>
      <c r="D89" s="17">
        <v>84435.122</v>
      </c>
      <c r="E89" s="17"/>
      <c r="F89" s="21">
        <v>77884.36143</v>
      </c>
      <c r="G89" s="16">
        <f t="shared" si="13"/>
        <v>6550.760569999999</v>
      </c>
      <c r="H89" s="16">
        <f t="shared" si="14"/>
        <v>6550.760569999999</v>
      </c>
      <c r="I89" s="22"/>
    </row>
    <row r="90" spans="1:9" ht="94.5">
      <c r="A90" s="34" t="s">
        <v>105</v>
      </c>
      <c r="B90" s="42" t="s">
        <v>180</v>
      </c>
      <c r="C90" s="48">
        <v>9059.201</v>
      </c>
      <c r="D90" s="17">
        <v>9059.201</v>
      </c>
      <c r="E90" s="17"/>
      <c r="F90" s="21">
        <v>9057.2001</v>
      </c>
      <c r="G90" s="16">
        <f t="shared" si="13"/>
        <v>2.000899999999092</v>
      </c>
      <c r="H90" s="16">
        <f t="shared" si="14"/>
        <v>2.000899999999092</v>
      </c>
      <c r="I90" s="22"/>
    </row>
    <row r="91" spans="1:9" ht="126">
      <c r="A91" s="34" t="s">
        <v>106</v>
      </c>
      <c r="B91" s="42" t="s">
        <v>181</v>
      </c>
      <c r="C91" s="48">
        <v>11435.39</v>
      </c>
      <c r="D91" s="17">
        <v>11435.39</v>
      </c>
      <c r="E91" s="17"/>
      <c r="F91" s="21">
        <v>9517.78163</v>
      </c>
      <c r="G91" s="16">
        <f t="shared" si="13"/>
        <v>1917.60837</v>
      </c>
      <c r="H91" s="16">
        <f t="shared" si="14"/>
        <v>1917.60837</v>
      </c>
      <c r="I91" s="22"/>
    </row>
    <row r="92" spans="1:9" ht="126">
      <c r="A92" s="34" t="s">
        <v>107</v>
      </c>
      <c r="B92" s="42" t="s">
        <v>182</v>
      </c>
      <c r="C92" s="48">
        <v>1200</v>
      </c>
      <c r="D92" s="17">
        <v>1200</v>
      </c>
      <c r="E92" s="17"/>
      <c r="F92" s="21">
        <v>1088.07849</v>
      </c>
      <c r="G92" s="16">
        <f t="shared" si="13"/>
        <v>111.9215099999999</v>
      </c>
      <c r="H92" s="16">
        <f t="shared" si="14"/>
        <v>111.9215099999999</v>
      </c>
      <c r="I92" s="22"/>
    </row>
    <row r="93" spans="1:9" ht="126">
      <c r="A93" s="34" t="s">
        <v>108</v>
      </c>
      <c r="B93" s="42" t="s">
        <v>183</v>
      </c>
      <c r="C93" s="48">
        <v>534051</v>
      </c>
      <c r="D93" s="17">
        <v>534051</v>
      </c>
      <c r="E93" s="17"/>
      <c r="F93" s="21">
        <v>530059.86242</v>
      </c>
      <c r="G93" s="16">
        <f t="shared" si="13"/>
        <v>3991.1375799999805</v>
      </c>
      <c r="H93" s="16">
        <f t="shared" si="14"/>
        <v>3991.1375799999805</v>
      </c>
      <c r="I93" s="22"/>
    </row>
    <row r="94" spans="1:9" ht="94.5">
      <c r="A94" s="34" t="s">
        <v>109</v>
      </c>
      <c r="B94" s="42" t="s">
        <v>125</v>
      </c>
      <c r="C94" s="48">
        <v>68040</v>
      </c>
      <c r="D94" s="17">
        <v>65061.80119</v>
      </c>
      <c r="E94" s="17"/>
      <c r="F94" s="21">
        <v>65061.80119</v>
      </c>
      <c r="G94" s="16">
        <f t="shared" si="13"/>
        <v>0</v>
      </c>
      <c r="H94" s="16">
        <f t="shared" si="14"/>
        <v>0</v>
      </c>
      <c r="I94" s="22"/>
    </row>
    <row r="95" spans="1:9" ht="78.75">
      <c r="A95" s="34" t="s">
        <v>111</v>
      </c>
      <c r="B95" s="42" t="s">
        <v>184</v>
      </c>
      <c r="C95" s="48"/>
      <c r="D95" s="17">
        <v>22746.4</v>
      </c>
      <c r="E95" s="17">
        <v>22746.4</v>
      </c>
      <c r="F95" s="21">
        <v>22746.4</v>
      </c>
      <c r="G95" s="16">
        <f>D95-F95</f>
        <v>0</v>
      </c>
      <c r="H95" s="16">
        <f>D95-F95</f>
        <v>0</v>
      </c>
      <c r="I95" s="22"/>
    </row>
    <row r="96" spans="1:9" ht="110.25">
      <c r="A96" s="34" t="s">
        <v>112</v>
      </c>
      <c r="B96" s="42" t="s">
        <v>185</v>
      </c>
      <c r="C96" s="48"/>
      <c r="D96" s="17">
        <v>3232.755</v>
      </c>
      <c r="E96" s="17">
        <v>3232.755</v>
      </c>
      <c r="F96" s="21">
        <v>3232.755</v>
      </c>
      <c r="G96" s="16">
        <f>D96-F96</f>
        <v>0</v>
      </c>
      <c r="H96" s="16">
        <f>D96-F96</f>
        <v>0</v>
      </c>
      <c r="I96" s="22"/>
    </row>
    <row r="97" spans="2:9" ht="15.75">
      <c r="B97" s="29"/>
      <c r="C97" s="29"/>
      <c r="D97" s="5"/>
      <c r="E97" s="5"/>
      <c r="F97" s="5"/>
      <c r="G97" s="5"/>
      <c r="H97" s="5"/>
      <c r="I97" s="5"/>
    </row>
    <row r="98" spans="1:5" s="44" customFormat="1" ht="20.25">
      <c r="A98" s="45" t="s">
        <v>127</v>
      </c>
      <c r="B98" s="45"/>
      <c r="C98" s="45"/>
      <c r="D98" s="45"/>
      <c r="E98" s="45"/>
    </row>
    <row r="99" spans="1:5" s="44" customFormat="1" ht="20.25">
      <c r="A99" s="45" t="s">
        <v>126</v>
      </c>
      <c r="B99" s="45"/>
      <c r="C99" s="45"/>
      <c r="D99" s="45"/>
      <c r="E99" s="45"/>
    </row>
    <row r="100" spans="1:8" s="44" customFormat="1" ht="20.25">
      <c r="A100" s="45" t="s">
        <v>117</v>
      </c>
      <c r="B100" s="45"/>
      <c r="C100" s="45"/>
      <c r="D100" s="45"/>
      <c r="G100" s="45" t="s">
        <v>110</v>
      </c>
      <c r="H100" s="45"/>
    </row>
    <row r="101" spans="1:5" ht="15.75">
      <c r="A101" s="24"/>
      <c r="B101" s="24"/>
      <c r="C101" s="24"/>
      <c r="D101" s="24"/>
      <c r="E101" s="24"/>
    </row>
    <row r="102" spans="1:5" ht="15.75">
      <c r="A102" s="24"/>
      <c r="B102" s="24"/>
      <c r="C102" s="24"/>
      <c r="D102" s="24"/>
      <c r="E102" s="24"/>
    </row>
    <row r="103" spans="1:8" ht="15.75">
      <c r="A103" s="24"/>
      <c r="B103" s="24"/>
      <c r="C103" s="24"/>
      <c r="D103" s="24"/>
      <c r="H103" s="24"/>
    </row>
  </sheetData>
  <sheetProtection/>
  <mergeCells count="7">
    <mergeCell ref="A6:I6"/>
    <mergeCell ref="A8:A9"/>
    <mergeCell ref="B8:B9"/>
    <mergeCell ref="D8:E8"/>
    <mergeCell ref="F8:F9"/>
    <mergeCell ref="G8:I8"/>
    <mergeCell ref="C8:C9"/>
  </mergeCells>
  <printOptions/>
  <pageMargins left="0.31496062992125984" right="0.31496062992125984" top="0.22" bottom="0.23" header="0.2" footer="0.2"/>
  <pageSetup fitToHeight="0" fitToWidth="1" horizontalDpi="600" verticalDpi="600" orientation="portrait" paperSize="9" scale="47" r:id="rId1"/>
  <headerFooter scaleWithDoc="0">
    <oddFooter>&amp;R&amp;P</oddFooter>
  </headerFooter>
  <colBreaks count="1" manualBreakCount="1">
    <brk id="9"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MinFin MO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Ольга</dc:creator>
  <cp:keywords/>
  <dc:description/>
  <cp:lastModifiedBy>Совет депутатов</cp:lastModifiedBy>
  <cp:lastPrinted>2019-04-17T08:31:36Z</cp:lastPrinted>
  <dcterms:created xsi:type="dcterms:W3CDTF">2004-10-05T07:40:56Z</dcterms:created>
  <dcterms:modified xsi:type="dcterms:W3CDTF">2019-04-23T12:39:02Z</dcterms:modified>
  <cp:category/>
  <cp:version/>
  <cp:contentType/>
  <cp:contentStatus/>
</cp:coreProperties>
</file>