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700" activeTab="0"/>
  </bookViews>
  <sheets>
    <sheet name="2018" sheetId="1" r:id="rId1"/>
  </sheets>
  <definedNames>
    <definedName name="_xlnm.Print_Titles" localSheetId="0">'2018'!$21:$21</definedName>
    <definedName name="_xlnm.Print_Area" localSheetId="0">'2018'!$A$1:$E$64</definedName>
  </definedNames>
  <calcPr fullCalcOnLoad="1"/>
</workbook>
</file>

<file path=xl/sharedStrings.xml><?xml version="1.0" encoding="utf-8"?>
<sst xmlns="http://schemas.openxmlformats.org/spreadsheetml/2006/main" count="98" uniqueCount="93">
  <si>
    <t xml:space="preserve"> к решению Совета депутатов</t>
  </si>
  <si>
    <t>городского поселения Новоивановское</t>
  </si>
  <si>
    <t xml:space="preserve">Одинцовского муниципального района </t>
  </si>
  <si>
    <t xml:space="preserve">(Приложение  № 1 </t>
  </si>
  <si>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</si>
  <si>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</si>
  <si>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</si>
  <si>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</si>
  <si>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182 1 01 02000 01 0000 110</t>
  </si>
  <si>
    <t>Налог на доходы физических лиц</t>
  </si>
  <si>
    <t>000 1 06 00000 00 0000 000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</si>
  <si>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</si>
  <si>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</si>
  <si>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</si>
  <si>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</si>
  <si>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</si>
  <si>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</si>
  <si>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</si>
  <si>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ВСЕГО</t>
  </si>
  <si>
    <t>НАЛОГОВЫЕ И НЕНАЛОГОВЫЕ ДОХОДЫ</t>
  </si>
  <si>
    <t>000 1 01 00000 00 0000 000</t>
  </si>
  <si>
    <t>НАЛОГОВЫЕ ДОХОДЫ</t>
  </si>
  <si>
    <t>НЕНАЛОГОВЫЕ ДОХОДЫ</t>
  </si>
  <si>
    <t>000 103  00000 00 0000 000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</si>
  <si>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</si>
  <si>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</si>
  <si>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</si>
  <si>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Приложение  № 1 </t>
  </si>
  <si>
    <t>Московской области</t>
  </si>
  <si>
    <t>Бюджет на 2016 год тыс.руб.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</si>
  <si>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</si>
  <si>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</si>
  <si>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182 1 06 06033 13 0000 110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</si>
  <si>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</si>
  <si>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</si>
  <si>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</si>
  <si>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</si>
  <si>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182 1 06 01030 13 0000 110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</si>
  <si>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</si>
  <si>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</si>
  <si>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</si>
  <si>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</si>
  <si>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отклонение плана 2017 от 2016</t>
  </si>
  <si>
    <t>отклонение 2017 от ожид 2016</t>
  </si>
  <si>
    <t>Контрольные цифры Минфина</t>
  </si>
  <si>
    <t xml:space="preserve">Отклонение пл 2017 от контрольных цифр </t>
  </si>
  <si>
    <t>Ожидаемое 2016</t>
  </si>
  <si>
    <t xml:space="preserve">080 1 11 05013 13 0000 120  </t>
  </si>
  <si>
    <t xml:space="preserve">080 1 14 06013 13 0000 430 </t>
  </si>
  <si>
    <t xml:space="preserve">080 1 14 06313 13 0000 430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</si>
  <si>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</si>
  <si>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НАЛОГИ НА ИМУЩЕСТВО 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</si>
  <si>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</si>
  <si>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</si>
  <si>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019 111 05075 13 0000 120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</si>
  <si>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</si>
  <si>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бюджета городского поселения Новоивановское  Одинцовского муниципального района Московской области на 2019 год.</t>
  </si>
  <si>
    <t>Сумма доходов на 2019 год тыс.руб.</t>
  </si>
  <si>
    <t>019 2 02 35118 13 0000 150</t>
  </si>
  <si>
    <t>000 2 02 00000 00 0000 000</t>
  </si>
  <si>
    <t>БЕЗВОЗМЕЗДНЫЕ ПОСТУПЛЕНИЯ ОТ ДРУГИХ БЮДЖЕТОВ БЮДЖЕТНОЙ СИСТЕМЫ РОССИЙСКОЙ ФЕДЕРАЦИИ</t>
  </si>
  <si>
    <t>000 202 30000 00 0000 150</t>
  </si>
  <si>
    <t>Субвенции бюджетам бюджетной системы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</si>
  <si>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</si>
  <si>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</si>
  <si>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</si>
  <si>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</si>
  <si>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</si>
  <si>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</si>
  <si>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</si>
  <si>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</si>
  <si>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к   решению Совета депутатов</t>
  </si>
  <si>
    <t>от 10.12.2018 № 170/2)</t>
  </si>
  <si>
    <t>000 218 00000 00 0000 000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</si>
  <si>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</si>
  <si>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019 2 18 60010 13 0000 150</t>
  </si>
  <si>
    <t>000 2 02 20000 00 0000 150</t>
  </si>
  <si>
    <t>Прочие субсидии бюджетам городских поселений (на ремонт подъездов МКД в соответствии с государственной программой Московской области (средства бюджета Московской области))</t>
  </si>
  <si>
    <t>019 202 29999 13 0004 150</t>
  </si>
  <si>
    <t>019 202 29999 13 0172 150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</si>
  <si>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</si>
  <si>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</si>
  <si>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</si>
  <si>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019 114 02053 13 0000 410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</si>
  <si>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</si>
  <si>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Одинцовского городского округа</t>
  </si>
  <si>
    <t>019 202 29999 13 0193 150</t>
  </si>
  <si>
    <t>Прочие субсидии бюджетам городских поселений (на реализацию   мероприятий,   связанных с запуском Московских центральных диаметров)</t>
  </si>
  <si>
    <t>Заместитель Главы Администрации-</t>
  </si>
  <si>
    <t>начальник Финансово-казначейского управления</t>
  </si>
  <si>
    <t>Администрации Одинцовского городского округа                                                                       Л.В. Тарасова</t>
  </si>
  <si>
    <t xml:space="preserve"> к  решению Совета депутатов</t>
  </si>
  <si>
    <t xml:space="preserve">от 28.08.2019 г. № 13/8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</si>
</sst>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8"/>
      <name val="Times New Roman CYR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 CYR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24"/>
      <name val="Times New Roman CYR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dotted"/>
      <bottom style="dotted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3" xfId="57" applyNumberFormat="1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3" fontId="13" fillId="33" borderId="12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3" fontId="13" fillId="33" borderId="12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178" fontId="13" fillId="0" borderId="13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 wrapText="1"/>
    </xf>
    <xf numFmtId="178" fontId="10" fillId="33" borderId="13" xfId="0" applyNumberFormat="1" applyFont="1" applyFill="1" applyBorder="1" applyAlignment="1">
      <alignment horizontal="center" vertical="center" wrapText="1"/>
    </xf>
    <xf numFmtId="178" fontId="10" fillId="33" borderId="13" xfId="0" applyNumberFormat="1" applyFont="1" applyFill="1" applyBorder="1" applyAlignment="1">
      <alignment horizontal="center" vertical="center"/>
    </xf>
    <xf numFmtId="178" fontId="13" fillId="33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178" fontId="13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horizontal="justify" vertical="center" wrapText="1"/>
    </xf>
    <xf numFmtId="3" fontId="13" fillId="33" borderId="13" xfId="0" applyNumberFormat="1" applyFont="1" applyFill="1" applyBorder="1" applyAlignment="1">
      <alignment horizontal="center" vertical="center"/>
    </xf>
    <xf numFmtId="178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178" fontId="10" fillId="33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 wrapText="1"/>
    </xf>
    <xf numFmtId="0" fontId="14" fillId="33" borderId="13" xfId="0" applyFont="1" applyFill="1" applyBorder="1" applyAlignment="1">
      <alignment horizontal="justify" vertical="center" wrapText="1"/>
    </xf>
    <xf numFmtId="0" fontId="10" fillId="33" borderId="13" xfId="0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8" fontId="0" fillId="33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 indent="23"/>
    </xf>
    <xf numFmtId="0" fontId="10" fillId="0" borderId="0" xfId="0" applyFont="1" applyFill="1" applyAlignment="1">
      <alignment horizontal="left" vertical="top" wrapText="1" indent="23"/>
    </xf>
    <xf numFmtId="0" fontId="10" fillId="0" borderId="0" xfId="0" applyFont="1" applyAlignment="1">
      <alignment horizontal="left" indent="23"/>
    </xf>
    <xf numFmtId="0" fontId="8" fillId="0" borderId="0" xfId="0" applyFont="1" applyAlignment="1">
      <alignment horizontal="left" vertical="top" wrapText="1" indent="23"/>
    </xf>
    <xf numFmtId="0" fontId="4" fillId="0" borderId="0" xfId="0" applyFont="1" applyAlignment="1">
      <alignment horizontal="left" indent="23"/>
    </xf>
    <xf numFmtId="0" fontId="0" fillId="0" borderId="0" xfId="0" applyFont="1" applyAlignment="1">
      <alignment horizontal="left" indent="23"/>
    </xf>
    <xf numFmtId="0" fontId="4" fillId="0" borderId="0" xfId="0" applyFont="1" applyAlignment="1">
      <alignment horizontal="left" indent="23"/>
    </xf>
    <xf numFmtId="0" fontId="10" fillId="0" borderId="0" xfId="0" applyFont="1" applyFill="1" applyAlignment="1">
      <alignment horizontal="left" vertical="top" wrapText="1" indent="23"/>
    </xf>
    <xf numFmtId="0" fontId="0" fillId="0" borderId="0" xfId="0" applyAlignment="1">
      <alignment horizontal="left" indent="23"/>
    </xf>
    <xf numFmtId="0" fontId="10" fillId="0" borderId="0" xfId="0" applyFont="1" applyAlignment="1">
      <alignment horizontal="left" indent="23"/>
    </xf>
    <xf numFmtId="0" fontId="8" fillId="0" borderId="0" xfId="0" applyFont="1" applyAlignment="1">
      <alignment horizontal="left" indent="23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60" zoomScaleNormal="50" workbookViewId="0" topLeftCell="A1">
      <selection activeCell="B14" sqref="B14:E14"/>
    </sheetView>
  </sheetViews>
  <sheetFormatPr defaultColWidth="9.00390625" defaultRowHeight="15.75"/>
  <cols>
    <col min="1" max="1" width="41.625" style="7" customWidth="1"/>
    <col min="2" max="2" width="103.75390625" style="8" customWidth="1"/>
    <col min="3" max="3" width="20.625" style="5" hidden="1" customWidth="1"/>
    <col min="4" max="4" width="17.25390625" style="5" hidden="1" customWidth="1"/>
    <col min="5" max="5" width="23.25390625" style="1" customWidth="1"/>
    <col min="6" max="6" width="15.75390625" style="1" hidden="1" customWidth="1"/>
    <col min="7" max="7" width="17.625" style="1" hidden="1" customWidth="1"/>
    <col min="8" max="8" width="18.50390625" style="1" hidden="1" customWidth="1"/>
    <col min="9" max="9" width="23.375" style="1" hidden="1" customWidth="1"/>
    <col min="10" max="11" width="9.00390625" style="1" customWidth="1"/>
    <col min="12" max="12" width="12.00390625" style="1" bestFit="1" customWidth="1"/>
    <col min="13" max="16384" width="9.00390625" style="1" customWidth="1"/>
  </cols>
  <sheetData>
    <row r="1" spans="1:5" ht="26.25">
      <c r="A1" s="75"/>
      <c r="B1" s="82" t="s">
        <v>27</v>
      </c>
      <c r="C1" s="82"/>
      <c r="D1" s="83"/>
      <c r="E1" s="83"/>
    </row>
    <row r="2" spans="1:5" ht="29.25" customHeight="1">
      <c r="A2" s="75"/>
      <c r="B2" s="82" t="s">
        <v>91</v>
      </c>
      <c r="C2" s="84"/>
      <c r="D2" s="84"/>
      <c r="E2" s="84"/>
    </row>
    <row r="3" spans="1:5" ht="29.25" customHeight="1">
      <c r="A3" s="75"/>
      <c r="B3" s="82" t="s">
        <v>85</v>
      </c>
      <c r="C3" s="84"/>
      <c r="D3" s="84"/>
      <c r="E3" s="84"/>
    </row>
    <row r="4" spans="1:5" ht="26.25">
      <c r="A4" s="75"/>
      <c r="B4" s="85" t="s">
        <v>28</v>
      </c>
      <c r="C4" s="83"/>
      <c r="D4" s="83"/>
      <c r="E4" s="83"/>
    </row>
    <row r="5" spans="1:5" ht="27" customHeight="1">
      <c r="A5" s="75"/>
      <c r="B5" s="82" t="s">
        <v>92</v>
      </c>
      <c r="C5" s="84"/>
      <c r="D5" s="84"/>
      <c r="E5" s="84"/>
    </row>
    <row r="6" spans="1:5" ht="27" customHeight="1">
      <c r="A6" s="75"/>
      <c r="B6" s="76"/>
      <c r="C6" s="77"/>
      <c r="D6" s="77"/>
      <c r="E6" s="77"/>
    </row>
    <row r="7" spans="1:5" s="9" customFormat="1" ht="26.25" hidden="1">
      <c r="A7" s="78"/>
      <c r="B7" s="78"/>
      <c r="C7" s="78"/>
      <c r="D7" s="78"/>
      <c r="E7" s="77"/>
    </row>
    <row r="8" spans="1:5" ht="23.25" hidden="1">
      <c r="A8" s="81" t="s">
        <v>3</v>
      </c>
      <c r="B8" s="81"/>
      <c r="C8" s="81"/>
      <c r="D8" s="79"/>
      <c r="E8" s="80"/>
    </row>
    <row r="9" spans="1:5" ht="23.25" hidden="1">
      <c r="A9" s="81" t="s">
        <v>0</v>
      </c>
      <c r="B9" s="81"/>
      <c r="C9" s="81"/>
      <c r="D9" s="79"/>
      <c r="E9" s="80"/>
    </row>
    <row r="10" spans="1:5" ht="23.25" hidden="1">
      <c r="A10" s="81" t="s">
        <v>1</v>
      </c>
      <c r="B10" s="81"/>
      <c r="C10" s="81"/>
      <c r="D10" s="79"/>
      <c r="E10" s="80"/>
    </row>
    <row r="11" spans="1:5" ht="23.25" hidden="1">
      <c r="A11" s="81" t="s">
        <v>2</v>
      </c>
      <c r="B11" s="81"/>
      <c r="C11" s="81"/>
      <c r="D11" s="79"/>
      <c r="E11" s="80"/>
    </row>
    <row r="12" spans="1:5" ht="26.25">
      <c r="A12" s="79"/>
      <c r="B12" s="82" t="s">
        <v>3</v>
      </c>
      <c r="C12" s="82"/>
      <c r="D12" s="83"/>
      <c r="E12" s="83"/>
    </row>
    <row r="13" spans="1:5" ht="26.25">
      <c r="A13" s="79"/>
      <c r="B13" s="82" t="s">
        <v>71</v>
      </c>
      <c r="C13" s="84"/>
      <c r="D13" s="84"/>
      <c r="E13" s="84"/>
    </row>
    <row r="14" spans="1:5" ht="26.25">
      <c r="A14" s="79"/>
      <c r="B14" s="82" t="s">
        <v>1</v>
      </c>
      <c r="C14" s="84"/>
      <c r="D14" s="84"/>
      <c r="E14" s="84"/>
    </row>
    <row r="15" spans="1:5" ht="26.25">
      <c r="A15" s="79"/>
      <c r="B15" s="82" t="s">
        <v>2</v>
      </c>
      <c r="C15" s="84"/>
      <c r="D15" s="84"/>
      <c r="E15" s="84"/>
    </row>
    <row r="16" spans="1:5" ht="26.25">
      <c r="A16" s="79"/>
      <c r="B16" s="85" t="s">
        <v>28</v>
      </c>
      <c r="C16" s="83"/>
      <c r="D16" s="83"/>
      <c r="E16" s="83"/>
    </row>
    <row r="17" spans="1:5" ht="26.25">
      <c r="A17" s="79"/>
      <c r="B17" s="85" t="s">
        <v>72</v>
      </c>
      <c r="C17" s="83"/>
      <c r="D17" s="83"/>
      <c r="E17" s="83"/>
    </row>
    <row r="18" spans="1:4" ht="39.75" customHeight="1">
      <c r="A18" s="2"/>
      <c r="B18" s="2"/>
      <c r="C18" s="2"/>
      <c r="D18" s="2"/>
    </row>
    <row r="19" spans="1:8" ht="64.5" customHeight="1">
      <c r="A19" s="88" t="s">
        <v>56</v>
      </c>
      <c r="B19" s="88"/>
      <c r="C19" s="88"/>
      <c r="D19" s="89"/>
      <c r="E19" s="89"/>
      <c r="F19" s="10"/>
      <c r="G19" s="10"/>
      <c r="H19" s="10"/>
    </row>
    <row r="20" spans="1:2" ht="26.25" customHeight="1">
      <c r="A20" s="3"/>
      <c r="B20" s="4"/>
    </row>
    <row r="21" spans="1:9" ht="101.25" customHeight="1">
      <c r="A21" s="48" t="s">
        <v>4</v>
      </c>
      <c r="B21" s="48" t="s">
        <v>5</v>
      </c>
      <c r="C21" s="27" t="s">
        <v>29</v>
      </c>
      <c r="D21" s="27" t="s">
        <v>46</v>
      </c>
      <c r="E21" s="27" t="s">
        <v>57</v>
      </c>
      <c r="F21" s="22" t="s">
        <v>44</v>
      </c>
      <c r="G21" s="11" t="s">
        <v>42</v>
      </c>
      <c r="H21" s="14" t="s">
        <v>43</v>
      </c>
      <c r="I21" s="20" t="s">
        <v>45</v>
      </c>
    </row>
    <row r="22" spans="1:9" ht="48.75" customHeight="1">
      <c r="A22" s="49" t="s">
        <v>6</v>
      </c>
      <c r="B22" s="50" t="s">
        <v>19</v>
      </c>
      <c r="C22" s="51" t="e">
        <f>C23+C39</f>
        <v>#REF!</v>
      </c>
      <c r="D22" s="51" t="e">
        <f>D23+D39</f>
        <v>#REF!</v>
      </c>
      <c r="E22" s="42">
        <f>E23+E39</f>
        <v>407514</v>
      </c>
      <c r="F22" s="23" t="e">
        <f>F23+F39</f>
        <v>#REF!</v>
      </c>
      <c r="G22" s="12" t="e">
        <f aca="true" t="shared" si="0" ref="G22:G43">E22-C22</f>
        <v>#REF!</v>
      </c>
      <c r="H22" s="15"/>
      <c r="I22" s="21" t="e">
        <f>E22-F22</f>
        <v>#REF!</v>
      </c>
    </row>
    <row r="23" spans="1:9" ht="30" customHeight="1">
      <c r="A23" s="49"/>
      <c r="B23" s="50" t="s">
        <v>21</v>
      </c>
      <c r="C23" s="51" t="e">
        <f>C24+C28+C34</f>
        <v>#REF!</v>
      </c>
      <c r="D23" s="51" t="e">
        <f>D24+D28+D34</f>
        <v>#REF!</v>
      </c>
      <c r="E23" s="42">
        <f>E24+E28+E34</f>
        <v>334300</v>
      </c>
      <c r="F23" s="23" t="e">
        <f>F24+F28+F34</f>
        <v>#REF!</v>
      </c>
      <c r="G23" s="12" t="e">
        <f t="shared" si="0"/>
        <v>#REF!</v>
      </c>
      <c r="H23" s="16"/>
      <c r="I23" s="21" t="e">
        <f aca="true" t="shared" si="1" ref="I23:I57">E23-F23</f>
        <v>#REF!</v>
      </c>
    </row>
    <row r="24" spans="1:9" ht="39" customHeight="1">
      <c r="A24" s="49" t="s">
        <v>20</v>
      </c>
      <c r="B24" s="52" t="s">
        <v>7</v>
      </c>
      <c r="C24" s="53">
        <f>C25</f>
        <v>99347</v>
      </c>
      <c r="D24" s="53">
        <f>D25</f>
        <v>100920</v>
      </c>
      <c r="E24" s="43">
        <f>E25</f>
        <v>98796</v>
      </c>
      <c r="F24" s="24">
        <f>F25</f>
        <v>111275</v>
      </c>
      <c r="G24" s="13">
        <f t="shared" si="0"/>
        <v>-551</v>
      </c>
      <c r="H24" s="17"/>
      <c r="I24" s="13">
        <f t="shared" si="1"/>
        <v>-12479</v>
      </c>
    </row>
    <row r="25" spans="1:9" ht="26.25" customHeight="1">
      <c r="A25" s="49" t="s">
        <v>8</v>
      </c>
      <c r="B25" s="52" t="s">
        <v>9</v>
      </c>
      <c r="C25" s="27">
        <f>C26+C27</f>
        <v>99347</v>
      </c>
      <c r="D25" s="27">
        <f>D26+D27</f>
        <v>100920</v>
      </c>
      <c r="E25" s="44">
        <f>E26+E27</f>
        <v>98796</v>
      </c>
      <c r="F25" s="25">
        <v>111275</v>
      </c>
      <c r="G25" s="13">
        <f t="shared" si="0"/>
        <v>-551</v>
      </c>
      <c r="H25" s="18"/>
      <c r="I25" s="13">
        <f t="shared" si="1"/>
        <v>-12479</v>
      </c>
    </row>
    <row r="26" spans="1:9" ht="121.5" customHeight="1">
      <c r="A26" s="49" t="s">
        <v>38</v>
      </c>
      <c r="B26" s="28" t="s">
        <v>39</v>
      </c>
      <c r="C26" s="27">
        <v>97151</v>
      </c>
      <c r="D26" s="27">
        <v>96381</v>
      </c>
      <c r="E26" s="44">
        <v>95126</v>
      </c>
      <c r="F26" s="25"/>
      <c r="G26" s="13">
        <f t="shared" si="0"/>
        <v>-2025</v>
      </c>
      <c r="H26" s="18"/>
      <c r="I26" s="13">
        <f t="shared" si="1"/>
        <v>95126</v>
      </c>
    </row>
    <row r="27" spans="1:9" ht="84.75" customHeight="1">
      <c r="A27" s="49" t="s">
        <v>40</v>
      </c>
      <c r="B27" s="28" t="s">
        <v>41</v>
      </c>
      <c r="C27" s="27">
        <v>2196</v>
      </c>
      <c r="D27" s="27">
        <v>4539</v>
      </c>
      <c r="E27" s="44">
        <v>3670</v>
      </c>
      <c r="F27" s="25"/>
      <c r="G27" s="13">
        <f t="shared" si="0"/>
        <v>1474</v>
      </c>
      <c r="H27" s="18"/>
      <c r="I27" s="13">
        <f t="shared" si="1"/>
        <v>3670</v>
      </c>
    </row>
    <row r="28" spans="1:9" ht="68.25" customHeight="1">
      <c r="A28" s="54" t="s">
        <v>23</v>
      </c>
      <c r="B28" s="52" t="s">
        <v>24</v>
      </c>
      <c r="C28" s="27" t="e">
        <f>C29</f>
        <v>#REF!</v>
      </c>
      <c r="D28" s="27" t="e">
        <f>D29</f>
        <v>#REF!</v>
      </c>
      <c r="E28" s="44">
        <f>E29</f>
        <v>3974</v>
      </c>
      <c r="F28" s="26" t="e">
        <f>F29</f>
        <v>#REF!</v>
      </c>
      <c r="G28" s="13" t="e">
        <f t="shared" si="0"/>
        <v>#REF!</v>
      </c>
      <c r="H28" s="18"/>
      <c r="I28" s="13" t="e">
        <f t="shared" si="1"/>
        <v>#REF!</v>
      </c>
    </row>
    <row r="29" spans="1:9" ht="57.75" customHeight="1">
      <c r="A29" s="54" t="s">
        <v>26</v>
      </c>
      <c r="B29" s="52" t="s">
        <v>25</v>
      </c>
      <c r="C29" s="27" t="e">
        <f>C30+C31+C32+#REF!</f>
        <v>#REF!</v>
      </c>
      <c r="D29" s="27" t="e">
        <f>D30+D31+D32+#REF!</f>
        <v>#REF!</v>
      </c>
      <c r="E29" s="44">
        <f>E30+E31+E32+E33</f>
        <v>3974</v>
      </c>
      <c r="F29" s="26" t="e">
        <f>F30+F31+F32+#REF!</f>
        <v>#REF!</v>
      </c>
      <c r="G29" s="13" t="e">
        <f t="shared" si="0"/>
        <v>#REF!</v>
      </c>
      <c r="H29" s="18"/>
      <c r="I29" s="13" t="e">
        <f t="shared" si="1"/>
        <v>#REF!</v>
      </c>
    </row>
    <row r="30" spans="1:9" ht="174.75" customHeight="1">
      <c r="A30" s="67" t="s">
        <v>63</v>
      </c>
      <c r="B30" s="70" t="s">
        <v>64</v>
      </c>
      <c r="C30" s="27">
        <v>1297</v>
      </c>
      <c r="D30" s="27">
        <v>1297</v>
      </c>
      <c r="E30" s="44">
        <v>1441</v>
      </c>
      <c r="F30" s="26">
        <v>1532</v>
      </c>
      <c r="G30" s="13">
        <f t="shared" si="0"/>
        <v>144</v>
      </c>
      <c r="H30" s="19"/>
      <c r="I30" s="13">
        <f t="shared" si="1"/>
        <v>-91</v>
      </c>
    </row>
    <row r="31" spans="1:9" ht="196.5" customHeight="1">
      <c r="A31" s="67" t="s">
        <v>65</v>
      </c>
      <c r="B31" s="70" t="s">
        <v>66</v>
      </c>
      <c r="C31" s="27">
        <v>20</v>
      </c>
      <c r="D31" s="27">
        <v>20</v>
      </c>
      <c r="E31" s="44">
        <v>10</v>
      </c>
      <c r="F31" s="26">
        <v>22</v>
      </c>
      <c r="G31" s="13">
        <f t="shared" si="0"/>
        <v>-10</v>
      </c>
      <c r="H31" s="19"/>
      <c r="I31" s="13">
        <f t="shared" si="1"/>
        <v>-12</v>
      </c>
    </row>
    <row r="32" spans="1:9" ht="177" customHeight="1">
      <c r="A32" s="67" t="s">
        <v>67</v>
      </c>
      <c r="B32" s="70" t="s">
        <v>68</v>
      </c>
      <c r="C32" s="27">
        <v>2831</v>
      </c>
      <c r="D32" s="27">
        <v>2831</v>
      </c>
      <c r="E32" s="44">
        <v>2791</v>
      </c>
      <c r="F32" s="26">
        <v>2547</v>
      </c>
      <c r="G32" s="13">
        <f t="shared" si="0"/>
        <v>-40</v>
      </c>
      <c r="H32" s="19"/>
      <c r="I32" s="13">
        <f t="shared" si="1"/>
        <v>244</v>
      </c>
    </row>
    <row r="33" spans="1:9" ht="180.75" customHeight="1">
      <c r="A33" s="67" t="s">
        <v>69</v>
      </c>
      <c r="B33" s="70" t="s">
        <v>70</v>
      </c>
      <c r="C33" s="27"/>
      <c r="D33" s="27"/>
      <c r="E33" s="44">
        <v>-268</v>
      </c>
      <c r="F33" s="26"/>
      <c r="G33" s="13"/>
      <c r="H33" s="19"/>
      <c r="I33" s="13"/>
    </row>
    <row r="34" spans="1:9" ht="39" customHeight="1">
      <c r="A34" s="49" t="s">
        <v>10</v>
      </c>
      <c r="B34" s="52" t="s">
        <v>51</v>
      </c>
      <c r="C34" s="27">
        <v>191588</v>
      </c>
      <c r="D34" s="27">
        <f>D35+D36</f>
        <v>191588</v>
      </c>
      <c r="E34" s="44">
        <f>E36+E35</f>
        <v>231530</v>
      </c>
      <c r="F34" s="25">
        <f>F35+F36</f>
        <v>220168</v>
      </c>
      <c r="G34" s="13">
        <f t="shared" si="0"/>
        <v>39942</v>
      </c>
      <c r="H34" s="18"/>
      <c r="I34" s="13">
        <f t="shared" si="1"/>
        <v>11362</v>
      </c>
    </row>
    <row r="35" spans="1:9" ht="78.75" customHeight="1">
      <c r="A35" s="54" t="s">
        <v>37</v>
      </c>
      <c r="B35" s="52" t="s">
        <v>52</v>
      </c>
      <c r="C35" s="27">
        <v>26256</v>
      </c>
      <c r="D35" s="27">
        <v>26256</v>
      </c>
      <c r="E35" s="44">
        <v>31368</v>
      </c>
      <c r="F35" s="25">
        <v>29073</v>
      </c>
      <c r="G35" s="13">
        <f t="shared" si="0"/>
        <v>5112</v>
      </c>
      <c r="H35" s="18"/>
      <c r="I35" s="13">
        <f t="shared" si="1"/>
        <v>2295</v>
      </c>
    </row>
    <row r="36" spans="1:9" ht="27.75" customHeight="1">
      <c r="A36" s="54" t="s">
        <v>53</v>
      </c>
      <c r="B36" s="55" t="s">
        <v>11</v>
      </c>
      <c r="C36" s="27">
        <f>C37+C38</f>
        <v>201566</v>
      </c>
      <c r="D36" s="27">
        <f>D38+D37</f>
        <v>165332</v>
      </c>
      <c r="E36" s="44">
        <f>E38+E37</f>
        <v>200162</v>
      </c>
      <c r="F36" s="25">
        <v>191095</v>
      </c>
      <c r="G36" s="13">
        <f t="shared" si="0"/>
        <v>-1404</v>
      </c>
      <c r="H36" s="19"/>
      <c r="I36" s="13">
        <f t="shared" si="1"/>
        <v>9067</v>
      </c>
    </row>
    <row r="37" spans="1:9" s="33" customFormat="1" ht="63.75" customHeight="1">
      <c r="A37" s="56" t="s">
        <v>32</v>
      </c>
      <c r="B37" s="57" t="s">
        <v>30</v>
      </c>
      <c r="C37" s="29">
        <v>143686</v>
      </c>
      <c r="D37" s="29">
        <v>122857</v>
      </c>
      <c r="E37" s="45">
        <v>118198</v>
      </c>
      <c r="F37" s="30"/>
      <c r="G37" s="31">
        <f t="shared" si="0"/>
        <v>-25488</v>
      </c>
      <c r="H37" s="32"/>
      <c r="I37" s="31">
        <f t="shared" si="1"/>
        <v>118198</v>
      </c>
    </row>
    <row r="38" spans="1:9" s="33" customFormat="1" ht="53.25" customHeight="1">
      <c r="A38" s="56" t="s">
        <v>33</v>
      </c>
      <c r="B38" s="57" t="s">
        <v>31</v>
      </c>
      <c r="C38" s="29">
        <v>57880</v>
      </c>
      <c r="D38" s="29">
        <v>42475</v>
      </c>
      <c r="E38" s="45">
        <v>81964</v>
      </c>
      <c r="F38" s="30"/>
      <c r="G38" s="31">
        <f t="shared" si="0"/>
        <v>24084</v>
      </c>
      <c r="H38" s="32"/>
      <c r="I38" s="31">
        <f t="shared" si="1"/>
        <v>81964</v>
      </c>
    </row>
    <row r="39" spans="1:9" s="33" customFormat="1" ht="26.25">
      <c r="A39" s="56"/>
      <c r="B39" s="58" t="s">
        <v>22</v>
      </c>
      <c r="C39" s="59" t="e">
        <f>C40+C43</f>
        <v>#REF!</v>
      </c>
      <c r="D39" s="59" t="e">
        <f>D40+D43+#REF!</f>
        <v>#REF!</v>
      </c>
      <c r="E39" s="60">
        <f>E40+E43</f>
        <v>73214</v>
      </c>
      <c r="F39" s="34" t="e">
        <f>F40+F43</f>
        <v>#REF!</v>
      </c>
      <c r="G39" s="31" t="e">
        <f t="shared" si="0"/>
        <v>#REF!</v>
      </c>
      <c r="H39" s="32"/>
      <c r="I39" s="31" t="e">
        <f t="shared" si="1"/>
        <v>#REF!</v>
      </c>
    </row>
    <row r="40" spans="1:9" s="33" customFormat="1" ht="78.75">
      <c r="A40" s="61" t="s">
        <v>12</v>
      </c>
      <c r="B40" s="57" t="s">
        <v>13</v>
      </c>
      <c r="C40" s="62" t="e">
        <f>SUM(#REF!)</f>
        <v>#REF!</v>
      </c>
      <c r="D40" s="62" t="e">
        <f>SUM(#REF!)</f>
        <v>#REF!</v>
      </c>
      <c r="E40" s="46">
        <f>E41+E42</f>
        <v>42887</v>
      </c>
      <c r="F40" s="35" t="e">
        <f>#REF!</f>
        <v>#REF!</v>
      </c>
      <c r="G40" s="31" t="e">
        <f t="shared" si="0"/>
        <v>#REF!</v>
      </c>
      <c r="H40" s="36"/>
      <c r="I40" s="31" t="e">
        <f t="shared" si="1"/>
        <v>#REF!</v>
      </c>
    </row>
    <row r="41" spans="1:9" s="33" customFormat="1" ht="138.75" customHeight="1">
      <c r="A41" s="61" t="s">
        <v>47</v>
      </c>
      <c r="B41" s="63" t="s">
        <v>34</v>
      </c>
      <c r="C41" s="29">
        <v>62498</v>
      </c>
      <c r="D41" s="29">
        <v>31176</v>
      </c>
      <c r="E41" s="45">
        <v>42472</v>
      </c>
      <c r="F41" s="30">
        <v>64964</v>
      </c>
      <c r="G41" s="31">
        <f t="shared" si="0"/>
        <v>-20026</v>
      </c>
      <c r="H41" s="37"/>
      <c r="I41" s="31">
        <f t="shared" si="1"/>
        <v>-22492</v>
      </c>
    </row>
    <row r="42" spans="1:9" s="33" customFormat="1" ht="66.75" customHeight="1">
      <c r="A42" s="61" t="s">
        <v>54</v>
      </c>
      <c r="B42" s="64" t="s">
        <v>55</v>
      </c>
      <c r="C42" s="29"/>
      <c r="D42" s="29"/>
      <c r="E42" s="66">
        <v>415</v>
      </c>
      <c r="F42" s="30"/>
      <c r="G42" s="31"/>
      <c r="H42" s="37"/>
      <c r="I42" s="31"/>
    </row>
    <row r="43" spans="1:9" s="33" customFormat="1" ht="52.5">
      <c r="A43" s="61" t="s">
        <v>14</v>
      </c>
      <c r="B43" s="57" t="s">
        <v>15</v>
      </c>
      <c r="C43" s="62" t="e">
        <f>#REF!+#REF!</f>
        <v>#REF!</v>
      </c>
      <c r="D43" s="62" t="e">
        <f>#REF!+#REF!</f>
        <v>#REF!</v>
      </c>
      <c r="E43" s="46">
        <f>E45+E46+E44</f>
        <v>30327</v>
      </c>
      <c r="F43" s="35" t="e">
        <f>#REF!</f>
        <v>#REF!</v>
      </c>
      <c r="G43" s="31" t="e">
        <f t="shared" si="0"/>
        <v>#REF!</v>
      </c>
      <c r="H43" s="36"/>
      <c r="I43" s="31" t="e">
        <f t="shared" si="1"/>
        <v>#REF!</v>
      </c>
    </row>
    <row r="44" spans="1:9" s="33" customFormat="1" ht="142.5" customHeight="1">
      <c r="A44" s="61" t="s">
        <v>83</v>
      </c>
      <c r="B44" s="57" t="s">
        <v>84</v>
      </c>
      <c r="C44" s="62"/>
      <c r="D44" s="62"/>
      <c r="E44" s="46">
        <v>958</v>
      </c>
      <c r="F44" s="35"/>
      <c r="G44" s="31"/>
      <c r="H44" s="36"/>
      <c r="I44" s="31"/>
    </row>
    <row r="45" spans="1:9" s="38" customFormat="1" ht="88.5" customHeight="1">
      <c r="A45" s="61" t="s">
        <v>48</v>
      </c>
      <c r="B45" s="63" t="s">
        <v>35</v>
      </c>
      <c r="C45" s="29">
        <v>6277</v>
      </c>
      <c r="D45" s="29">
        <v>884</v>
      </c>
      <c r="E45" s="45">
        <v>26629</v>
      </c>
      <c r="F45" s="30">
        <v>5882</v>
      </c>
      <c r="G45" s="31">
        <f>E45-C45</f>
        <v>20352</v>
      </c>
      <c r="H45" s="32"/>
      <c r="I45" s="31">
        <f t="shared" si="1"/>
        <v>20747</v>
      </c>
    </row>
    <row r="46" spans="1:9" s="38" customFormat="1" ht="138.75" customHeight="1">
      <c r="A46" s="61" t="s">
        <v>49</v>
      </c>
      <c r="B46" s="63" t="s">
        <v>50</v>
      </c>
      <c r="C46" s="29"/>
      <c r="D46" s="29"/>
      <c r="E46" s="45">
        <v>2740</v>
      </c>
      <c r="F46" s="30"/>
      <c r="G46" s="31"/>
      <c r="H46" s="32"/>
      <c r="I46" s="31"/>
    </row>
    <row r="47" spans="1:9" s="33" customFormat="1" ht="40.5" customHeight="1">
      <c r="A47" s="61" t="s">
        <v>16</v>
      </c>
      <c r="B47" s="58" t="s">
        <v>17</v>
      </c>
      <c r="C47" s="65" t="e">
        <f>C54+#REF!</f>
        <v>#REF!</v>
      </c>
      <c r="D47" s="65" t="e">
        <f>D54+#REF!</f>
        <v>#REF!</v>
      </c>
      <c r="E47" s="47">
        <f>E48+E55</f>
        <v>11191.79013</v>
      </c>
      <c r="F47" s="39"/>
      <c r="G47" s="31" t="e">
        <f>E47-C47</f>
        <v>#REF!</v>
      </c>
      <c r="H47" s="40"/>
      <c r="I47" s="31">
        <f t="shared" si="1"/>
        <v>11191.79013</v>
      </c>
    </row>
    <row r="48" spans="1:9" s="33" customFormat="1" ht="54" customHeight="1">
      <c r="A48" s="67" t="s">
        <v>59</v>
      </c>
      <c r="B48" s="68" t="s">
        <v>60</v>
      </c>
      <c r="C48" s="65"/>
      <c r="D48" s="65"/>
      <c r="E48" s="69">
        <f>E53+E49</f>
        <v>10238.83</v>
      </c>
      <c r="F48" s="39"/>
      <c r="G48" s="31"/>
      <c r="H48" s="40"/>
      <c r="I48" s="31"/>
    </row>
    <row r="49" spans="1:9" s="33" customFormat="1" ht="54" customHeight="1">
      <c r="A49" s="67" t="s">
        <v>76</v>
      </c>
      <c r="B49" s="68" t="s">
        <v>81</v>
      </c>
      <c r="C49" s="65"/>
      <c r="D49" s="65"/>
      <c r="E49" s="69">
        <f>E50+E51+E52</f>
        <v>9922.83</v>
      </c>
      <c r="F49" s="39"/>
      <c r="G49" s="31"/>
      <c r="H49" s="40"/>
      <c r="I49" s="31"/>
    </row>
    <row r="50" spans="1:9" s="33" customFormat="1" ht="90" customHeight="1">
      <c r="A50" s="73" t="s">
        <v>78</v>
      </c>
      <c r="B50" s="72" t="s">
        <v>77</v>
      </c>
      <c r="C50" s="71" t="s">
        <v>77</v>
      </c>
      <c r="D50" s="65"/>
      <c r="E50" s="69">
        <v>1825.64</v>
      </c>
      <c r="F50" s="39"/>
      <c r="G50" s="31"/>
      <c r="H50" s="40"/>
      <c r="I50" s="31"/>
    </row>
    <row r="51" spans="1:12" s="33" customFormat="1" ht="149.25" customHeight="1">
      <c r="A51" s="67" t="s">
        <v>79</v>
      </c>
      <c r="B51" s="68" t="s">
        <v>80</v>
      </c>
      <c r="C51" s="65"/>
      <c r="D51" s="65"/>
      <c r="E51" s="69">
        <v>100</v>
      </c>
      <c r="F51" s="39"/>
      <c r="G51" s="31"/>
      <c r="H51" s="40"/>
      <c r="I51" s="31"/>
      <c r="L51" s="74"/>
    </row>
    <row r="52" spans="1:12" s="33" customFormat="1" ht="91.5" customHeight="1">
      <c r="A52" s="67" t="s">
        <v>86</v>
      </c>
      <c r="B52" s="68" t="s">
        <v>87</v>
      </c>
      <c r="C52" s="65"/>
      <c r="D52" s="65"/>
      <c r="E52" s="69">
        <v>7997.19</v>
      </c>
      <c r="F52" s="39"/>
      <c r="G52" s="31"/>
      <c r="H52" s="40"/>
      <c r="I52" s="31"/>
      <c r="L52" s="74"/>
    </row>
    <row r="53" spans="1:9" s="33" customFormat="1" ht="44.25" customHeight="1">
      <c r="A53" s="67" t="s">
        <v>61</v>
      </c>
      <c r="B53" s="68" t="s">
        <v>62</v>
      </c>
      <c r="C53" s="65"/>
      <c r="D53" s="65"/>
      <c r="E53" s="69">
        <f>E54</f>
        <v>316</v>
      </c>
      <c r="F53" s="39"/>
      <c r="G53" s="31"/>
      <c r="H53" s="40"/>
      <c r="I53" s="31"/>
    </row>
    <row r="54" spans="1:9" s="33" customFormat="1" ht="83.25" customHeight="1">
      <c r="A54" s="61" t="s">
        <v>58</v>
      </c>
      <c r="B54" s="57" t="s">
        <v>36</v>
      </c>
      <c r="C54" s="29">
        <v>522</v>
      </c>
      <c r="D54" s="29">
        <v>522</v>
      </c>
      <c r="E54" s="45">
        <v>316</v>
      </c>
      <c r="F54" s="30"/>
      <c r="G54" s="41">
        <f>E54-C54</f>
        <v>-206</v>
      </c>
      <c r="H54" s="32"/>
      <c r="I54" s="31">
        <f t="shared" si="1"/>
        <v>316</v>
      </c>
    </row>
    <row r="55" spans="1:9" s="33" customFormat="1" ht="128.25" customHeight="1">
      <c r="A55" s="61" t="s">
        <v>73</v>
      </c>
      <c r="B55" s="57" t="s">
        <v>82</v>
      </c>
      <c r="C55" s="29"/>
      <c r="D55" s="29"/>
      <c r="E55" s="45">
        <f>E56</f>
        <v>952.96013</v>
      </c>
      <c r="F55" s="30"/>
      <c r="G55" s="41"/>
      <c r="H55" s="32"/>
      <c r="I55" s="31"/>
    </row>
    <row r="56" spans="1:9" s="33" customFormat="1" ht="82.5" customHeight="1">
      <c r="A56" s="61" t="s">
        <v>75</v>
      </c>
      <c r="B56" s="57" t="s">
        <v>74</v>
      </c>
      <c r="C56" s="29"/>
      <c r="D56" s="29"/>
      <c r="E56" s="45">
        <v>952.96013</v>
      </c>
      <c r="F56" s="30"/>
      <c r="G56" s="41"/>
      <c r="H56" s="32"/>
      <c r="I56" s="31"/>
    </row>
    <row r="57" spans="1:9" s="6" customFormat="1" ht="30.75" customHeight="1">
      <c r="A57" s="49"/>
      <c r="B57" s="50" t="s">
        <v>18</v>
      </c>
      <c r="C57" s="51" t="e">
        <f>C47+C22</f>
        <v>#REF!</v>
      </c>
      <c r="D57" s="51" t="e">
        <f>D47+D22</f>
        <v>#REF!</v>
      </c>
      <c r="E57" s="42">
        <f>E22+E47</f>
        <v>418705.79013</v>
      </c>
      <c r="F57" s="23" t="e">
        <f>F22</f>
        <v>#REF!</v>
      </c>
      <c r="G57" s="12" t="e">
        <f>E57-C57</f>
        <v>#REF!</v>
      </c>
      <c r="H57" s="15"/>
      <c r="I57" s="13" t="e">
        <f t="shared" si="1"/>
        <v>#REF!</v>
      </c>
    </row>
    <row r="59" spans="1:2" ht="23.25">
      <c r="A59" s="86" t="s">
        <v>88</v>
      </c>
      <c r="B59" s="87"/>
    </row>
    <row r="60" spans="1:2" ht="23.25">
      <c r="A60" s="86" t="s">
        <v>89</v>
      </c>
      <c r="B60" s="87"/>
    </row>
    <row r="61" spans="1:2" ht="23.25">
      <c r="A61" s="86" t="s">
        <v>90</v>
      </c>
      <c r="B61" s="87"/>
    </row>
  </sheetData>
  <sheetProtection/>
  <mergeCells count="19">
    <mergeCell ref="B15:E15"/>
    <mergeCell ref="A59:B59"/>
    <mergeCell ref="A60:B60"/>
    <mergeCell ref="A61:B61"/>
    <mergeCell ref="A19:E19"/>
    <mergeCell ref="A9:C9"/>
    <mergeCell ref="A10:C10"/>
    <mergeCell ref="A11:C11"/>
    <mergeCell ref="B16:E16"/>
    <mergeCell ref="A8:C8"/>
    <mergeCell ref="B1:E1"/>
    <mergeCell ref="B2:E2"/>
    <mergeCell ref="B3:E3"/>
    <mergeCell ref="B4:E4"/>
    <mergeCell ref="B17:E17"/>
    <mergeCell ref="B5:E5"/>
    <mergeCell ref="B12:E12"/>
    <mergeCell ref="B13:E13"/>
    <mergeCell ref="B14:E14"/>
  </mergeCells>
  <printOptions/>
  <pageMargins left="0.7874015748031497" right="0.3937007874015748" top="0.64" bottom="0.1968503937007874" header="0.1968503937007874" footer="0.11811023622047245"/>
  <pageSetup fitToHeight="0" horizontalDpi="600" verticalDpi="600" orientation="portrait" paperSize="9" scale="50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2019-09-04T09:54:25Z</cp:lastPrinted>
  <dcterms:created xsi:type="dcterms:W3CDTF">2010-09-30T11:19:41Z</dcterms:created>
  <dcterms:modified xsi:type="dcterms:W3CDTF">2019-09-10T08:05:56Z</dcterms:modified>
  <cp:category/>
  <cp:version/>
  <cp:contentType/>
  <cp:contentStatus/>
</cp:coreProperties>
</file>