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15" windowWidth="11625" windowHeight="5460" tabRatio="948" activeTab="0"/>
  </bookViews>
  <sheets>
    <sheet name="Прил1(дох.) 2019 Уточн.№ 8" sheetId="1" r:id="rId1"/>
  </sheets>
  <definedNames>
    <definedName name="_xlnm.Print_Titles" localSheetId="0">'Прил1(дох.) 2019 Уточн.№ 8'!$10:$10</definedName>
    <definedName name="_xlnm.Print_Area" localSheetId="0">'Прил1(дох.) 2019 Уточн.№ 8'!$A$1:$G$221</definedName>
  </definedNames>
  <calcPr fullCalcOnLoad="1"/>
</workbook>
</file>

<file path=xl/sharedStrings.xml><?xml version="1.0" encoding="utf-8"?>
<sst xmlns="http://schemas.openxmlformats.org/spreadsheetml/2006/main" count="426" uniqueCount="405">
  <si>
    <t xml:space="preserve">094 1 17 05050 05 0200 180   </t>
  </si>
  <si>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</si>
  <si>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</si>
  <si>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</si>
  <si>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</si>
  <si>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</si>
  <si>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</si>
  <si>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</si>
  <si>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</si>
  <si>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</si>
  <si>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</si>
  <si>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</si>
  <si>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</si>
  <si>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</si>
  <si>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</si>
  <si>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</si>
  <si>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</si>
  <si>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</si>
  <si>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000 1 11 07000 00 0000 120</t>
  </si>
  <si>
    <t>Платежи от государственных и муниципальных унитарных предприятий</t>
  </si>
  <si>
    <t>БЕЗВОЗМЕЗДНЫЕ ПОСТУПЛЕНИЯ</t>
  </si>
  <si>
    <t>000 1 14 00000 00 0000 000</t>
  </si>
  <si>
    <t>000 1 17 00000 00 0000 000</t>
  </si>
  <si>
    <t>ПРОЧИЕ НЕНАЛОГОВЫЕ ДОХОДЫ</t>
  </si>
  <si>
    <t>Единый налог на вмененный доход для отдельных видов деятельности</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</si>
  <si>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</si>
  <si>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</si>
  <si>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</si>
  <si>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</si>
  <si>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</si>
  <si>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000 1 17 05050 05 0000 180   </t>
  </si>
  <si>
    <t>Единый сельскохозяйственный налог</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</si>
  <si>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</si>
  <si>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</si>
  <si>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</si>
  <si>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080 1 11 09045 05 0100 120</t>
  </si>
  <si>
    <t xml:space="preserve">070 1 17 05050 05 0100 180   </t>
  </si>
  <si>
    <t>НАЛОГИ НА ПРИБЫЛЬ, ДОХОДЫ</t>
  </si>
  <si>
    <t>Налог, взимаемый в связи с применением  упрощенной системы налогообложения</t>
  </si>
  <si>
    <t>Прочие неналоговые доходы бюджетов муниципальных районов, всего, в том числе:</t>
  </si>
  <si>
    <t>Налог, взимаемый в связи с применением патентной системы налогообложения</t>
  </si>
  <si>
    <t>Доходы от сдачи в аренду имущества, составляющего казну муниципальных районов (за исключением земельных участков)</t>
  </si>
  <si>
    <t>070 1 11 09045 05 0400 120</t>
  </si>
  <si>
    <t>Плата за негативное воздействие на окружающую среду</t>
  </si>
  <si>
    <t>Налог на доходы физических лиц</t>
  </si>
  <si>
    <t>Прочие субсидии бюджетам муниципальных районов, всего, в том числе:</t>
  </si>
  <si>
    <t>АКЦИЗЫ ПО ПОДАКЦИЗНЫМ ТОВАРАМ (ПРОДУКЦИИ), ПРОИЗВОДИМЫМ НА ТЕРРИТОРИИ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</si>
  <si>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(по договорам Комитета по управлению муниципальным имуществом Администрации Одинцовского муниципального района)</t>
  </si>
  <si>
    <t>080 1 11 05013 13 0000 120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</si>
  <si>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</si>
  <si>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000 1 14 06000 00 0000 430</t>
  </si>
  <si>
    <t>080 1 14 06013 13 0000 430</t>
  </si>
  <si>
    <t>Прочие безвозмездные поступления в бюджеты муниципальных районов</t>
  </si>
  <si>
    <t xml:space="preserve">070 1 17 05050 05 0700 180   </t>
  </si>
  <si>
    <t>Прочие неналоговые доходы бюджетов муниципальных районов (восстановление средств по результатам проверок (за исключением дебиторской задолженности прошлых лет))</t>
  </si>
  <si>
    <t>Прочие неналоговые доходы бюджетов муниципальных районов (плата за размещение нестационарных торговых объектов)</t>
  </si>
  <si>
    <t>Прочие субсидии бюджетам муниципальных районов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</si>
  <si>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</si>
  <si>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Субвенции бюджетам муниципальных районов на предоставление гражданам субсидий на оплату жилого помещения и коммунальных услуг, всего, в том числе:</t>
  </si>
  <si>
    <t>Субвенции бюджетам муниципальных районов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</si>
  <si>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</si>
  <si>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</si>
  <si>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</si>
  <si>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Субвенции бюджетам муниципальных районов на выполнение передаваемых полномочий субъектов Российской Федерации, всего, в том числе:</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</si>
  <si>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сфере архитектуры и градостроительства)</t>
  </si>
  <si>
    <t>Субвенции бюджетам муниципальных районов на выполнение передаваемых  полномочий субъектов Российской Федерации (на обеспечение переданных государственных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</si>
  <si>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муниципальных районов на выполнение передаваемых  полномочий субъектов Российской Федерации (на реализацию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</si>
  <si>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</si>
  <si>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</si>
  <si>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 xml:space="preserve">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по обеспечению выплаты компенсации части платы, взимаемой с родителей (законных представителей))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</si>
  <si>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</si>
  <si>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Прочие субвенции бюджетам муниципальных районов, всего, в том числе:</t>
  </si>
  <si>
    <t>Прочие субвенции бюджетам муниципальных районов (на обеспечение полноценным питанием беременных женщин, кормящих матерей, а также детей в возрасте до трех лет в Московской области)</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</si>
  <si>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</si>
  <si>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</si>
  <si>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</si>
  <si>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субвенции бюджетам муниципальных районов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</si>
  <si>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Иные межбюджетные трансферты, всего, в том числе:</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</si>
  <si>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всего, в том числе: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</si>
  <si>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содержание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</si>
  <si>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обеспечение содержания мест захоронения)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</si>
  <si>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Контрольно-счетной палатой Одинцовского муниципального района части полномочий)</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</si>
  <si>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Финансово-казначейским Управлением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</si>
  <si>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Администрации района))</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</si>
  <si>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жилищных отношений Администрации Одинцовского муниципального района части полномочий)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</si>
  <si>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комплектование книжных фондов библиотек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</si>
  <si>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(обеспечение деятельности муниципального казенного учреждения))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</si>
  <si>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</si>
  <si>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000 1 11 05010 00 0000 120</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</si>
  <si>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</si>
  <si>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Прочие безвозмездные поступления, всего, в том числе:</t>
  </si>
  <si>
    <t>000 2 07 00000 00 0000 000</t>
  </si>
  <si>
    <t>Прочие субсидии бюджетам муниципальных районов (на мероприятия по организации отдыха детей в каникулярное время)</t>
  </si>
  <si>
    <t>Прочие межбюджетные трансферты, передаваемые бюджетам муниципальных районов,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</si>
  <si>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(содержание дорог общего пользования))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</si>
  <si>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</si>
  <si>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</si>
  <si>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(содержание дорог общего пользования))</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</si>
  <si>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</si>
  <si>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080 1 11 05025 05 0000 120</t>
  </si>
  <si>
    <t>080 1 14 06313 13 0000 430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</si>
  <si>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</si>
  <si>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000 1 14 06300 00 0000 430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</si>
  <si>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 всего, в том числе:</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</si>
  <si>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</si>
  <si>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</si>
  <si>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</si>
  <si>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</si>
  <si>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Доходы от продажи земельных участков, государственная собственность на которые не разграничена</t>
  </si>
  <si>
    <t>182 1 05 02000 02 0000 110</t>
  </si>
  <si>
    <t>182 1 05 03000 01 0000 110</t>
  </si>
  <si>
    <t>182 1 05 04000 02 0000 110</t>
  </si>
  <si>
    <t>080 1 11 05075 05 0000 120</t>
  </si>
  <si>
    <t xml:space="preserve">080 1 11 07015 05 0000 120   </t>
  </si>
  <si>
    <t xml:space="preserve">080 1 14 02053 05 0000 410 </t>
  </si>
  <si>
    <t>182 1 01 02000 01 0000 110</t>
  </si>
  <si>
    <t xml:space="preserve">182 1 05 01000 00 0000 110   </t>
  </si>
  <si>
    <t>000 1 01 00000 00 0000 000</t>
  </si>
  <si>
    <t>000 1 03 02000 01 0000 110</t>
  </si>
  <si>
    <t xml:space="preserve">000 1 05 00000 00 0000 000   </t>
  </si>
  <si>
    <t>Субвенции бюджетам бюджетной системы Российской Федерации, всего, в том числе:</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</si>
  <si>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</si>
  <si>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</si>
  <si>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000 1 11 05020 00 0000 120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</si>
  <si>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(субвенция на оплату банковских и почтовых услуг по перечислению компенсации части платы, взимаемой с родителей (законных представителей))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</si>
  <si>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Управлением развития потребительского рынка и услуг Администрации Одинцовского муниципального района части полномочий)</t>
  </si>
  <si>
    <t>000 1 11 05070 00 0000 120</t>
  </si>
  <si>
    <t>Субвенции бюджетам муниципальных районов на выполнение передаваемых полномочий субъектов Российской Федерации (организация проведения мероприятий по отлову и содержанию безнадзорных животных)</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</si>
  <si>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</si>
  <si>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муниципальных районов (платные услуги многофункционального центра предоставления государственных и муниципальных услуг)</t>
  </si>
  <si>
    <t>Прочие доходы от оказания платных услуг (работ) получателями средств бюджетов муниципальных районов (прочие доходы)</t>
  </si>
  <si>
    <t>Прочие доходы от компенсации затрат бюджетов муниципальных районов</t>
  </si>
  <si>
    <t>Прочие доходы от компенсации затрат бюджетов муниципальных районов (доходы от компенсации затрат многофункционального центра предоставления государственных и муниципальных услуг)</t>
  </si>
  <si>
    <t>000 1 13 00000 00 0000 000</t>
  </si>
  <si>
    <t>000 1 13 01995 05 0000 130</t>
  </si>
  <si>
    <t>070 1 13 01995 05 0100 130</t>
  </si>
  <si>
    <t>056 1 13 01995 05 0600 130</t>
  </si>
  <si>
    <t>000 1 13 02995 05 0000 130</t>
  </si>
  <si>
    <t>070 1 13 02995 05 0200 130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</si>
  <si>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</si>
  <si>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080 1 11 05013 05 0000 120   </t>
  </si>
  <si>
    <t>080 1 14 06013 05 0000 430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</si>
  <si>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</si>
  <si>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t>
  </si>
  <si>
    <t xml:space="preserve">Прочие субсидии бюджетам муниципальных районов (на ремонт подъездов многоквартирных домов в рамках государственной программы Московской области "Формирование современной комфортной городской среды") </t>
  </si>
  <si>
    <t>Прочие субсидии бюджетам муниципальных районов (на приобретение автобусов для доставки обучающихся в общеобразовательные организации в Московской области, расположенные в сельских населенных пунктах)</t>
  </si>
  <si>
    <t>Прочие субсидии бюджетам муниципальных районов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 переданных из федеральной собственности)</t>
  </si>
  <si>
    <t xml:space="preserve">Прочие субсидии бюджетам муниципальных районов (на создание новых и (или) благоустройство существующих парков культуры и отдыха, расположенных на землях лесного фонда в рамках государственной программы Московской области "Формирование современной комфортной городской среды") </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</si>
  <si>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</si>
  <si>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установку и эксплуатацию рекламной конструкции)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</si>
  <si>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(строительство объектов муниципальной собственности))</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</si>
  <si>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образования в Одинцовском муниципальном районе Московской области" (за исключением строительства объектов муниципальной собственности))</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</si>
  <si>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"Формирование городской среды на территории Одинцовского муниципального района Московской области" (ремонт подъездов многоквартирных домов))</t>
  </si>
  <si>
    <t>из бюджетов поселений, всего, в том числе:</t>
  </si>
  <si>
    <t>из бюджета Московской области, всего, в том числе: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</si>
  <si>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городских поселений на условиях софинансирования средств бюджета Московской области))</t>
  </si>
  <si>
    <t>Субвенции бюджетам муниципальных районов на выполнение передаваемых полномочий субъектов Российской Федерации     (на создание административной комиссии, уполномоченной рассматривать дела об административных правонарушениях в сфере благоустройства)</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</si>
  <si>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"Снижение административных барьеров,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t>
  </si>
  <si>
    <t>080 1 14 06313 05 0000 430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</si>
  <si>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</si>
  <si>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Прочие неналоговые доходы бюджетов муниципальных районов (плата за вырубку зеленых насаждений)</t>
  </si>
  <si>
    <t>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в соответствии с Законом Московской области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t>
  </si>
  <si>
    <t>Доходы от продажи земельных участков, находящихся в государственной и муниципальной собственности, всего, в том числе:</t>
  </si>
  <si>
    <t>Прочие субсидии бюджетам муниципальных районов (на разработку проектной документации на рекультивацию полигонов твердых коммунальных отходов (твердых бытовых отходов))</t>
  </si>
  <si>
    <t>000 2 02 20000 00 0000 150</t>
  </si>
  <si>
    <t>070 202 25021 05 0000 150</t>
  </si>
  <si>
    <t>000 2 02 29999 05 0000 150</t>
  </si>
  <si>
    <t>050 2 02 29999 05 0014 150</t>
  </si>
  <si>
    <t>056 2 02 29999 05 0042 150</t>
  </si>
  <si>
    <t xml:space="preserve">056 2 02 29999 05 0043 150 </t>
  </si>
  <si>
    <t>056 2 02 29999 05 0051 150</t>
  </si>
  <si>
    <t>056 2 02 29999 05 0089 150</t>
  </si>
  <si>
    <t>070 2 02 29999 05 0128 150</t>
  </si>
  <si>
    <t>070 2 02 29999 05 0172 150</t>
  </si>
  <si>
    <t>070 2 02 29999 05 0176 150</t>
  </si>
  <si>
    <t>000 2 02 30000 00 0000 150</t>
  </si>
  <si>
    <t>000 2 02 30022 05 0000 150</t>
  </si>
  <si>
    <t>070 2 02 30022 05 0018 150</t>
  </si>
  <si>
    <t>070 2 02 30022 05 0045 150</t>
  </si>
  <si>
    <t>000 2 02 30024 05 0000 150</t>
  </si>
  <si>
    <t>070 2 02 30024 05 0005 150</t>
  </si>
  <si>
    <t>070 2 02 30024 05 0006 150</t>
  </si>
  <si>
    <t>070 2 02 30024 05 0007 150</t>
  </si>
  <si>
    <t>070 2 02 30024 05 0008 150</t>
  </si>
  <si>
    <t>056 2 02 30024 05 0011 150</t>
  </si>
  <si>
    <t>056 2 02 30024 05 0012 150</t>
  </si>
  <si>
    <t>056 2 02 30024 05 0013 150</t>
  </si>
  <si>
    <t>070 202 30024 05 0132 150</t>
  </si>
  <si>
    <t>070 2 02 30024 05 0143 150</t>
  </si>
  <si>
    <t>000 2 02 30029 05 0000 150</t>
  </si>
  <si>
    <t>003 2 02 30029 05 0002 150</t>
  </si>
  <si>
    <t>056 2 02 30029 05 0003 150</t>
  </si>
  <si>
    <t>056 2 02 30029 05 0030 150</t>
  </si>
  <si>
    <t xml:space="preserve">070 2 02 35082 05 0000 150   </t>
  </si>
  <si>
    <t>000 2 02 39999 05 0000 150</t>
  </si>
  <si>
    <t>070 2 02 39999 05 0004 150</t>
  </si>
  <si>
    <t>056 2 02 39999 05 0010 150</t>
  </si>
  <si>
    <t>056 2 02 39999 05 0019 150</t>
  </si>
  <si>
    <t>056 2 02 39999 05 0093 150</t>
  </si>
  <si>
    <t>056 2 02 39999 05 0105 150</t>
  </si>
  <si>
    <t>000 2 02 40000 00 0000 150</t>
  </si>
  <si>
    <t>000 2 02 40014 05 0000 150</t>
  </si>
  <si>
    <t>003 2 02 40014 05 0053 150</t>
  </si>
  <si>
    <t>003 2 02 40014 05 0054 150</t>
  </si>
  <si>
    <t>003 2 02 40014 05 0061 150</t>
  </si>
  <si>
    <t>003 2 02 40014 05 0063 150</t>
  </si>
  <si>
    <t>003 2 02 40014 05 0064 150</t>
  </si>
  <si>
    <t>003 2 02 40014 05 0065 150</t>
  </si>
  <si>
    <t>003 2 02 40014 05 0067 150</t>
  </si>
  <si>
    <t>003 2 02 40014 05 0068 150</t>
  </si>
  <si>
    <t>003 2 02 40014 05 0071 150</t>
  </si>
  <si>
    <t>003 2 02 40014 05 0073 150</t>
  </si>
  <si>
    <t>003 2 02 40014 05 0079 150</t>
  </si>
  <si>
    <t>003 2 02 40014 05 0151 150</t>
  </si>
  <si>
    <t>000 2 02 49999 05 0000 150</t>
  </si>
  <si>
    <t>003 2 02 49999 05 0025 150</t>
  </si>
  <si>
    <t>003 2 02 49999 05 0026 150</t>
  </si>
  <si>
    <t>003 2 02 49999 05 0038 150</t>
  </si>
  <si>
    <t>003 2 02 49999 05 0039 150</t>
  </si>
  <si>
    <t>003 2 02 49999 05 0059 150</t>
  </si>
  <si>
    <t xml:space="preserve"> 003 2 02 49999 05 0152 150</t>
  </si>
  <si>
    <t>003 2 02 49999 05 0148 150</t>
  </si>
  <si>
    <t>070 2 07 05030 05 0000 150</t>
  </si>
  <si>
    <t>003 2 02 29999 05 0032 150</t>
  </si>
  <si>
    <t xml:space="preserve">048 1 12 01000 01 0000 120   </t>
  </si>
  <si>
    <t>070 2 02 29999 05 0182 150</t>
  </si>
  <si>
    <t>Прочие субсидии бюджетам муниципальных районов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</si>
  <si>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000 1 14 06010 00 0000 430</t>
  </si>
  <si>
    <t>056 1 13 01995 05 0200 130</t>
  </si>
  <si>
    <t>Прочие доходы от оказания платных услуг (работ) получателями средств бюджетов муниципальных районов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</si>
  <si>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070 1 08 07150 01 1000 110</t>
  </si>
  <si>
    <t>182 1 08 03010 01 1000 110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</si>
  <si>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</si>
  <si>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</si>
  <si>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</si>
  <si>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</si>
  <si>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</si>
  <si>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</si>
  <si>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</si>
  <si>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</si>
  <si>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 xml:space="preserve"> 056 2 02 49999 05 0055 150</t>
  </si>
  <si>
    <t>003 2 02 49999 05 0017 150</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</si>
  <si>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культуры в Одинцовском муниципальном районе Московской области" за счет средств поселений)</t>
  </si>
  <si>
    <t>070 2 02 29999 05 0074 150</t>
  </si>
  <si>
    <t>Прочие субсидии бюджетам муниципальных районов (на софинансирование работ по капитальному ремонту и ремонту автомобильных дорог общего пользования местного значения)</t>
  </si>
  <si>
    <t>056 2 02 29999 05 0136 150</t>
  </si>
  <si>
    <t xml:space="preserve">Прочие субсидии бюджетам муниципальных районов (на мероприятия по проведению капитального ремонта в муниципальных общеобразовательных организациях) </t>
  </si>
  <si>
    <t>000 218 00000 00 0000 000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</si>
  <si>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</si>
  <si>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056 218 05010 05 0000 150</t>
  </si>
  <si>
    <t>Доходы бюджетов муниципальных районов от возврата бюджетными учреждениями остатков субсидий прошлых лет</t>
  </si>
  <si>
    <t>056 218 05020 05 0000 150</t>
  </si>
  <si>
    <t>Доходы бюджетов муниципальных районов от возврата автономными учреждениями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</si>
  <si>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</si>
  <si>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070 218 60010 05 0000 150</t>
  </si>
  <si>
    <t>000 219 00000 00 0000 150</t>
  </si>
  <si>
    <t>ВОЗВРАТ ОСТАТКОВ СУБСИДИЙ, СУБВЕНЦИЙ И ИНЫХ МЕЖБЮДЖЕТНЫХ ТРАНСФЕРТОВ, ИМЕЮЩИХ ЦЕЛЕВОЕ НАЗНАЧЕНИЕ, ПРОШЛЫХ ЛЕТ</t>
  </si>
  <si>
    <t>056 219 45160 05 0000 150</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</si>
  <si>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</si>
  <si>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003 219 60010 05 0000 150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</si>
  <si>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</si>
  <si>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056 219 60010 05 0000 150</t>
  </si>
  <si>
    <t>070 219 60010 05 0000 150</t>
  </si>
  <si>
    <t>Субсидии бюджетам муниципальных районов на реализацию  мероприятий по стимулированию программ развития жилищного строительства субъектов Российской Федерации</t>
  </si>
  <si>
    <t>Прочие межбюджетные трансферты, передаваемые бюджетам муниципальных районов (на создание цетров образования цифрового и гуманитарного профилей (из бюджета Московской области))</t>
  </si>
  <si>
    <t>Прочие субсидии бюджетам муниципальных районов (на предоставление доступа к электронным сервисам цифровой инфраструктуры в сфере жилищно-коммунального хозяйства)</t>
  </si>
  <si>
    <t>056 2 02 29999 05 0114 150</t>
  </si>
  <si>
    <t>Прочие субсидии бюджетам муниципальных районов (на мероприятия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образовательным программам) условий для получения детьми-инвалидами качественного образования)</t>
  </si>
  <si>
    <t>070 2 02 29999 05 0113 150</t>
  </si>
  <si>
    <t>Прочие субсидии бюджетам муниципальных районов (на капитальные вложения в объекты общего образования)</t>
  </si>
  <si>
    <t>070 2 02 30024 05 0009 150</t>
  </si>
  <si>
    <t>Субвенции бюджетам муниципальных районов на выполнение передаваемых  полномочий субъектов Российской Федерации   (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</si>
  <si>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003 2 02 40014 05 0037 150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</si>
  <si>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дорожной деятельности на территориях городских поселений (ремонт дорог общего пользования) за счет средств областного бюджета)</t>
  </si>
  <si>
    <t xml:space="preserve"> 070 2 02 49999 05 0078 150</t>
  </si>
  <si>
    <t>Прочие межбюджетные трансферты, передаваемые бюджетам муниципальных районов (в соответствии с Законом Московской области " О дополнительных мероприятиях по развитию жилищно-коммунального хозяйства и социально -культурной сферы")</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</si>
  <si>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</si>
  <si>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Субсидии бюджетам муниципальных районов на поддержку образования для детей с ограниченными возможностями здоровья</t>
  </si>
  <si>
    <t>056 202 25169 05 0000 150</t>
  </si>
  <si>
    <t>056 202 25187 05 0000 150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</si>
  <si>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</si>
  <si>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056 202 45160 05 0000 150</t>
  </si>
  <si>
    <t>050 218 05010 05 0000 150</t>
  </si>
  <si>
    <t>056 202 25210 05 0000 150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</si>
  <si>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</si>
  <si>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Прочие субсидии бюджетам муниципальных районов (на оснащение планшетными компьютерами общеобразовательных организаций в Московской области)</t>
  </si>
  <si>
    <t>Прочие субсидии бюджетам муниципальных районов (на оснащение  мультимедийными проекторами и экранами для мультимедийных проекторов общеобразовательных организаций в Московской области)</t>
  </si>
  <si>
    <t>056 2 02 29999 05 0086 150</t>
  </si>
  <si>
    <t>056 2 02 29999 05 0087 150</t>
  </si>
  <si>
    <t>056 2 07 05030 05 0000 150</t>
  </si>
  <si>
    <t>050 202 25555 05 0000 150</t>
  </si>
  <si>
    <t>Субсидии бюджетам муниципальных районов на реализацию программ формирования современной городской среды</t>
  </si>
  <si>
    <t>ДОХОДЫ ОТ ОКАЗАНИЯ ПЛАТНЫХ УСЛУГ И КОМПЕНСАЦИИ ЗАТРАТ ГОСУДАРСТВА</t>
  </si>
  <si>
    <t>003 2 02 49999 05 0076 150</t>
  </si>
  <si>
    <t>Прочие межбюджетные трансферты, передаваемые бюджетам муниципальных районов (на целевое финансирование мероприятий муниципальной программы Одинцовского муниципального района "Развитие дорожно-транспортной системы Одинцовского муниципального района" на территориях сельских поселений (ремонт дорог общего пользования за счет средств сельских поселений для обеспечения софинансирования средств бюджета Московской области))</t>
  </si>
  <si>
    <t>051 202 25229 05 0000 150</t>
  </si>
  <si>
    <t>Субсидии бюджетам муниципальных районов на приобретение спортивного инвентаря для приведения организаций спортивной подготовки в нормативное состояние</t>
  </si>
  <si>
    <t>070 2 02 29999 05 0187 150</t>
  </si>
  <si>
    <t>Прочие субсидии бюджетам муниципальных районов (на мероприятия по стимулированию программ развития жилищного строительства субъектов Российской Федерации)</t>
  </si>
  <si>
    <t>Субвенции бюджетам муниципальных районов на выполнение передаваемых полномочий субъектов Российской Федерации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обучающимся  на очной форме обучения)</t>
  </si>
  <si>
    <t>003 202 20014 05 0056 150</t>
  </si>
  <si>
    <t>003 2 02 40014 05 0066 150</t>
  </si>
  <si>
    <t>070 218 05030 05 0000 150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</si>
  <si>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софинансирование работ в целях проведения капитального ремонта и ремонта автомобильных дорог, примыкающих к территориям садоводческих, огороднических и дачных некоммерческих объединений граждан, за счет средств бюджетов городских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</si>
  <si>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софинансирование работ в целях проведения капитального ремонта и ремонта автомобильных дорог, примыкающих к территориям садоводческих, огороднических и дачных некоммерческих объединений граждан, за счет средств областного бюджета)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</si>
  <si>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право заключения договора на установку и эксплуатацию рекламной конструкции)</t>
  </si>
  <si>
    <t>070 1 11 09045 05 0500 120</t>
  </si>
  <si>
    <t>Доходы бюджетов муниципальных районов от возврата иными организациями остатков субсидий прошлых лет</t>
  </si>
  <si>
    <t>070 2 02 29999 05 0164 150</t>
  </si>
  <si>
    <t xml:space="preserve">Прочие субсидии бюджетам муниципальных районов (на софинансирование работ по строительству (реконструкции) объектов дорожного хозяйства местного значения) </t>
  </si>
  <si>
    <t>050 202 45160 05 0000 150</t>
  </si>
  <si>
    <t>003  2 02 49999 05 0161 150</t>
  </si>
  <si>
    <t>Прочие межбюджетные трансферты, передаваемые бюджетам муниципальных районов (на финансирование мероприятий муниципальной программы Одинцовского муниципального района Московской области "Развитие инженерной инфраструктуры и энергоэффективности на территории Одинцовского муниципального района Московской области")</t>
  </si>
  <si>
    <t>080 1 17 05050 05 0800 180</t>
  </si>
  <si>
    <t xml:space="preserve">Заместитель Главы Администрации - </t>
  </si>
  <si>
    <t>050 202 49999 05 0192 150</t>
  </si>
  <si>
    <t>Прочие межбюджетные трансферты, передаваемые бюджетам муниципальных районов (на премирование победителей смотра -конкурса "Парки-Подмосковья")</t>
  </si>
  <si>
    <t>Прочие неналоговые доходы бюджетов муниципальных районов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муниципальных районов)</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</si>
  <si>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</si>
  <si>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070 202 35120 05 0000 150</t>
  </si>
  <si>
    <t>000 111 05300 00 0000 120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</si>
  <si>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</si>
  <si>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080 1 11 05313 05 0000 120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</si>
  <si>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</si>
  <si>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080 1 11 09045 05 0800 120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</si>
  <si>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(плата за размещение объектов на землях или земельных участках, находящихся в муниципальной собственности, без предоставления земельных участков и установления сервитутов, расположенных в границах муниципальных районов)</t>
  </si>
  <si>
    <t>070 117 05050 05 0500 180</t>
  </si>
  <si>
    <t>Прочие неналоговые доходы бюджетов муниципальных районов (плата за право заключения муниципального контракта)</t>
  </si>
  <si>
    <t>070 1 13 02995 05 0100 130</t>
  </si>
  <si>
    <t>Прочие доходы от компенсации затрат бюджетов муниципальных районов (дебиторская задолженность прошлых лет)</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</si>
  <si>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</si>
  <si>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080 1 11 05325 05 0000 120</t>
  </si>
  <si>
    <t>070 202 29999 05 0196 150</t>
  </si>
  <si>
    <t>Прочие субсидии бюджетам муниципальных районов (на строительство и реконструкцию объектов очистки сточных вод)</t>
  </si>
  <si>
    <t xml:space="preserve"> 070 2 02 49999 05 0022 150</t>
  </si>
  <si>
    <t>Прочие межбюджетные трансферты, передаваемые бюджетам муниципальных районов (на реализацию отдельных мероприятий муниципальных программ)</t>
  </si>
  <si>
    <t>070 1 13 01540 05 0000 130</t>
  </si>
  <si>
    <t>834 1 13 01995 05 0000 130</t>
  </si>
  <si>
    <t>000 1 13 02995 05 0300 130</t>
  </si>
  <si>
    <t>051 1 13 02995 05 0300 130</t>
  </si>
  <si>
    <t>056 1 13 02995 05 0300 130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</si>
  <si>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</si>
  <si>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Прочие доходы от компенсации затрат бюджетов муниципальных районов (средства от возврата субсидий в связи с невыполнением муниципального задания по результатам проверок)</t>
  </si>
  <si>
    <t xml:space="preserve">начальник Финансово-казначейского управления                                                      </t>
  </si>
  <si>
    <t>000 109 00000 00 0000 000</t>
  </si>
  <si>
    <t>182 1 09 07033 05 0000 110</t>
  </si>
  <si>
    <t>003 1 13 02995 05 0100 130</t>
  </si>
  <si>
    <t>000 1 13 02995 05 0100 130</t>
  </si>
  <si>
    <t xml:space="preserve">003 1 17 05050 05 0200 180   </t>
  </si>
  <si>
    <t xml:space="preserve">056 1 17 05050 05 0200 180   </t>
  </si>
  <si>
    <t>Прочие межбюджетные трансферты, передаваемые бюджетам муниципальных районов (иные межбюджетные трансферты в форме дотаций)</t>
  </si>
  <si>
    <t>003 2 02 40014 05 0044 150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</si>
  <si>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строительство подъезда к микрорайону № 9 от ул.Сосновой в г. Одинцово,  за счет средств бюджетов городских поселений)</t>
  </si>
  <si>
    <t>070 202 29999 05 0210 150</t>
  </si>
  <si>
    <t>Прочие субсидии бюджетам муниципальных районов (на приобретение (выкуп) нежилых помещений и земельного участка под размещение ясельных групп для детей в возрасте от 2 месяцев до 3 лет)</t>
  </si>
  <si>
    <t>070 2 02 29999 05 0041 150</t>
  </si>
  <si>
    <t>Прочие субсидии бюджетам муниципальных районов (на приобретение оборудования для комплектования строящихся муниципальных общеобразовательных организаций)</t>
  </si>
  <si>
    <t>070 2 02 29999 05 0036 150</t>
  </si>
  <si>
    <t>Прочие субсидии бюджетам муниципальных районов (на организацию деятельности многофункциональных центров предоставления государственных и муниципальных услуг, действующих на территории Московской области, по реализации мероприятий, направленных на повышение уровня удовлетворенности граждан качеством предоставления государственных и муниципальных услуг)</t>
  </si>
  <si>
    <t>070 2 02 29999 05 0016 150</t>
  </si>
  <si>
    <t>Прочие субсидии бюджетам муниципальных районов (на софинансирование расходов на организацию деятельности многофункциональных центров  предоставления государственных и муниципальных услуг)</t>
  </si>
  <si>
    <t>ЗАДОЛЖЕННОСТЬ И ПЕРЕРАСЧЕТЫ ПО ОТМЕНЕННЫМ НАЛОГАМ, СБОРАМ И ИНЫМ ОБЯЗАТЕЛЬНЫМ ПЛАТЕЖАМ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</si>
  <si>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</si>
  <si>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</si>
  <si>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080 114 06025 05 0000 430</t>
  </si>
  <si>
    <t>Прочие неналоговые доходы бюджетов муниципальных районов (прочие доходы)</t>
  </si>
  <si>
    <t>070 117 05050 05 0600 180</t>
  </si>
  <si>
    <t>080 117 05050 05 0600 180</t>
  </si>
  <si>
    <t xml:space="preserve">000 1 17 05050 05 0200 180   </t>
  </si>
  <si>
    <t>000 117 05050 05 0600 180</t>
  </si>
  <si>
    <t>070 1 13 02995 05 0600 130</t>
  </si>
  <si>
    <t>Прочие доходы от компенсации затрат бюджетов муниципальных районов (прочие доходы)</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</si>
  <si>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</si>
  <si>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000 114 06020 00 0000 430</t>
  </si>
  <si>
    <t>056 2 02 49999 05 0148 150</t>
  </si>
  <si>
    <t>050 202 29999 05 0209 150</t>
  </si>
  <si>
    <t>Прочие субсидии бюджетам муниципальных районов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t>
  </si>
  <si>
    <t>003 202 49999 05 0024 150</t>
  </si>
  <si>
    <t>Прочие межбюджетные трансферты, передаваемые бюджетам муниципальных районов (на поощрение муниципальных управленческих команд за достижение показателей деятельности органов исполнительной власти Московской области в 2019 году)</t>
  </si>
  <si>
    <t>003 202 49999 05 0028 150</t>
  </si>
  <si>
    <t>Прочие межбюджетные трансферты, передаваемые бюджетам муниципальных районов (премия Губернатора Московской области "Прорыв года")</t>
  </si>
  <si>
    <t>Субсидии бюджетам муниципальных районов на обустройство и восстановление воинских захоронений, находящихся в государственной собственности</t>
  </si>
  <si>
    <t>Уточненный план на 2019 год</t>
  </si>
  <si>
    <t>Исполнено</t>
  </si>
  <si>
    <t>План 2019 года</t>
  </si>
  <si>
    <t>Доходы бюджета Одинцовского муниципального района за 2019 год</t>
  </si>
  <si>
    <t>000 1 13 02995 05 0600 130</t>
  </si>
  <si>
    <t>003 1 13 02995 05 0600 130</t>
  </si>
  <si>
    <t>056 1 13 02995 05 0600 130</t>
  </si>
  <si>
    <t>Доходы, поступающие в порядке возмещения расходов, понесенных в связи с эксплуатацией имущества муниципальных районов</t>
  </si>
  <si>
    <t>080 117 01050 05 0000 180</t>
  </si>
  <si>
    <t>056 117 05050 05 0600 180</t>
  </si>
  <si>
    <t>Невыясненные поступления, зачисляемые в бюджеты муниципальных районов</t>
  </si>
  <si>
    <t>070 2 02 29999 05 0034 150</t>
  </si>
  <si>
    <t>056 113 02065 05 0000 130</t>
  </si>
  <si>
    <t xml:space="preserve">                                                                                                                                           Одинцовского городского округа</t>
  </si>
  <si>
    <t xml:space="preserve">                                                                                                                                           Приложение № 1</t>
  </si>
  <si>
    <t xml:space="preserve">                                                                                                                                           Московской области</t>
  </si>
  <si>
    <t>тыс. руб.</t>
  </si>
  <si>
    <t>070 202 25299 05 0000 150</t>
  </si>
  <si>
    <t>Администрации Одинцовского городского округа                                                                                            Л.В. Тарасова</t>
  </si>
  <si>
    <t>% выполне-ния плана</t>
  </si>
  <si>
    <t>Дополнитель-ный план на 2019 год</t>
  </si>
  <si>
    <t xml:space="preserve">                                                                                                                                           к решению Совета депутатов</t>
  </si>
  <si>
    <t xml:space="preserve">                                                                                                                                           от 30.04.2020  № 2/16</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</si>
</sst>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 numFmtId="188" formatCode="0.00000"/>
  </numFmts>
  <fonts count="56">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sz val="12"/>
      <name val="Times New Roman Cyr"/>
      <family val="1"/>
    </font>
    <font>
      <b/>
      <sz val="12"/>
      <name val="Times New Roman"/>
      <family val="1"/>
    </font>
    <font>
      <sz val="11"/>
      <name val="Calibri"/>
      <family val="2"/>
    </font>
    <font>
      <sz val="14"/>
      <name val="Times New Roman"/>
      <family val="1"/>
    </font>
    <font>
      <sz val="16"/>
      <name val="Times New Roman"/>
      <family val="1"/>
    </font>
    <font>
      <b/>
      <sz val="20"/>
      <name val="Times New Roman Cyr"/>
      <family val="1"/>
    </font>
    <font>
      <sz val="20"/>
      <name val="Times New Roman"/>
      <family val="1"/>
    </font>
    <font>
      <b/>
      <sz val="14"/>
      <name val="Times New Roman"/>
      <family val="1"/>
    </font>
    <font>
      <sz val="18"/>
      <name val="Times New Roman Cyr"/>
      <family val="1"/>
    </font>
    <font>
      <b/>
      <sz val="12.5"/>
      <name val="Times New Roman"/>
      <family val="1"/>
    </font>
    <font>
      <sz val="12.5"/>
      <name val="Times New Roman"/>
      <family val="1"/>
    </font>
    <font>
      <b/>
      <sz val="13"/>
      <name val="Times New Roman"/>
      <family val="1"/>
    </font>
    <font>
      <sz val="13"/>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8" fillId="0" borderId="0">
      <alignment/>
      <protection/>
    </xf>
    <xf numFmtId="0" fontId="0" fillId="0" borderId="0">
      <alignment/>
      <protection/>
    </xf>
    <xf numFmtId="0" fontId="50" fillId="0" borderId="0" applyBorder="0">
      <alignment/>
      <protection/>
    </xf>
    <xf numFmtId="0" fontId="9" fillId="0" borderId="0">
      <alignment/>
      <protection/>
    </xf>
    <xf numFmtId="0" fontId="2"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54">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3" fillId="0" borderId="0" xfId="0" applyFont="1" applyFill="1" applyAlignment="1">
      <alignment horizontal="center" vertical="center" wrapText="1"/>
    </xf>
    <xf numFmtId="0" fontId="6" fillId="0" borderId="0" xfId="0" applyFont="1" applyFill="1" applyAlignment="1">
      <alignment horizontal="left" vertical="top" wrapText="1"/>
    </xf>
    <xf numFmtId="177" fontId="6" fillId="0" borderId="0" xfId="0" applyNumberFormat="1" applyFont="1" applyFill="1" applyAlignment="1">
      <alignment horizontal="left" vertical="top"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177" fontId="0" fillId="0" borderId="0" xfId="0" applyNumberFormat="1" applyFont="1" applyFill="1" applyAlignment="1">
      <alignment horizontal="left" vertical="top" wrapText="1"/>
    </xf>
    <xf numFmtId="3" fontId="11"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3" fontId="11" fillId="0" borderId="10" xfId="0" applyNumberFormat="1" applyFont="1" applyFill="1" applyBorder="1" applyAlignment="1">
      <alignment horizontal="center" vertical="center" wrapText="1"/>
    </xf>
    <xf numFmtId="184" fontId="0" fillId="0" borderId="0" xfId="0" applyNumberFormat="1" applyFont="1" applyFill="1" applyAlignment="1">
      <alignment/>
    </xf>
    <xf numFmtId="0" fontId="11" fillId="0" borderId="0" xfId="0" applyFont="1" applyFill="1" applyAlignment="1">
      <alignment/>
    </xf>
    <xf numFmtId="184" fontId="14" fillId="0" borderId="10" xfId="0" applyNumberFormat="1" applyFont="1" applyFill="1" applyBorder="1" applyAlignment="1">
      <alignment horizontal="right" vertical="distributed"/>
    </xf>
    <xf numFmtId="184" fontId="14" fillId="0" borderId="10" xfId="53" applyNumberFormat="1" applyFont="1" applyFill="1" applyBorder="1" applyAlignment="1">
      <alignment horizontal="right" vertical="distributed"/>
      <protection/>
    </xf>
    <xf numFmtId="172" fontId="14" fillId="0" borderId="10" xfId="0" applyNumberFormat="1" applyFont="1" applyFill="1" applyBorder="1" applyAlignment="1">
      <alignment horizontal="right" vertical="distributed"/>
    </xf>
    <xf numFmtId="184" fontId="10" fillId="0" borderId="10" xfId="0" applyNumberFormat="1" applyFont="1" applyFill="1" applyBorder="1" applyAlignment="1">
      <alignment horizontal="right" vertical="distributed"/>
    </xf>
    <xf numFmtId="184" fontId="10" fillId="0" borderId="10" xfId="53" applyNumberFormat="1" applyFont="1" applyFill="1" applyBorder="1" applyAlignment="1">
      <alignment horizontal="right" vertical="distributed"/>
      <protection/>
    </xf>
    <xf numFmtId="172" fontId="10" fillId="0" borderId="10" xfId="0" applyNumberFormat="1" applyFont="1" applyFill="1" applyBorder="1" applyAlignment="1">
      <alignment horizontal="right" vertical="distributed"/>
    </xf>
    <xf numFmtId="184" fontId="10" fillId="0" borderId="10" xfId="0" applyNumberFormat="1" applyFont="1" applyFill="1" applyBorder="1" applyAlignment="1">
      <alignment horizontal="right" vertical="distributed" wrapText="1"/>
    </xf>
    <xf numFmtId="0" fontId="6" fillId="0" borderId="0" xfId="0" applyFont="1" applyFill="1" applyAlignment="1">
      <alignment/>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horizontal="center" vertical="center"/>
    </xf>
    <xf numFmtId="1" fontId="17" fillId="0" borderId="10" xfId="53" applyNumberFormat="1" applyFont="1" applyFill="1" applyBorder="1" applyAlignment="1">
      <alignment horizontal="center" vertical="center" wrapText="1"/>
      <protection/>
    </xf>
    <xf numFmtId="0" fontId="17" fillId="0" borderId="10" xfId="0" applyFont="1" applyFill="1" applyBorder="1" applyAlignment="1" applyProtection="1">
      <alignment horizontal="center" vertical="center" wrapText="1"/>
      <protection hidden="1"/>
    </xf>
    <xf numFmtId="0" fontId="17" fillId="0" borderId="10" xfId="56" applyFont="1" applyFill="1" applyBorder="1" applyAlignment="1">
      <alignment horizontal="center" vertical="center" wrapText="1"/>
      <protection/>
    </xf>
    <xf numFmtId="0" fontId="17" fillId="0" borderId="10" xfId="53" applyFont="1" applyFill="1" applyBorder="1" applyAlignment="1">
      <alignment horizontal="center" vertical="center"/>
      <protection/>
    </xf>
    <xf numFmtId="3" fontId="17" fillId="0" borderId="10" xfId="53" applyNumberFormat="1" applyFont="1" applyFill="1" applyBorder="1" applyAlignment="1">
      <alignment horizontal="center" vertical="center"/>
      <protection/>
    </xf>
    <xf numFmtId="0" fontId="18" fillId="0" borderId="10" xfId="0" applyFont="1" applyFill="1" applyBorder="1" applyAlignment="1">
      <alignment horizontal="justify" vertical="center" wrapText="1"/>
    </xf>
    <xf numFmtId="0" fontId="19" fillId="0" borderId="10" xfId="0" applyFont="1" applyFill="1" applyBorder="1" applyAlignment="1">
      <alignment horizontal="justify" vertical="center" wrapText="1"/>
    </xf>
    <xf numFmtId="1" fontId="19" fillId="0" borderId="10" xfId="53" applyNumberFormat="1" applyFont="1" applyFill="1" applyBorder="1" applyAlignment="1">
      <alignment horizontal="justify" vertical="center" wrapText="1"/>
      <protection/>
    </xf>
    <xf numFmtId="0" fontId="19" fillId="0" borderId="10" xfId="0" applyFont="1" applyFill="1" applyBorder="1" applyAlignment="1" applyProtection="1">
      <alignment horizontal="justify" vertical="center" wrapText="1"/>
      <protection hidden="1"/>
    </xf>
    <xf numFmtId="0" fontId="19" fillId="0" borderId="10" xfId="56" applyFont="1" applyFill="1" applyBorder="1" applyAlignment="1">
      <alignment horizontal="justify" vertical="center" wrapText="1"/>
      <protection/>
    </xf>
    <xf numFmtId="0" fontId="19" fillId="0" borderId="10" xfId="53" applyFont="1" applyFill="1" applyBorder="1" applyAlignment="1">
      <alignment horizontal="justify" vertical="center" wrapText="1"/>
      <protection/>
    </xf>
    <xf numFmtId="0" fontId="19" fillId="0" borderId="10" xfId="0" applyFont="1" applyFill="1" applyBorder="1" applyAlignment="1">
      <alignment horizontal="left" vertical="center" wrapText="1"/>
    </xf>
    <xf numFmtId="0" fontId="6" fillId="0" borderId="0" xfId="0" applyFont="1" applyFill="1" applyAlignment="1">
      <alignment horizontal="left" wrapText="1"/>
    </xf>
    <xf numFmtId="0" fontId="12" fillId="0" borderId="0" xfId="0" applyFont="1" applyFill="1" applyAlignment="1">
      <alignment horizontal="center" vertical="center"/>
    </xf>
    <xf numFmtId="0" fontId="13" fillId="0" borderId="0" xfId="0" applyFont="1" applyAlignment="1">
      <alignment/>
    </xf>
    <xf numFmtId="0" fontId="6" fillId="0" borderId="0" xfId="0" applyFont="1" applyAlignment="1">
      <alignment/>
    </xf>
    <xf numFmtId="0" fontId="7" fillId="0" borderId="0" xfId="0" applyFont="1" applyFill="1" applyAlignment="1">
      <alignment horizontal="left" vertical="top" wrapText="1"/>
    </xf>
    <xf numFmtId="177" fontId="7" fillId="0" borderId="0" xfId="0" applyNumberFormat="1" applyFont="1" applyFill="1" applyAlignment="1">
      <alignment horizontal="left" vertical="top" wrapText="1"/>
    </xf>
    <xf numFmtId="0" fontId="7" fillId="0" borderId="0" xfId="0" applyFont="1" applyFill="1" applyAlignment="1">
      <alignment horizontal="left" vertical="top"/>
    </xf>
    <xf numFmtId="0" fontId="15" fillId="0" borderId="0" xfId="0" applyFont="1" applyFill="1" applyAlignment="1">
      <alignment horizontal="left" vertical="top"/>
    </xf>
    <xf numFmtId="0" fontId="6" fillId="0" borderId="0" xfId="0" applyFont="1" applyAlignment="1">
      <alignment horizontal="left" vertical="top"/>
    </xf>
    <xf numFmtId="0" fontId="6" fillId="0" borderId="0" xfId="0" applyFont="1" applyFill="1" applyAlignment="1">
      <alignment horizontal="left" vertical="top"/>
    </xf>
    <xf numFmtId="0" fontId="0" fillId="0" borderId="0" xfId="0" applyFont="1" applyFill="1" applyAlignment="1">
      <alignment horizontal="left" vertical="top"/>
    </xf>
    <xf numFmtId="0" fontId="15" fillId="0" borderId="0" xfId="0" applyFont="1" applyFill="1" applyAlignment="1">
      <alignment horizontal="left" vertical="top"/>
    </xf>
    <xf numFmtId="0" fontId="6" fillId="0" borderId="0" xfId="0" applyFont="1" applyAlignment="1">
      <alignment horizontal="left" vertical="top"/>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225"/>
  <sheetViews>
    <sheetView tabSelected="1" view="pageBreakPreview" zoomScale="70" zoomScaleNormal="91" zoomScaleSheetLayoutView="70" workbookViewId="0" topLeftCell="A211">
      <selection activeCell="E216" sqref="E216"/>
    </sheetView>
  </sheetViews>
  <sheetFormatPr defaultColWidth="9.00390625" defaultRowHeight="15.75"/>
  <cols>
    <col min="1" max="1" width="26.25390625" style="3" customWidth="1"/>
    <col min="2" max="2" width="64.50390625" style="4" customWidth="1"/>
    <col min="3" max="3" width="19.75390625" style="5" customWidth="1"/>
    <col min="4" max="4" width="16.25390625" style="1" customWidth="1"/>
    <col min="5" max="5" width="21.00390625" style="1" customWidth="1"/>
    <col min="6" max="6" width="19.625" style="1" customWidth="1"/>
    <col min="7" max="7" width="13.125" style="1" customWidth="1"/>
    <col min="8" max="16384" width="9.00390625" style="1" customWidth="1"/>
  </cols>
  <sheetData>
    <row r="1" ht="8.25" customHeight="1"/>
    <row r="2" spans="1:7" s="51" customFormat="1" ht="23.25">
      <c r="A2" s="47"/>
      <c r="B2" s="48" t="s">
        <v>396</v>
      </c>
      <c r="C2" s="48"/>
      <c r="D2" s="49"/>
      <c r="E2" s="49"/>
      <c r="F2" s="49"/>
      <c r="G2" s="50"/>
    </row>
    <row r="3" spans="1:7" s="51" customFormat="1" ht="23.25">
      <c r="A3" s="47"/>
      <c r="B3" s="52" t="s">
        <v>403</v>
      </c>
      <c r="C3" s="52"/>
      <c r="D3" s="53"/>
      <c r="E3" s="53"/>
      <c r="F3" s="53"/>
      <c r="G3" s="50"/>
    </row>
    <row r="4" spans="1:7" s="51" customFormat="1" ht="23.25">
      <c r="A4" s="47"/>
      <c r="B4" s="52" t="s">
        <v>395</v>
      </c>
      <c r="C4" s="52"/>
      <c r="D4" s="53"/>
      <c r="E4" s="53"/>
      <c r="F4" s="53"/>
      <c r="G4" s="50"/>
    </row>
    <row r="5" spans="1:7" s="51" customFormat="1" ht="23.25">
      <c r="A5" s="47"/>
      <c r="B5" s="52" t="s">
        <v>397</v>
      </c>
      <c r="C5" s="52"/>
      <c r="D5" s="53"/>
      <c r="E5" s="53"/>
      <c r="F5" s="53"/>
      <c r="G5" s="50"/>
    </row>
    <row r="6" spans="1:7" s="51" customFormat="1" ht="23.25">
      <c r="A6" s="45"/>
      <c r="B6" s="52" t="s">
        <v>404</v>
      </c>
      <c r="C6" s="52"/>
      <c r="D6" s="53"/>
      <c r="E6" s="53"/>
      <c r="F6" s="53"/>
      <c r="G6" s="50"/>
    </row>
    <row r="7" spans="1:3" s="51" customFormat="1" ht="93" customHeight="1">
      <c r="A7" s="45"/>
      <c r="B7" s="45"/>
      <c r="C7" s="46"/>
    </row>
    <row r="8" spans="1:6" ht="35.25" customHeight="1">
      <c r="A8" s="42" t="s">
        <v>385</v>
      </c>
      <c r="B8" s="42"/>
      <c r="C8" s="42"/>
      <c r="D8" s="43"/>
      <c r="E8" s="43"/>
      <c r="F8" s="43"/>
    </row>
    <row r="9" spans="1:7" ht="27" customHeight="1">
      <c r="A9" s="6"/>
      <c r="B9" s="7"/>
      <c r="C9" s="8"/>
      <c r="G9" s="17" t="s">
        <v>398</v>
      </c>
    </row>
    <row r="10" spans="1:7" ht="60" customHeight="1">
      <c r="A10" s="12" t="s">
        <v>25</v>
      </c>
      <c r="B10" s="12" t="s">
        <v>9</v>
      </c>
      <c r="C10" s="12" t="s">
        <v>384</v>
      </c>
      <c r="D10" s="12" t="s">
        <v>402</v>
      </c>
      <c r="E10" s="12" t="s">
        <v>382</v>
      </c>
      <c r="F10" s="15" t="s">
        <v>383</v>
      </c>
      <c r="G10" s="12" t="s">
        <v>401</v>
      </c>
    </row>
    <row r="11" spans="1:7" ht="33">
      <c r="A11" s="26" t="s">
        <v>5</v>
      </c>
      <c r="B11" s="34" t="s">
        <v>32</v>
      </c>
      <c r="C11" s="18">
        <f>C12+C30</f>
        <v>4915292.723</v>
      </c>
      <c r="D11" s="18">
        <f>D12+D30</f>
        <v>0</v>
      </c>
      <c r="E11" s="19">
        <f>C11+D11</f>
        <v>4915292.723</v>
      </c>
      <c r="F11" s="18">
        <f>F12+F30</f>
        <v>5124052.70025</v>
      </c>
      <c r="G11" s="20">
        <f>ROUND(F11/E11*100,1)</f>
        <v>104.2</v>
      </c>
    </row>
    <row r="12" spans="1:7" ht="18.75">
      <c r="A12" s="27"/>
      <c r="B12" s="34" t="s">
        <v>1</v>
      </c>
      <c r="C12" s="18">
        <f>C13+C15+C20+C25+C28</f>
        <v>3350229</v>
      </c>
      <c r="D12" s="18">
        <f>D13+D15+D20+D25+D28</f>
        <v>0</v>
      </c>
      <c r="E12" s="19">
        <f aca="true" t="shared" si="0" ref="E12:E78">C12+D12</f>
        <v>3350229</v>
      </c>
      <c r="F12" s="19">
        <f>F13+F15+F20+F25+F28</f>
        <v>3422391.8167299996</v>
      </c>
      <c r="G12" s="20">
        <f aca="true" t="shared" si="1" ref="G12:G74">ROUND(F12/E12*100,1)</f>
        <v>102.2</v>
      </c>
    </row>
    <row r="13" spans="1:7" ht="33">
      <c r="A13" s="27" t="s">
        <v>117</v>
      </c>
      <c r="B13" s="35" t="s">
        <v>37</v>
      </c>
      <c r="C13" s="21">
        <f>C14</f>
        <v>1658501</v>
      </c>
      <c r="D13" s="21">
        <f>D14</f>
        <v>0</v>
      </c>
      <c r="E13" s="22">
        <f t="shared" si="0"/>
        <v>1658501</v>
      </c>
      <c r="F13" s="22">
        <f>F14</f>
        <v>1709566.72731</v>
      </c>
      <c r="G13" s="23">
        <f t="shared" si="1"/>
        <v>103.1</v>
      </c>
    </row>
    <row r="14" spans="1:7" ht="33">
      <c r="A14" s="27" t="s">
        <v>115</v>
      </c>
      <c r="B14" s="35" t="s">
        <v>44</v>
      </c>
      <c r="C14" s="24">
        <v>1658501</v>
      </c>
      <c r="D14" s="21"/>
      <c r="E14" s="22">
        <f t="shared" si="0"/>
        <v>1658501</v>
      </c>
      <c r="F14" s="22">
        <v>1709566.72731</v>
      </c>
      <c r="G14" s="23">
        <f t="shared" si="1"/>
        <v>103.1</v>
      </c>
    </row>
    <row r="15" spans="1:7" ht="56.25" customHeight="1">
      <c r="A15" s="27" t="s">
        <v>118</v>
      </c>
      <c r="B15" s="35" t="s">
        <v>46</v>
      </c>
      <c r="C15" s="21">
        <f>SUM(C16:C19)</f>
        <v>34820</v>
      </c>
      <c r="D15" s="21">
        <f>SUM(D16:D19)</f>
        <v>0</v>
      </c>
      <c r="E15" s="21">
        <f t="shared" si="0"/>
        <v>34820</v>
      </c>
      <c r="F15" s="22">
        <f>F16+F17+F18+F19</f>
        <v>37901.63463</v>
      </c>
      <c r="G15" s="23">
        <f t="shared" si="1"/>
        <v>108.9</v>
      </c>
    </row>
    <row r="16" spans="1:7" ht="131.25" customHeight="1">
      <c r="A16" s="27" t="s">
        <v>233</v>
      </c>
      <c r="B16" s="35" t="s">
        <v>232</v>
      </c>
      <c r="C16" s="24">
        <v>15827</v>
      </c>
      <c r="D16" s="21"/>
      <c r="E16" s="21">
        <f t="shared" si="0"/>
        <v>15827</v>
      </c>
      <c r="F16" s="22">
        <v>17252.18568</v>
      </c>
      <c r="G16" s="23">
        <f t="shared" si="1"/>
        <v>109</v>
      </c>
    </row>
    <row r="17" spans="1:7" ht="153" customHeight="1">
      <c r="A17" s="27" t="s">
        <v>235</v>
      </c>
      <c r="B17" s="35" t="s">
        <v>234</v>
      </c>
      <c r="C17" s="24">
        <v>116</v>
      </c>
      <c r="D17" s="21"/>
      <c r="E17" s="21">
        <f t="shared" si="0"/>
        <v>116</v>
      </c>
      <c r="F17" s="22">
        <v>126.8081</v>
      </c>
      <c r="G17" s="23">
        <f t="shared" si="1"/>
        <v>109.3</v>
      </c>
    </row>
    <row r="18" spans="1:7" ht="136.5" customHeight="1">
      <c r="A18" s="27" t="s">
        <v>236</v>
      </c>
      <c r="B18" s="35" t="s">
        <v>237</v>
      </c>
      <c r="C18" s="24">
        <v>21262</v>
      </c>
      <c r="D18" s="21"/>
      <c r="E18" s="21">
        <f t="shared" si="0"/>
        <v>21262</v>
      </c>
      <c r="F18" s="22">
        <v>23048.97875</v>
      </c>
      <c r="G18" s="23">
        <f t="shared" si="1"/>
        <v>108.4</v>
      </c>
    </row>
    <row r="19" spans="1:7" ht="137.25" customHeight="1">
      <c r="A19" s="27" t="s">
        <v>239</v>
      </c>
      <c r="B19" s="35" t="s">
        <v>238</v>
      </c>
      <c r="C19" s="24">
        <v>-2385</v>
      </c>
      <c r="D19" s="21"/>
      <c r="E19" s="21">
        <f t="shared" si="0"/>
        <v>-2385</v>
      </c>
      <c r="F19" s="22">
        <v>-2526.3379</v>
      </c>
      <c r="G19" s="23">
        <f t="shared" si="1"/>
        <v>105.9</v>
      </c>
    </row>
    <row r="20" spans="1:7" ht="33">
      <c r="A20" s="27" t="s">
        <v>119</v>
      </c>
      <c r="B20" s="35" t="s">
        <v>7</v>
      </c>
      <c r="C20" s="21">
        <f>C21+C22+C23+C24</f>
        <v>1575518</v>
      </c>
      <c r="D20" s="21">
        <f>D21+D22+D23+D24</f>
        <v>0</v>
      </c>
      <c r="E20" s="21">
        <f t="shared" si="0"/>
        <v>1575518</v>
      </c>
      <c r="F20" s="22">
        <f>F21+F22+F23+F24</f>
        <v>1591576.47648</v>
      </c>
      <c r="G20" s="23">
        <f t="shared" si="1"/>
        <v>101</v>
      </c>
    </row>
    <row r="21" spans="1:7" ht="37.5" customHeight="1">
      <c r="A21" s="27" t="s">
        <v>116</v>
      </c>
      <c r="B21" s="35" t="s">
        <v>38</v>
      </c>
      <c r="C21" s="21">
        <v>1257000</v>
      </c>
      <c r="D21" s="21"/>
      <c r="E21" s="21">
        <f t="shared" si="0"/>
        <v>1257000</v>
      </c>
      <c r="F21" s="22">
        <v>1263055.65686</v>
      </c>
      <c r="G21" s="23">
        <f t="shared" si="1"/>
        <v>100.5</v>
      </c>
    </row>
    <row r="22" spans="1:7" ht="33">
      <c r="A22" s="27" t="s">
        <v>109</v>
      </c>
      <c r="B22" s="35" t="s">
        <v>24</v>
      </c>
      <c r="C22" s="21">
        <v>233786</v>
      </c>
      <c r="D22" s="21"/>
      <c r="E22" s="21">
        <f t="shared" si="0"/>
        <v>233786</v>
      </c>
      <c r="F22" s="22">
        <v>234361.22303</v>
      </c>
      <c r="G22" s="23">
        <f t="shared" si="1"/>
        <v>100.2</v>
      </c>
    </row>
    <row r="23" spans="1:7" ht="33">
      <c r="A23" s="27" t="s">
        <v>110</v>
      </c>
      <c r="B23" s="35" t="s">
        <v>31</v>
      </c>
      <c r="C23" s="21">
        <v>770</v>
      </c>
      <c r="D23" s="21"/>
      <c r="E23" s="21">
        <f t="shared" si="0"/>
        <v>770</v>
      </c>
      <c r="F23" s="22">
        <v>769.94972</v>
      </c>
      <c r="G23" s="23">
        <f t="shared" si="1"/>
        <v>100</v>
      </c>
    </row>
    <row r="24" spans="1:7" ht="33">
      <c r="A24" s="27" t="s">
        <v>111</v>
      </c>
      <c r="B24" s="35" t="s">
        <v>40</v>
      </c>
      <c r="C24" s="21">
        <v>83962</v>
      </c>
      <c r="D24" s="21"/>
      <c r="E24" s="21">
        <f t="shared" si="0"/>
        <v>83962</v>
      </c>
      <c r="F24" s="22">
        <v>93389.64687</v>
      </c>
      <c r="G24" s="23">
        <f t="shared" si="1"/>
        <v>111.2</v>
      </c>
    </row>
    <row r="25" spans="1:7" ht="18.75">
      <c r="A25" s="28" t="s">
        <v>16</v>
      </c>
      <c r="B25" s="35" t="s">
        <v>28</v>
      </c>
      <c r="C25" s="21">
        <f>C26+C27</f>
        <v>81384</v>
      </c>
      <c r="D25" s="21">
        <f>D26+D27</f>
        <v>0</v>
      </c>
      <c r="E25" s="21">
        <f t="shared" si="0"/>
        <v>81384</v>
      </c>
      <c r="F25" s="22">
        <f>F26+F27</f>
        <v>83340.7786</v>
      </c>
      <c r="G25" s="23">
        <f t="shared" si="1"/>
        <v>102.4</v>
      </c>
    </row>
    <row r="26" spans="1:7" ht="54" customHeight="1">
      <c r="A26" s="28" t="s">
        <v>231</v>
      </c>
      <c r="B26" s="35" t="s">
        <v>29</v>
      </c>
      <c r="C26" s="21">
        <v>80699</v>
      </c>
      <c r="D26" s="21"/>
      <c r="E26" s="21">
        <f t="shared" si="0"/>
        <v>80699</v>
      </c>
      <c r="F26" s="22">
        <v>82622.2786</v>
      </c>
      <c r="G26" s="23">
        <f t="shared" si="1"/>
        <v>102.4</v>
      </c>
    </row>
    <row r="27" spans="1:7" ht="40.5" customHeight="1">
      <c r="A27" s="28" t="s">
        <v>230</v>
      </c>
      <c r="B27" s="35" t="s">
        <v>6</v>
      </c>
      <c r="C27" s="21">
        <v>685</v>
      </c>
      <c r="D27" s="21"/>
      <c r="E27" s="21">
        <f t="shared" si="0"/>
        <v>685</v>
      </c>
      <c r="F27" s="22">
        <v>718.5</v>
      </c>
      <c r="G27" s="23">
        <f t="shared" si="1"/>
        <v>104.9</v>
      </c>
    </row>
    <row r="28" spans="1:7" ht="33">
      <c r="A28" s="28" t="s">
        <v>344</v>
      </c>
      <c r="B28" s="35" t="s">
        <v>361</v>
      </c>
      <c r="C28" s="21">
        <f>C29</f>
        <v>6</v>
      </c>
      <c r="D28" s="21">
        <f>D29</f>
        <v>0</v>
      </c>
      <c r="E28" s="21">
        <f t="shared" si="0"/>
        <v>6</v>
      </c>
      <c r="F28" s="22">
        <f>F29</f>
        <v>6.19971</v>
      </c>
      <c r="G28" s="23">
        <f t="shared" si="1"/>
        <v>103.3</v>
      </c>
    </row>
    <row r="29" spans="1:7" ht="66">
      <c r="A29" s="27" t="s">
        <v>345</v>
      </c>
      <c r="B29" s="35" t="s">
        <v>362</v>
      </c>
      <c r="C29" s="21">
        <v>6</v>
      </c>
      <c r="D29" s="21"/>
      <c r="E29" s="21">
        <f t="shared" si="0"/>
        <v>6</v>
      </c>
      <c r="F29" s="22">
        <v>6.19971</v>
      </c>
      <c r="G29" s="23">
        <f t="shared" si="1"/>
        <v>103.3</v>
      </c>
    </row>
    <row r="30" spans="1:7" ht="18.75">
      <c r="A30" s="28"/>
      <c r="B30" s="34" t="s">
        <v>2</v>
      </c>
      <c r="C30" s="18">
        <f>C31+C50+C52+C72+C84+C85</f>
        <v>1565063.723</v>
      </c>
      <c r="D30" s="18">
        <f>D31+D50+D52+D72+D84+D85</f>
        <v>0</v>
      </c>
      <c r="E30" s="18">
        <f t="shared" si="0"/>
        <v>1565063.723</v>
      </c>
      <c r="F30" s="18">
        <f>F31+F50+F52+F72+F84+F85</f>
        <v>1701660.88352</v>
      </c>
      <c r="G30" s="20">
        <f t="shared" si="1"/>
        <v>108.7</v>
      </c>
    </row>
    <row r="31" spans="1:7" ht="55.5" customHeight="1">
      <c r="A31" s="27" t="s">
        <v>27</v>
      </c>
      <c r="B31" s="35" t="s">
        <v>12</v>
      </c>
      <c r="C31" s="21">
        <f>C32+C43+C45+C40</f>
        <v>809917</v>
      </c>
      <c r="D31" s="21">
        <v>0</v>
      </c>
      <c r="E31" s="21">
        <f t="shared" si="0"/>
        <v>809917</v>
      </c>
      <c r="F31" s="21">
        <f>F32+F43+F45+F40</f>
        <v>856894.1422299999</v>
      </c>
      <c r="G31" s="23">
        <f t="shared" si="1"/>
        <v>105.8</v>
      </c>
    </row>
    <row r="32" spans="1:7" ht="102" customHeight="1">
      <c r="A32" s="27" t="s">
        <v>26</v>
      </c>
      <c r="B32" s="35" t="s">
        <v>33</v>
      </c>
      <c r="C32" s="24">
        <f>C33+C36+C38</f>
        <v>644224</v>
      </c>
      <c r="D32" s="21"/>
      <c r="E32" s="21">
        <f t="shared" si="0"/>
        <v>644224</v>
      </c>
      <c r="F32" s="24">
        <f>F33+F36+F38</f>
        <v>684337.06757</v>
      </c>
      <c r="G32" s="23">
        <f t="shared" si="1"/>
        <v>106.2</v>
      </c>
    </row>
    <row r="33" spans="1:7" ht="75.75" customHeight="1">
      <c r="A33" s="27" t="s">
        <v>88</v>
      </c>
      <c r="B33" s="35" t="s">
        <v>89</v>
      </c>
      <c r="C33" s="24">
        <f>C34+C35</f>
        <v>490349</v>
      </c>
      <c r="D33" s="21"/>
      <c r="E33" s="21">
        <f t="shared" si="0"/>
        <v>490349</v>
      </c>
      <c r="F33" s="21">
        <f>F34+F35</f>
        <v>523564.83859</v>
      </c>
      <c r="G33" s="23">
        <f t="shared" si="1"/>
        <v>106.8</v>
      </c>
    </row>
    <row r="34" spans="1:7" ht="111.75" customHeight="1">
      <c r="A34" s="27" t="s">
        <v>140</v>
      </c>
      <c r="B34" s="36" t="s">
        <v>139</v>
      </c>
      <c r="C34" s="21">
        <v>203059</v>
      </c>
      <c r="D34" s="21"/>
      <c r="E34" s="21">
        <f t="shared" si="0"/>
        <v>203059</v>
      </c>
      <c r="F34" s="21">
        <v>215484.29657</v>
      </c>
      <c r="G34" s="23">
        <f t="shared" si="1"/>
        <v>106.1</v>
      </c>
    </row>
    <row r="35" spans="1:7" ht="123" customHeight="1">
      <c r="A35" s="29" t="s">
        <v>48</v>
      </c>
      <c r="B35" s="36" t="s">
        <v>47</v>
      </c>
      <c r="C35" s="21">
        <v>287290</v>
      </c>
      <c r="D35" s="21"/>
      <c r="E35" s="21">
        <f t="shared" si="0"/>
        <v>287290</v>
      </c>
      <c r="F35" s="21">
        <v>308080.54202</v>
      </c>
      <c r="G35" s="23">
        <f t="shared" si="1"/>
        <v>107.2</v>
      </c>
    </row>
    <row r="36" spans="1:7" ht="101.25" customHeight="1">
      <c r="A36" s="29" t="s">
        <v>123</v>
      </c>
      <c r="B36" s="36" t="s">
        <v>104</v>
      </c>
      <c r="C36" s="22">
        <f>C37</f>
        <v>52375</v>
      </c>
      <c r="D36" s="21"/>
      <c r="E36" s="21">
        <f t="shared" si="0"/>
        <v>52375</v>
      </c>
      <c r="F36" s="21">
        <f>F37</f>
        <v>53481.50526</v>
      </c>
      <c r="G36" s="23">
        <f t="shared" si="1"/>
        <v>102.1</v>
      </c>
    </row>
    <row r="37" spans="1:7" ht="87.75" customHeight="1">
      <c r="A37" s="29" t="s">
        <v>99</v>
      </c>
      <c r="B37" s="36" t="s">
        <v>98</v>
      </c>
      <c r="C37" s="22">
        <v>52375</v>
      </c>
      <c r="D37" s="21"/>
      <c r="E37" s="21">
        <f t="shared" si="0"/>
        <v>52375</v>
      </c>
      <c r="F37" s="21">
        <v>53481.50526</v>
      </c>
      <c r="G37" s="23">
        <f t="shared" si="1"/>
        <v>102.1</v>
      </c>
    </row>
    <row r="38" spans="1:7" ht="59.25" customHeight="1">
      <c r="A38" s="27" t="s">
        <v>126</v>
      </c>
      <c r="B38" s="36" t="s">
        <v>105</v>
      </c>
      <c r="C38" s="22">
        <f>C39</f>
        <v>101500</v>
      </c>
      <c r="D38" s="21"/>
      <c r="E38" s="21">
        <f t="shared" si="0"/>
        <v>101500</v>
      </c>
      <c r="F38" s="21">
        <f>F39</f>
        <v>107290.72372</v>
      </c>
      <c r="G38" s="23">
        <f t="shared" si="1"/>
        <v>105.7</v>
      </c>
    </row>
    <row r="39" spans="1:7" ht="44.25" customHeight="1">
      <c r="A39" s="27" t="s">
        <v>112</v>
      </c>
      <c r="B39" s="35" t="s">
        <v>41</v>
      </c>
      <c r="C39" s="21">
        <v>101500</v>
      </c>
      <c r="D39" s="21"/>
      <c r="E39" s="21">
        <f t="shared" si="0"/>
        <v>101500</v>
      </c>
      <c r="F39" s="21">
        <v>107290.72372</v>
      </c>
      <c r="G39" s="23">
        <f t="shared" si="1"/>
        <v>105.7</v>
      </c>
    </row>
    <row r="40" spans="1:7" ht="63" customHeight="1">
      <c r="A40" s="27" t="s">
        <v>320</v>
      </c>
      <c r="B40" s="35" t="s">
        <v>321</v>
      </c>
      <c r="C40" s="21">
        <f>C41+C42</f>
        <v>394</v>
      </c>
      <c r="D40" s="21"/>
      <c r="E40" s="21">
        <f t="shared" si="0"/>
        <v>394</v>
      </c>
      <c r="F40" s="21">
        <f>F41+F42</f>
        <v>394.01837</v>
      </c>
      <c r="G40" s="23">
        <f t="shared" si="1"/>
        <v>100</v>
      </c>
    </row>
    <row r="41" spans="1:7" ht="155.25" customHeight="1">
      <c r="A41" s="27" t="s">
        <v>322</v>
      </c>
      <c r="B41" s="35" t="s">
        <v>323</v>
      </c>
      <c r="C41" s="21">
        <v>33</v>
      </c>
      <c r="D41" s="21"/>
      <c r="E41" s="21">
        <f t="shared" si="0"/>
        <v>33</v>
      </c>
      <c r="F41" s="21">
        <v>33.1869</v>
      </c>
      <c r="G41" s="23">
        <f t="shared" si="1"/>
        <v>100.6</v>
      </c>
    </row>
    <row r="42" spans="1:7" ht="103.5" customHeight="1">
      <c r="A42" s="27" t="s">
        <v>331</v>
      </c>
      <c r="B42" s="35" t="s">
        <v>330</v>
      </c>
      <c r="C42" s="21">
        <v>361</v>
      </c>
      <c r="D42" s="21"/>
      <c r="E42" s="21">
        <f t="shared" si="0"/>
        <v>361</v>
      </c>
      <c r="F42" s="21">
        <v>360.83147</v>
      </c>
      <c r="G42" s="23">
        <f t="shared" si="1"/>
        <v>100</v>
      </c>
    </row>
    <row r="43" spans="1:7" ht="45.75" customHeight="1">
      <c r="A43" s="27" t="s">
        <v>18</v>
      </c>
      <c r="B43" s="35" t="s">
        <v>19</v>
      </c>
      <c r="C43" s="21">
        <f>C44</f>
        <v>58</v>
      </c>
      <c r="D43" s="21"/>
      <c r="E43" s="21">
        <f t="shared" si="0"/>
        <v>58</v>
      </c>
      <c r="F43" s="21">
        <f>F44</f>
        <v>58</v>
      </c>
      <c r="G43" s="23">
        <f t="shared" si="1"/>
        <v>100</v>
      </c>
    </row>
    <row r="44" spans="1:7" ht="74.25" customHeight="1">
      <c r="A44" s="27" t="s">
        <v>113</v>
      </c>
      <c r="B44" s="35" t="s">
        <v>8</v>
      </c>
      <c r="C44" s="21">
        <v>58</v>
      </c>
      <c r="D44" s="21"/>
      <c r="E44" s="21">
        <f t="shared" si="0"/>
        <v>58</v>
      </c>
      <c r="F44" s="21">
        <v>58</v>
      </c>
      <c r="G44" s="23">
        <f t="shared" si="1"/>
        <v>100</v>
      </c>
    </row>
    <row r="45" spans="1:7" ht="91.5" customHeight="1">
      <c r="A45" s="28" t="s">
        <v>107</v>
      </c>
      <c r="B45" s="35" t="s">
        <v>106</v>
      </c>
      <c r="C45" s="21">
        <f>SUM(C46:C49)</f>
        <v>165241</v>
      </c>
      <c r="D45" s="21"/>
      <c r="E45" s="21">
        <f t="shared" si="0"/>
        <v>165241</v>
      </c>
      <c r="F45" s="21">
        <f>F46+F47+F48+F49</f>
        <v>172105.05628999998</v>
      </c>
      <c r="G45" s="23">
        <f t="shared" si="1"/>
        <v>104.2</v>
      </c>
    </row>
    <row r="46" spans="1:7" ht="136.5" customHeight="1">
      <c r="A46" s="30" t="s">
        <v>35</v>
      </c>
      <c r="B46" s="37" t="s">
        <v>148</v>
      </c>
      <c r="C46" s="21">
        <v>1451</v>
      </c>
      <c r="D46" s="21"/>
      <c r="E46" s="21">
        <f t="shared" si="0"/>
        <v>1451</v>
      </c>
      <c r="F46" s="21">
        <v>1598.97188</v>
      </c>
      <c r="G46" s="23">
        <f t="shared" si="1"/>
        <v>110.2</v>
      </c>
    </row>
    <row r="47" spans="1:7" ht="114" customHeight="1">
      <c r="A47" s="30" t="s">
        <v>42</v>
      </c>
      <c r="B47" s="37" t="s">
        <v>149</v>
      </c>
      <c r="C47" s="21">
        <v>74568</v>
      </c>
      <c r="D47" s="21"/>
      <c r="E47" s="21">
        <f t="shared" si="0"/>
        <v>74568</v>
      </c>
      <c r="F47" s="21">
        <v>81283.99539</v>
      </c>
      <c r="G47" s="23">
        <f t="shared" si="1"/>
        <v>109</v>
      </c>
    </row>
    <row r="48" spans="1:7" ht="111.75" customHeight="1">
      <c r="A48" s="30" t="s">
        <v>306</v>
      </c>
      <c r="B48" s="37" t="s">
        <v>305</v>
      </c>
      <c r="C48" s="21">
        <v>88736</v>
      </c>
      <c r="D48" s="21"/>
      <c r="E48" s="21">
        <f t="shared" si="0"/>
        <v>88736</v>
      </c>
      <c r="F48" s="21">
        <v>88736.4828</v>
      </c>
      <c r="G48" s="23">
        <f t="shared" si="1"/>
        <v>100</v>
      </c>
    </row>
    <row r="49" spans="1:7" ht="132">
      <c r="A49" s="30" t="s">
        <v>324</v>
      </c>
      <c r="B49" s="37" t="s">
        <v>325</v>
      </c>
      <c r="C49" s="21">
        <v>486</v>
      </c>
      <c r="D49" s="21"/>
      <c r="E49" s="21">
        <f t="shared" si="0"/>
        <v>486</v>
      </c>
      <c r="F49" s="21">
        <v>485.60622</v>
      </c>
      <c r="G49" s="23">
        <f t="shared" si="1"/>
        <v>99.9</v>
      </c>
    </row>
    <row r="50" spans="1:7" ht="33">
      <c r="A50" s="27" t="s">
        <v>17</v>
      </c>
      <c r="B50" s="35" t="s">
        <v>13</v>
      </c>
      <c r="C50" s="21">
        <f>C51</f>
        <v>8860</v>
      </c>
      <c r="D50" s="21">
        <v>0</v>
      </c>
      <c r="E50" s="21">
        <f t="shared" si="0"/>
        <v>8860</v>
      </c>
      <c r="F50" s="21">
        <f>F51</f>
        <v>8897.54893</v>
      </c>
      <c r="G50" s="23">
        <f t="shared" si="1"/>
        <v>100.4</v>
      </c>
    </row>
    <row r="51" spans="1:7" ht="33">
      <c r="A51" s="27" t="s">
        <v>224</v>
      </c>
      <c r="B51" s="35" t="s">
        <v>43</v>
      </c>
      <c r="C51" s="21">
        <v>8860</v>
      </c>
      <c r="D51" s="21"/>
      <c r="E51" s="21">
        <f t="shared" si="0"/>
        <v>8860</v>
      </c>
      <c r="F51" s="21">
        <v>8897.54893</v>
      </c>
      <c r="G51" s="23">
        <f t="shared" si="1"/>
        <v>100.4</v>
      </c>
    </row>
    <row r="52" spans="1:7" ht="35.25" customHeight="1">
      <c r="A52" s="31" t="s">
        <v>133</v>
      </c>
      <c r="B52" s="38" t="s">
        <v>292</v>
      </c>
      <c r="C52" s="21">
        <f>K52+C53+C54+C59+C60</f>
        <v>196239.723</v>
      </c>
      <c r="D52" s="21">
        <v>0</v>
      </c>
      <c r="E52" s="21">
        <f t="shared" si="0"/>
        <v>196239.723</v>
      </c>
      <c r="F52" s="21">
        <f>F53+F54+F59+F60</f>
        <v>256837.18258000002</v>
      </c>
      <c r="G52" s="23">
        <f t="shared" si="1"/>
        <v>130.9</v>
      </c>
    </row>
    <row r="53" spans="1:7" ht="50.25" customHeight="1">
      <c r="A53" s="31" t="s">
        <v>336</v>
      </c>
      <c r="B53" s="38" t="s">
        <v>341</v>
      </c>
      <c r="C53" s="21">
        <v>65</v>
      </c>
      <c r="D53" s="21"/>
      <c r="E53" s="21">
        <f t="shared" si="0"/>
        <v>65</v>
      </c>
      <c r="F53" s="21">
        <v>65.0034</v>
      </c>
      <c r="G53" s="23">
        <f t="shared" si="1"/>
        <v>100</v>
      </c>
    </row>
    <row r="54" spans="1:7" ht="42" customHeight="1">
      <c r="A54" s="31" t="s">
        <v>134</v>
      </c>
      <c r="B54" s="35" t="s">
        <v>128</v>
      </c>
      <c r="C54" s="21">
        <f>C55+C56+C58+C57</f>
        <v>187253.723</v>
      </c>
      <c r="D54" s="21"/>
      <c r="E54" s="21">
        <f t="shared" si="0"/>
        <v>187253.723</v>
      </c>
      <c r="F54" s="21">
        <f>F55+F56+F58+F57</f>
        <v>97812.31875</v>
      </c>
      <c r="G54" s="23">
        <f t="shared" si="1"/>
        <v>52.2</v>
      </c>
    </row>
    <row r="55" spans="1:7" ht="37.5" customHeight="1">
      <c r="A55" s="31" t="s">
        <v>337</v>
      </c>
      <c r="B55" s="35" t="s">
        <v>128</v>
      </c>
      <c r="C55" s="21">
        <v>45</v>
      </c>
      <c r="D55" s="21"/>
      <c r="E55" s="21">
        <f t="shared" si="0"/>
        <v>45</v>
      </c>
      <c r="F55" s="21">
        <v>46</v>
      </c>
      <c r="G55" s="23">
        <f t="shared" si="1"/>
        <v>102.2</v>
      </c>
    </row>
    <row r="56" spans="1:7" ht="71.25" customHeight="1">
      <c r="A56" s="31" t="s">
        <v>135</v>
      </c>
      <c r="B56" s="38" t="s">
        <v>129</v>
      </c>
      <c r="C56" s="21">
        <v>2154</v>
      </c>
      <c r="D56" s="21"/>
      <c r="E56" s="21">
        <f t="shared" si="0"/>
        <v>2154</v>
      </c>
      <c r="F56" s="21">
        <v>2312.29073</v>
      </c>
      <c r="G56" s="23">
        <f t="shared" si="1"/>
        <v>107.3</v>
      </c>
    </row>
    <row r="57" spans="1:7" ht="103.5" customHeight="1">
      <c r="A57" s="31" t="s">
        <v>228</v>
      </c>
      <c r="B57" s="38" t="s">
        <v>229</v>
      </c>
      <c r="C57" s="21">
        <v>184994.723</v>
      </c>
      <c r="D57" s="21"/>
      <c r="E57" s="21">
        <f t="shared" si="0"/>
        <v>184994.723</v>
      </c>
      <c r="F57" s="21">
        <v>95378.42802</v>
      </c>
      <c r="G57" s="23">
        <f t="shared" si="1"/>
        <v>51.6</v>
      </c>
    </row>
    <row r="58" spans="1:7" ht="37.5" customHeight="1">
      <c r="A58" s="31" t="s">
        <v>136</v>
      </c>
      <c r="B58" s="38" t="s">
        <v>130</v>
      </c>
      <c r="C58" s="21">
        <v>60</v>
      </c>
      <c r="D58" s="21"/>
      <c r="E58" s="21">
        <f t="shared" si="0"/>
        <v>60</v>
      </c>
      <c r="F58" s="21">
        <v>75.6</v>
      </c>
      <c r="G58" s="23">
        <f t="shared" si="1"/>
        <v>126</v>
      </c>
    </row>
    <row r="59" spans="1:7" ht="49.5">
      <c r="A59" s="31" t="s">
        <v>394</v>
      </c>
      <c r="B59" s="38" t="s">
        <v>389</v>
      </c>
      <c r="C59" s="21">
        <v>0</v>
      </c>
      <c r="D59" s="21"/>
      <c r="E59" s="21">
        <v>0</v>
      </c>
      <c r="F59" s="21">
        <v>8.94331</v>
      </c>
      <c r="G59" s="23">
        <v>0</v>
      </c>
    </row>
    <row r="60" spans="1:7" ht="33">
      <c r="A60" s="31" t="s">
        <v>137</v>
      </c>
      <c r="B60" s="38" t="s">
        <v>131</v>
      </c>
      <c r="C60" s="21">
        <f>C61+C64+C65+C68</f>
        <v>8921</v>
      </c>
      <c r="D60" s="21"/>
      <c r="E60" s="21">
        <f>C60+D60</f>
        <v>8921</v>
      </c>
      <c r="F60" s="21">
        <f>F61+F64+F65+F68</f>
        <v>158950.91712</v>
      </c>
      <c r="G60" s="23">
        <f>ROUND(F60/E60*100,1)</f>
        <v>1781.8</v>
      </c>
    </row>
    <row r="61" spans="1:7" ht="33">
      <c r="A61" s="31" t="s">
        <v>347</v>
      </c>
      <c r="B61" s="38" t="s">
        <v>329</v>
      </c>
      <c r="C61" s="21">
        <f>C63+C62</f>
        <v>716</v>
      </c>
      <c r="D61" s="21"/>
      <c r="E61" s="21">
        <f t="shared" si="0"/>
        <v>716</v>
      </c>
      <c r="F61" s="21">
        <f>F63+F62</f>
        <v>743.42857</v>
      </c>
      <c r="G61" s="23">
        <f t="shared" si="1"/>
        <v>103.8</v>
      </c>
    </row>
    <row r="62" spans="1:7" ht="33">
      <c r="A62" s="31" t="s">
        <v>346</v>
      </c>
      <c r="B62" s="38" t="s">
        <v>329</v>
      </c>
      <c r="C62" s="21">
        <v>379</v>
      </c>
      <c r="D62" s="21"/>
      <c r="E62" s="21">
        <f t="shared" si="0"/>
        <v>379</v>
      </c>
      <c r="F62" s="21">
        <v>406.20313</v>
      </c>
      <c r="G62" s="23">
        <f t="shared" si="1"/>
        <v>107.2</v>
      </c>
    </row>
    <row r="63" spans="1:7" ht="33">
      <c r="A63" s="31" t="s">
        <v>328</v>
      </c>
      <c r="B63" s="38" t="s">
        <v>329</v>
      </c>
      <c r="C63" s="21">
        <v>337</v>
      </c>
      <c r="D63" s="21"/>
      <c r="E63" s="21">
        <f t="shared" si="0"/>
        <v>337</v>
      </c>
      <c r="F63" s="21">
        <v>337.22544</v>
      </c>
      <c r="G63" s="23">
        <f t="shared" si="1"/>
        <v>100.1</v>
      </c>
    </row>
    <row r="64" spans="1:7" ht="78.75" customHeight="1">
      <c r="A64" s="31" t="s">
        <v>138</v>
      </c>
      <c r="B64" s="38" t="s">
        <v>132</v>
      </c>
      <c r="C64" s="21">
        <v>368</v>
      </c>
      <c r="D64" s="21"/>
      <c r="E64" s="21">
        <f t="shared" si="0"/>
        <v>368</v>
      </c>
      <c r="F64" s="21">
        <v>370.7</v>
      </c>
      <c r="G64" s="23">
        <f t="shared" si="1"/>
        <v>100.7</v>
      </c>
    </row>
    <row r="65" spans="1:7" ht="49.5">
      <c r="A65" s="31" t="s">
        <v>338</v>
      </c>
      <c r="B65" s="38" t="s">
        <v>342</v>
      </c>
      <c r="C65" s="21">
        <f>C66+C67</f>
        <v>7835</v>
      </c>
      <c r="D65" s="21"/>
      <c r="E65" s="21">
        <f t="shared" si="0"/>
        <v>7835</v>
      </c>
      <c r="F65" s="21">
        <f>F66+F67</f>
        <v>7835.02851</v>
      </c>
      <c r="G65" s="23">
        <f t="shared" si="1"/>
        <v>100</v>
      </c>
    </row>
    <row r="66" spans="1:7" ht="49.5">
      <c r="A66" s="31" t="s">
        <v>339</v>
      </c>
      <c r="B66" s="38" t="s">
        <v>342</v>
      </c>
      <c r="C66" s="21">
        <v>1708</v>
      </c>
      <c r="D66" s="21"/>
      <c r="E66" s="21">
        <f t="shared" si="0"/>
        <v>1708</v>
      </c>
      <c r="F66" s="21">
        <v>1707.7128</v>
      </c>
      <c r="G66" s="23">
        <f t="shared" si="1"/>
        <v>100</v>
      </c>
    </row>
    <row r="67" spans="1:7" ht="49.5">
      <c r="A67" s="31" t="s">
        <v>340</v>
      </c>
      <c r="B67" s="38" t="s">
        <v>342</v>
      </c>
      <c r="C67" s="21">
        <v>6127</v>
      </c>
      <c r="D67" s="21"/>
      <c r="E67" s="21">
        <f t="shared" si="0"/>
        <v>6127</v>
      </c>
      <c r="F67" s="21">
        <v>6127.31571</v>
      </c>
      <c r="G67" s="23">
        <f t="shared" si="1"/>
        <v>100</v>
      </c>
    </row>
    <row r="68" spans="1:7" ht="38.25" customHeight="1">
      <c r="A68" s="31" t="s">
        <v>386</v>
      </c>
      <c r="B68" s="38" t="s">
        <v>371</v>
      </c>
      <c r="C68" s="21">
        <f>C69+C70+C71</f>
        <v>2</v>
      </c>
      <c r="D68" s="21"/>
      <c r="E68" s="21">
        <f>E69+E70+E71</f>
        <v>2</v>
      </c>
      <c r="F68" s="21">
        <f>F69+F70+F71</f>
        <v>150001.76004</v>
      </c>
      <c r="G68" s="23">
        <v>0</v>
      </c>
    </row>
    <row r="69" spans="1:7" ht="37.5" customHeight="1">
      <c r="A69" s="31" t="s">
        <v>387</v>
      </c>
      <c r="B69" s="38" t="s">
        <v>371</v>
      </c>
      <c r="C69" s="21">
        <v>0</v>
      </c>
      <c r="D69" s="21"/>
      <c r="E69" s="21">
        <v>0</v>
      </c>
      <c r="F69" s="21">
        <v>0.09204</v>
      </c>
      <c r="G69" s="23">
        <v>0</v>
      </c>
    </row>
    <row r="70" spans="1:7" ht="39.75" customHeight="1">
      <c r="A70" s="31" t="s">
        <v>388</v>
      </c>
      <c r="B70" s="38" t="s">
        <v>371</v>
      </c>
      <c r="C70" s="21">
        <v>0</v>
      </c>
      <c r="D70" s="21"/>
      <c r="E70" s="21">
        <v>0</v>
      </c>
      <c r="F70" s="21">
        <v>150000</v>
      </c>
      <c r="G70" s="23">
        <v>0</v>
      </c>
    </row>
    <row r="71" spans="1:7" ht="37.5" customHeight="1">
      <c r="A71" s="31" t="s">
        <v>370</v>
      </c>
      <c r="B71" s="38" t="s">
        <v>371</v>
      </c>
      <c r="C71" s="21">
        <v>2</v>
      </c>
      <c r="D71" s="21"/>
      <c r="E71" s="21">
        <f t="shared" si="0"/>
        <v>2</v>
      </c>
      <c r="F71" s="21">
        <v>1.668</v>
      </c>
      <c r="G71" s="23">
        <f t="shared" si="1"/>
        <v>83.4</v>
      </c>
    </row>
    <row r="72" spans="1:7" ht="33">
      <c r="A72" s="27" t="s">
        <v>21</v>
      </c>
      <c r="B72" s="35" t="s">
        <v>14</v>
      </c>
      <c r="C72" s="21">
        <f>C73+C75+C81</f>
        <v>385107</v>
      </c>
      <c r="D72" s="21">
        <v>0</v>
      </c>
      <c r="E72" s="21">
        <f t="shared" si="0"/>
        <v>385107</v>
      </c>
      <c r="F72" s="21">
        <f>F73+F75+F81</f>
        <v>403943.66492999997</v>
      </c>
      <c r="G72" s="23">
        <f t="shared" si="1"/>
        <v>104.9</v>
      </c>
    </row>
    <row r="73" spans="1:7" ht="82.5">
      <c r="A73" s="27" t="s">
        <v>121</v>
      </c>
      <c r="B73" s="35" t="s">
        <v>122</v>
      </c>
      <c r="C73" s="21">
        <f>C74</f>
        <v>274519</v>
      </c>
      <c r="D73" s="21"/>
      <c r="E73" s="21">
        <f t="shared" si="0"/>
        <v>274519</v>
      </c>
      <c r="F73" s="21">
        <f>F74</f>
        <v>290296.17615</v>
      </c>
      <c r="G73" s="23">
        <f t="shared" si="1"/>
        <v>105.7</v>
      </c>
    </row>
    <row r="74" spans="1:7" s="2" customFormat="1" ht="104.25" customHeight="1">
      <c r="A74" s="27" t="s">
        <v>114</v>
      </c>
      <c r="B74" s="35" t="s">
        <v>34</v>
      </c>
      <c r="C74" s="21">
        <v>274519</v>
      </c>
      <c r="D74" s="21"/>
      <c r="E74" s="21">
        <f t="shared" si="0"/>
        <v>274519</v>
      </c>
      <c r="F74" s="21">
        <v>290296.17615</v>
      </c>
      <c r="G74" s="23">
        <f t="shared" si="1"/>
        <v>105.7</v>
      </c>
    </row>
    <row r="75" spans="1:7" s="2" customFormat="1" ht="54" customHeight="1">
      <c r="A75" s="32" t="s">
        <v>50</v>
      </c>
      <c r="B75" s="39" t="s">
        <v>162</v>
      </c>
      <c r="C75" s="21">
        <f>C76+C79</f>
        <v>44031</v>
      </c>
      <c r="D75" s="21"/>
      <c r="E75" s="21">
        <f t="shared" si="0"/>
        <v>44031</v>
      </c>
      <c r="F75" s="21">
        <f>F76+F79</f>
        <v>44204.944859999996</v>
      </c>
      <c r="G75" s="23">
        <f aca="true" t="shared" si="2" ref="G75:G138">ROUND(F75/E75*100,1)</f>
        <v>100.4</v>
      </c>
    </row>
    <row r="76" spans="1:7" s="2" customFormat="1" ht="36" customHeight="1">
      <c r="A76" s="32" t="s">
        <v>227</v>
      </c>
      <c r="B76" s="39" t="s">
        <v>108</v>
      </c>
      <c r="C76" s="21">
        <f>C77+C78</f>
        <v>43187</v>
      </c>
      <c r="D76" s="21"/>
      <c r="E76" s="21">
        <f t="shared" si="0"/>
        <v>43187</v>
      </c>
      <c r="F76" s="21">
        <f>F77+F78</f>
        <v>43361.20353</v>
      </c>
      <c r="G76" s="23">
        <f t="shared" si="2"/>
        <v>100.4</v>
      </c>
    </row>
    <row r="77" spans="1:7" s="2" customFormat="1" ht="71.25" customHeight="1">
      <c r="A77" s="32" t="s">
        <v>141</v>
      </c>
      <c r="B77" s="39" t="s">
        <v>142</v>
      </c>
      <c r="C77" s="21">
        <v>9908</v>
      </c>
      <c r="D77" s="21"/>
      <c r="E77" s="21">
        <f t="shared" si="0"/>
        <v>9908</v>
      </c>
      <c r="F77" s="21">
        <v>8211.40423</v>
      </c>
      <c r="G77" s="23">
        <f t="shared" si="2"/>
        <v>82.9</v>
      </c>
    </row>
    <row r="78" spans="1:7" s="2" customFormat="1" ht="52.5" customHeight="1">
      <c r="A78" s="32" t="s">
        <v>51</v>
      </c>
      <c r="B78" s="39" t="s">
        <v>49</v>
      </c>
      <c r="C78" s="22">
        <v>33279</v>
      </c>
      <c r="D78" s="21"/>
      <c r="E78" s="21">
        <f t="shared" si="0"/>
        <v>33279</v>
      </c>
      <c r="F78" s="21">
        <v>35149.7993</v>
      </c>
      <c r="G78" s="23">
        <f t="shared" si="2"/>
        <v>105.6</v>
      </c>
    </row>
    <row r="79" spans="1:7" s="2" customFormat="1" ht="69" customHeight="1">
      <c r="A79" s="33" t="s">
        <v>373</v>
      </c>
      <c r="B79" s="39" t="s">
        <v>372</v>
      </c>
      <c r="C79" s="22">
        <f>C80</f>
        <v>844</v>
      </c>
      <c r="D79" s="21"/>
      <c r="E79" s="21">
        <f aca="true" t="shared" si="3" ref="E79:E99">C79+D79</f>
        <v>844</v>
      </c>
      <c r="F79" s="21">
        <f>F80</f>
        <v>843.74133</v>
      </c>
      <c r="G79" s="23">
        <f t="shared" si="2"/>
        <v>100</v>
      </c>
    </row>
    <row r="80" spans="1:7" s="2" customFormat="1" ht="69" customHeight="1">
      <c r="A80" s="32" t="s">
        <v>364</v>
      </c>
      <c r="B80" s="39" t="s">
        <v>363</v>
      </c>
      <c r="C80" s="22">
        <v>844</v>
      </c>
      <c r="D80" s="21"/>
      <c r="E80" s="21">
        <f t="shared" si="3"/>
        <v>844</v>
      </c>
      <c r="F80" s="21">
        <v>843.74133</v>
      </c>
      <c r="G80" s="23">
        <f t="shared" si="2"/>
        <v>100</v>
      </c>
    </row>
    <row r="81" spans="1:7" s="2" customFormat="1" ht="87.75" customHeight="1">
      <c r="A81" s="32" t="s">
        <v>102</v>
      </c>
      <c r="B81" s="35" t="s">
        <v>103</v>
      </c>
      <c r="C81" s="22">
        <f>C82+C83</f>
        <v>66557</v>
      </c>
      <c r="D81" s="21"/>
      <c r="E81" s="21">
        <f t="shared" si="3"/>
        <v>66557</v>
      </c>
      <c r="F81" s="21">
        <f>F82+F83</f>
        <v>69442.54392</v>
      </c>
      <c r="G81" s="23">
        <f t="shared" si="2"/>
        <v>104.3</v>
      </c>
    </row>
    <row r="82" spans="1:7" s="2" customFormat="1" ht="103.5" customHeight="1">
      <c r="A82" s="29" t="s">
        <v>158</v>
      </c>
      <c r="B82" s="36" t="s">
        <v>159</v>
      </c>
      <c r="C82" s="22">
        <v>55313</v>
      </c>
      <c r="D82" s="21"/>
      <c r="E82" s="21">
        <f t="shared" si="3"/>
        <v>55313</v>
      </c>
      <c r="F82" s="21">
        <v>57913.11938</v>
      </c>
      <c r="G82" s="23">
        <f t="shared" si="2"/>
        <v>104.7</v>
      </c>
    </row>
    <row r="83" spans="1:7" s="2" customFormat="1" ht="89.25" customHeight="1">
      <c r="A83" s="29" t="s">
        <v>100</v>
      </c>
      <c r="B83" s="36" t="s">
        <v>101</v>
      </c>
      <c r="C83" s="22">
        <v>11244</v>
      </c>
      <c r="D83" s="21"/>
      <c r="E83" s="21">
        <f t="shared" si="3"/>
        <v>11244</v>
      </c>
      <c r="F83" s="21">
        <v>11529.42454</v>
      </c>
      <c r="G83" s="23">
        <f t="shared" si="2"/>
        <v>102.5</v>
      </c>
    </row>
    <row r="84" spans="1:7" ht="33">
      <c r="A84" s="27" t="s">
        <v>10</v>
      </c>
      <c r="B84" s="35" t="s">
        <v>11</v>
      </c>
      <c r="C84" s="21">
        <v>40228</v>
      </c>
      <c r="D84" s="21">
        <v>0</v>
      </c>
      <c r="E84" s="21">
        <f t="shared" si="3"/>
        <v>40228</v>
      </c>
      <c r="F84" s="21">
        <v>43485.16762</v>
      </c>
      <c r="G84" s="23">
        <f t="shared" si="2"/>
        <v>108.1</v>
      </c>
    </row>
    <row r="85" spans="1:7" ht="33">
      <c r="A85" s="27" t="s">
        <v>22</v>
      </c>
      <c r="B85" s="35" t="s">
        <v>23</v>
      </c>
      <c r="C85" s="21">
        <f>C87</f>
        <v>124712</v>
      </c>
      <c r="D85" s="21">
        <f>D87</f>
        <v>0</v>
      </c>
      <c r="E85" s="21">
        <f t="shared" si="3"/>
        <v>124712</v>
      </c>
      <c r="F85" s="21">
        <f>F86+F87</f>
        <v>131603.17723</v>
      </c>
      <c r="G85" s="23">
        <f t="shared" si="2"/>
        <v>105.5</v>
      </c>
    </row>
    <row r="86" spans="1:7" ht="33">
      <c r="A86" s="27" t="s">
        <v>390</v>
      </c>
      <c r="B86" s="35" t="s">
        <v>392</v>
      </c>
      <c r="C86" s="21">
        <v>0</v>
      </c>
      <c r="D86" s="21"/>
      <c r="E86" s="21">
        <v>0</v>
      </c>
      <c r="F86" s="21">
        <v>-90.98</v>
      </c>
      <c r="G86" s="23">
        <v>0</v>
      </c>
    </row>
    <row r="87" spans="1:7" ht="37.5" customHeight="1">
      <c r="A87" s="27" t="s">
        <v>30</v>
      </c>
      <c r="B87" s="35" t="s">
        <v>39</v>
      </c>
      <c r="C87" s="21">
        <f>C88+C92+C98+C99+C93+C96+C97+C90+C91</f>
        <v>124712</v>
      </c>
      <c r="D87" s="21"/>
      <c r="E87" s="21">
        <f t="shared" si="3"/>
        <v>124712</v>
      </c>
      <c r="F87" s="21">
        <f>F88+F92+F98+F99+F93+F90+F91+F94</f>
        <v>131694.15723</v>
      </c>
      <c r="G87" s="23">
        <f t="shared" si="2"/>
        <v>105.6</v>
      </c>
    </row>
    <row r="88" spans="1:7" ht="37.5" customHeight="1">
      <c r="A88" s="27" t="s">
        <v>36</v>
      </c>
      <c r="B88" s="35" t="s">
        <v>160</v>
      </c>
      <c r="C88" s="21">
        <v>49159</v>
      </c>
      <c r="D88" s="21"/>
      <c r="E88" s="21">
        <f t="shared" si="3"/>
        <v>49159</v>
      </c>
      <c r="F88" s="21">
        <v>51305.10518</v>
      </c>
      <c r="G88" s="23">
        <f t="shared" si="2"/>
        <v>104.4</v>
      </c>
    </row>
    <row r="89" spans="1:7" ht="54" customHeight="1">
      <c r="A89" s="27" t="s">
        <v>368</v>
      </c>
      <c r="B89" s="35" t="s">
        <v>54</v>
      </c>
      <c r="C89" s="21">
        <f>C90+C91+C92</f>
        <v>1315</v>
      </c>
      <c r="D89" s="21"/>
      <c r="E89" s="21">
        <f t="shared" si="3"/>
        <v>1315</v>
      </c>
      <c r="F89" s="21">
        <f>F90+F91+F92</f>
        <v>1601.03755</v>
      </c>
      <c r="G89" s="23">
        <f t="shared" si="2"/>
        <v>121.8</v>
      </c>
    </row>
    <row r="90" spans="1:7" ht="52.5" customHeight="1">
      <c r="A90" s="27" t="s">
        <v>348</v>
      </c>
      <c r="B90" s="35" t="s">
        <v>54</v>
      </c>
      <c r="C90" s="21">
        <v>521</v>
      </c>
      <c r="D90" s="21"/>
      <c r="E90" s="21">
        <f t="shared" si="3"/>
        <v>521</v>
      </c>
      <c r="F90" s="21">
        <v>521.11631</v>
      </c>
      <c r="G90" s="23">
        <f t="shared" si="2"/>
        <v>100</v>
      </c>
    </row>
    <row r="91" spans="1:7" ht="49.5">
      <c r="A91" s="27" t="s">
        <v>349</v>
      </c>
      <c r="B91" s="35" t="s">
        <v>54</v>
      </c>
      <c r="C91" s="21">
        <v>17</v>
      </c>
      <c r="D91" s="21"/>
      <c r="E91" s="21">
        <f t="shared" si="3"/>
        <v>17</v>
      </c>
      <c r="F91" s="21">
        <v>16.56556</v>
      </c>
      <c r="G91" s="23">
        <f t="shared" si="2"/>
        <v>97.4</v>
      </c>
    </row>
    <row r="92" spans="1:7" ht="49.5">
      <c r="A92" s="27" t="s">
        <v>0</v>
      </c>
      <c r="B92" s="35" t="s">
        <v>54</v>
      </c>
      <c r="C92" s="21">
        <v>777</v>
      </c>
      <c r="D92" s="21"/>
      <c r="E92" s="21">
        <f t="shared" si="3"/>
        <v>777</v>
      </c>
      <c r="F92" s="21">
        <v>1063.35568</v>
      </c>
      <c r="G92" s="23">
        <f t="shared" si="2"/>
        <v>136.9</v>
      </c>
    </row>
    <row r="93" spans="1:7" ht="36" customHeight="1">
      <c r="A93" s="27" t="s">
        <v>326</v>
      </c>
      <c r="B93" s="35" t="s">
        <v>327</v>
      </c>
      <c r="C93" s="21">
        <v>395</v>
      </c>
      <c r="D93" s="21"/>
      <c r="E93" s="21">
        <f t="shared" si="3"/>
        <v>395</v>
      </c>
      <c r="F93" s="21">
        <v>394.92991</v>
      </c>
      <c r="G93" s="23">
        <f t="shared" si="2"/>
        <v>100</v>
      </c>
    </row>
    <row r="94" spans="1:7" ht="42.75" customHeight="1">
      <c r="A94" s="27" t="s">
        <v>369</v>
      </c>
      <c r="B94" s="35" t="s">
        <v>365</v>
      </c>
      <c r="C94" s="21">
        <f>C96+C97</f>
        <v>27</v>
      </c>
      <c r="D94" s="21"/>
      <c r="E94" s="21">
        <f t="shared" si="3"/>
        <v>27</v>
      </c>
      <c r="F94" s="21">
        <f>F95+F96+F97</f>
        <v>29.96932</v>
      </c>
      <c r="G94" s="23">
        <f t="shared" si="2"/>
        <v>111</v>
      </c>
    </row>
    <row r="95" spans="1:7" ht="40.5" customHeight="1">
      <c r="A95" s="27" t="s">
        <v>391</v>
      </c>
      <c r="B95" s="35" t="s">
        <v>365</v>
      </c>
      <c r="C95" s="21">
        <v>0</v>
      </c>
      <c r="D95" s="21"/>
      <c r="E95" s="21">
        <v>0</v>
      </c>
      <c r="F95" s="21">
        <v>2</v>
      </c>
      <c r="G95" s="23">
        <v>0</v>
      </c>
    </row>
    <row r="96" spans="1:7" ht="39.75" customHeight="1">
      <c r="A96" s="27" t="s">
        <v>366</v>
      </c>
      <c r="B96" s="35" t="s">
        <v>365</v>
      </c>
      <c r="C96" s="21">
        <v>22</v>
      </c>
      <c r="D96" s="21"/>
      <c r="E96" s="21">
        <f t="shared" si="3"/>
        <v>22</v>
      </c>
      <c r="F96" s="21">
        <v>22.96932</v>
      </c>
      <c r="G96" s="23">
        <f t="shared" si="2"/>
        <v>104.4</v>
      </c>
    </row>
    <row r="97" spans="1:7" ht="35.25" customHeight="1">
      <c r="A97" s="27" t="s">
        <v>367</v>
      </c>
      <c r="B97" s="35" t="s">
        <v>365</v>
      </c>
      <c r="C97" s="21">
        <v>5</v>
      </c>
      <c r="D97" s="21"/>
      <c r="E97" s="21">
        <f t="shared" si="3"/>
        <v>5</v>
      </c>
      <c r="F97" s="21">
        <v>5</v>
      </c>
      <c r="G97" s="23">
        <f t="shared" si="2"/>
        <v>100</v>
      </c>
    </row>
    <row r="98" spans="1:7" ht="37.5" customHeight="1">
      <c r="A98" s="27" t="s">
        <v>53</v>
      </c>
      <c r="B98" s="35" t="s">
        <v>55</v>
      </c>
      <c r="C98" s="22">
        <v>68825</v>
      </c>
      <c r="D98" s="21"/>
      <c r="E98" s="21">
        <f t="shared" si="3"/>
        <v>68825</v>
      </c>
      <c r="F98" s="21">
        <v>72634.8493</v>
      </c>
      <c r="G98" s="23">
        <f t="shared" si="2"/>
        <v>105.5</v>
      </c>
    </row>
    <row r="99" spans="1:7" ht="82.5">
      <c r="A99" s="27" t="s">
        <v>313</v>
      </c>
      <c r="B99" s="35" t="s">
        <v>317</v>
      </c>
      <c r="C99" s="22">
        <v>4991</v>
      </c>
      <c r="D99" s="21"/>
      <c r="E99" s="21">
        <f t="shared" si="3"/>
        <v>4991</v>
      </c>
      <c r="F99" s="21">
        <v>5728.26597</v>
      </c>
      <c r="G99" s="23">
        <f t="shared" si="2"/>
        <v>114.8</v>
      </c>
    </row>
    <row r="100" spans="1:7" ht="33">
      <c r="A100" s="26" t="s">
        <v>4</v>
      </c>
      <c r="B100" s="34" t="s">
        <v>20</v>
      </c>
      <c r="C100" s="18">
        <f>C101+C203+C212+C206</f>
        <v>10028511.76172</v>
      </c>
      <c r="D100" s="18">
        <f>D101+D203+D212+D206</f>
        <v>36662.05000000002</v>
      </c>
      <c r="E100" s="18">
        <f>E101+E203+E212+E206</f>
        <v>10065173.81172</v>
      </c>
      <c r="F100" s="18">
        <f>F101+F203+F212+F206</f>
        <v>9567215.849</v>
      </c>
      <c r="G100" s="20">
        <f t="shared" si="2"/>
        <v>95.1</v>
      </c>
    </row>
    <row r="101" spans="1:7" ht="33">
      <c r="A101" s="27" t="s">
        <v>3</v>
      </c>
      <c r="B101" s="35" t="s">
        <v>61</v>
      </c>
      <c r="C101" s="21">
        <f>C102+C136+C163</f>
        <v>9878396.60261</v>
      </c>
      <c r="D101" s="21">
        <f>D102+D136+D163</f>
        <v>36662.05000000002</v>
      </c>
      <c r="E101" s="21">
        <f>E102+E136+E163</f>
        <v>9915058.65261</v>
      </c>
      <c r="F101" s="21">
        <f>F102+F136+F163</f>
        <v>9417100.68355</v>
      </c>
      <c r="G101" s="23">
        <f t="shared" si="2"/>
        <v>95</v>
      </c>
    </row>
    <row r="102" spans="1:7" ht="37.5" customHeight="1">
      <c r="A102" s="27" t="s">
        <v>164</v>
      </c>
      <c r="B102" s="35" t="s">
        <v>62</v>
      </c>
      <c r="C102" s="21">
        <f>C103+C110+C104+C105+C106+C109+C107</f>
        <v>2047003.7533899997</v>
      </c>
      <c r="D102" s="21">
        <f>D103+D110+D104+D105+D106+D109+D107+D108</f>
        <v>-112631.94999999998</v>
      </c>
      <c r="E102" s="21">
        <f>E103+E110+E104+E105+E106+E109+E107+E108</f>
        <v>1934371.80339</v>
      </c>
      <c r="F102" s="21">
        <f>F103+F110+F104+F105+F106+F109+F107</f>
        <v>1509597.3671199998</v>
      </c>
      <c r="G102" s="23">
        <f t="shared" si="2"/>
        <v>78</v>
      </c>
    </row>
    <row r="103" spans="1:7" ht="70.5" customHeight="1">
      <c r="A103" s="29" t="s">
        <v>165</v>
      </c>
      <c r="B103" s="36" t="s">
        <v>263</v>
      </c>
      <c r="C103" s="21">
        <v>604183.43</v>
      </c>
      <c r="D103" s="21"/>
      <c r="E103" s="21">
        <f aca="true" t="shared" si="4" ref="E103:E109">C103+D103</f>
        <v>604183.43</v>
      </c>
      <c r="F103" s="21">
        <v>518953.11612</v>
      </c>
      <c r="G103" s="23">
        <f t="shared" si="2"/>
        <v>85.9</v>
      </c>
    </row>
    <row r="104" spans="1:7" ht="49.5">
      <c r="A104" s="29" t="s">
        <v>278</v>
      </c>
      <c r="B104" s="36" t="s">
        <v>276</v>
      </c>
      <c r="C104" s="21">
        <v>3210.22339</v>
      </c>
      <c r="D104" s="21"/>
      <c r="E104" s="21">
        <f t="shared" si="4"/>
        <v>3210.22339</v>
      </c>
      <c r="F104" s="21">
        <v>3210.22338</v>
      </c>
      <c r="G104" s="23">
        <f t="shared" si="2"/>
        <v>100</v>
      </c>
    </row>
    <row r="105" spans="1:7" ht="52.5" customHeight="1">
      <c r="A105" s="29" t="s">
        <v>279</v>
      </c>
      <c r="B105" s="36" t="s">
        <v>277</v>
      </c>
      <c r="C105" s="21">
        <v>4143.2</v>
      </c>
      <c r="D105" s="21"/>
      <c r="E105" s="21">
        <f t="shared" si="4"/>
        <v>4143.2</v>
      </c>
      <c r="F105" s="21">
        <v>4143.19999</v>
      </c>
      <c r="G105" s="23">
        <f t="shared" si="2"/>
        <v>100</v>
      </c>
    </row>
    <row r="106" spans="1:7" ht="71.25" customHeight="1">
      <c r="A106" s="29" t="s">
        <v>283</v>
      </c>
      <c r="B106" s="36" t="s">
        <v>284</v>
      </c>
      <c r="C106" s="21">
        <v>6468</v>
      </c>
      <c r="D106" s="21"/>
      <c r="E106" s="21">
        <f t="shared" si="4"/>
        <v>6468</v>
      </c>
      <c r="F106" s="21">
        <v>6468</v>
      </c>
      <c r="G106" s="23">
        <f t="shared" si="2"/>
        <v>100</v>
      </c>
    </row>
    <row r="107" spans="1:7" ht="54" customHeight="1">
      <c r="A107" s="29" t="s">
        <v>295</v>
      </c>
      <c r="B107" s="36" t="s">
        <v>296</v>
      </c>
      <c r="C107" s="21">
        <v>1837.44</v>
      </c>
      <c r="D107" s="21"/>
      <c r="E107" s="21">
        <f t="shared" si="4"/>
        <v>1837.44</v>
      </c>
      <c r="F107" s="21">
        <v>1837.43</v>
      </c>
      <c r="G107" s="23">
        <f t="shared" si="2"/>
        <v>100</v>
      </c>
    </row>
    <row r="108" spans="1:7" ht="54.75" customHeight="1">
      <c r="A108" s="29" t="s">
        <v>399</v>
      </c>
      <c r="B108" s="36" t="s">
        <v>381</v>
      </c>
      <c r="C108" s="21">
        <v>0</v>
      </c>
      <c r="D108" s="21">
        <v>1900</v>
      </c>
      <c r="E108" s="21">
        <f t="shared" si="4"/>
        <v>1900</v>
      </c>
      <c r="F108" s="21">
        <v>0</v>
      </c>
      <c r="G108" s="23">
        <f t="shared" si="2"/>
        <v>0</v>
      </c>
    </row>
    <row r="109" spans="1:7" ht="38.25" customHeight="1">
      <c r="A109" s="29" t="s">
        <v>290</v>
      </c>
      <c r="B109" s="36" t="s">
        <v>291</v>
      </c>
      <c r="C109" s="21">
        <v>561925.76</v>
      </c>
      <c r="D109" s="21">
        <v>27211.6</v>
      </c>
      <c r="E109" s="21">
        <f t="shared" si="4"/>
        <v>589137.36</v>
      </c>
      <c r="F109" s="21">
        <v>589137.36</v>
      </c>
      <c r="G109" s="23">
        <f t="shared" si="2"/>
        <v>100</v>
      </c>
    </row>
    <row r="110" spans="1:7" ht="40.5" customHeight="1">
      <c r="A110" s="27" t="s">
        <v>166</v>
      </c>
      <c r="B110" s="35" t="s">
        <v>45</v>
      </c>
      <c r="C110" s="21">
        <f>SUM(C111:C135)</f>
        <v>865235.7</v>
      </c>
      <c r="D110" s="21">
        <f>SUM(D111:D135)</f>
        <v>-141743.55</v>
      </c>
      <c r="E110" s="21">
        <f>SUM(E111:E135)</f>
        <v>723492.1499999999</v>
      </c>
      <c r="F110" s="21">
        <f>SUM(F111:F135)</f>
        <v>385848.0376299999</v>
      </c>
      <c r="G110" s="23">
        <f t="shared" si="2"/>
        <v>53.3</v>
      </c>
    </row>
    <row r="111" spans="1:7" ht="85.5" customHeight="1">
      <c r="A111" s="27" t="s">
        <v>167</v>
      </c>
      <c r="B111" s="35" t="s">
        <v>147</v>
      </c>
      <c r="C111" s="21">
        <v>108000</v>
      </c>
      <c r="D111" s="21">
        <v>-2910</v>
      </c>
      <c r="E111" s="21">
        <f>C111+D111</f>
        <v>105090</v>
      </c>
      <c r="F111" s="21">
        <v>105089.50188</v>
      </c>
      <c r="G111" s="23">
        <f t="shared" si="2"/>
        <v>100</v>
      </c>
    </row>
    <row r="112" spans="1:7" ht="70.5" customHeight="1">
      <c r="A112" s="27" t="s">
        <v>359</v>
      </c>
      <c r="B112" s="35" t="s">
        <v>360</v>
      </c>
      <c r="C112" s="21">
        <v>7243</v>
      </c>
      <c r="D112" s="21"/>
      <c r="E112" s="21">
        <f>C112+D112</f>
        <v>7243</v>
      </c>
      <c r="F112" s="21">
        <v>7243</v>
      </c>
      <c r="G112" s="23">
        <f t="shared" si="2"/>
        <v>100</v>
      </c>
    </row>
    <row r="113" spans="1:7" ht="52.5" customHeight="1">
      <c r="A113" s="27" t="s">
        <v>223</v>
      </c>
      <c r="B113" s="35" t="s">
        <v>92</v>
      </c>
      <c r="C113" s="21">
        <v>14119</v>
      </c>
      <c r="D113" s="21"/>
      <c r="E113" s="21">
        <f aca="true" t="shared" si="5" ref="E113:E135">C113+D113</f>
        <v>14119</v>
      </c>
      <c r="F113" s="21">
        <v>14119</v>
      </c>
      <c r="G113" s="23">
        <f t="shared" si="2"/>
        <v>100</v>
      </c>
    </row>
    <row r="114" spans="1:7" ht="120.75" customHeight="1">
      <c r="A114" s="27" t="s">
        <v>393</v>
      </c>
      <c r="B114" s="35" t="s">
        <v>358</v>
      </c>
      <c r="C114" s="21">
        <v>0</v>
      </c>
      <c r="D114" s="21"/>
      <c r="E114" s="21">
        <v>0</v>
      </c>
      <c r="F114" s="21">
        <v>1171.17</v>
      </c>
      <c r="G114" s="23">
        <v>0</v>
      </c>
    </row>
    <row r="115" spans="1:7" ht="123" customHeight="1">
      <c r="A115" s="27" t="s">
        <v>357</v>
      </c>
      <c r="B115" s="35" t="s">
        <v>358</v>
      </c>
      <c r="C115" s="21">
        <v>1187</v>
      </c>
      <c r="D115" s="21"/>
      <c r="E115" s="21">
        <f t="shared" si="5"/>
        <v>1187</v>
      </c>
      <c r="F115" s="21">
        <v>0</v>
      </c>
      <c r="G115" s="23">
        <f t="shared" si="2"/>
        <v>0</v>
      </c>
    </row>
    <row r="116" spans="1:7" ht="56.25" customHeight="1">
      <c r="A116" s="27" t="s">
        <v>355</v>
      </c>
      <c r="B116" s="35" t="s">
        <v>356</v>
      </c>
      <c r="C116" s="21">
        <v>92500</v>
      </c>
      <c r="D116" s="21"/>
      <c r="E116" s="21">
        <f t="shared" si="5"/>
        <v>92500</v>
      </c>
      <c r="F116" s="21">
        <v>82860.67085</v>
      </c>
      <c r="G116" s="23">
        <f t="shared" si="2"/>
        <v>89.6</v>
      </c>
    </row>
    <row r="117" spans="1:7" ht="87.75" customHeight="1">
      <c r="A117" s="27" t="s">
        <v>168</v>
      </c>
      <c r="B117" s="35" t="s">
        <v>56</v>
      </c>
      <c r="C117" s="21">
        <v>750</v>
      </c>
      <c r="D117" s="21"/>
      <c r="E117" s="21">
        <f t="shared" si="5"/>
        <v>750</v>
      </c>
      <c r="F117" s="21">
        <v>750</v>
      </c>
      <c r="G117" s="23">
        <f t="shared" si="2"/>
        <v>100</v>
      </c>
    </row>
    <row r="118" spans="1:7" ht="136.5" customHeight="1">
      <c r="A118" s="27" t="s">
        <v>169</v>
      </c>
      <c r="B118" s="35" t="s">
        <v>267</v>
      </c>
      <c r="C118" s="21">
        <v>2371</v>
      </c>
      <c r="D118" s="21"/>
      <c r="E118" s="21">
        <f t="shared" si="5"/>
        <v>2371</v>
      </c>
      <c r="F118" s="21">
        <v>2371</v>
      </c>
      <c r="G118" s="23">
        <f t="shared" si="2"/>
        <v>100</v>
      </c>
    </row>
    <row r="119" spans="1:7" ht="69" customHeight="1">
      <c r="A119" s="27" t="s">
        <v>170</v>
      </c>
      <c r="B119" s="35" t="s">
        <v>145</v>
      </c>
      <c r="C119" s="21">
        <v>1680</v>
      </c>
      <c r="D119" s="21"/>
      <c r="E119" s="21">
        <f t="shared" si="5"/>
        <v>1680</v>
      </c>
      <c r="F119" s="21">
        <v>0</v>
      </c>
      <c r="G119" s="23">
        <f t="shared" si="2"/>
        <v>0</v>
      </c>
    </row>
    <row r="120" spans="1:7" ht="54.75" customHeight="1">
      <c r="A120" s="27" t="s">
        <v>243</v>
      </c>
      <c r="B120" s="35" t="s">
        <v>244</v>
      </c>
      <c r="C120" s="21">
        <v>5484</v>
      </c>
      <c r="D120" s="21"/>
      <c r="E120" s="21">
        <f t="shared" si="5"/>
        <v>5484</v>
      </c>
      <c r="F120" s="21">
        <v>5422.42969</v>
      </c>
      <c r="G120" s="23">
        <f t="shared" si="2"/>
        <v>98.9</v>
      </c>
    </row>
    <row r="121" spans="1:7" ht="52.5" customHeight="1">
      <c r="A121" s="27" t="s">
        <v>287</v>
      </c>
      <c r="B121" s="35" t="s">
        <v>285</v>
      </c>
      <c r="C121" s="21">
        <v>1281</v>
      </c>
      <c r="D121" s="21"/>
      <c r="E121" s="21">
        <f t="shared" si="5"/>
        <v>1281</v>
      </c>
      <c r="F121" s="21">
        <v>0</v>
      </c>
      <c r="G121" s="23">
        <f t="shared" si="2"/>
        <v>0</v>
      </c>
    </row>
    <row r="122" spans="1:7" ht="66">
      <c r="A122" s="27" t="s">
        <v>288</v>
      </c>
      <c r="B122" s="35" t="s">
        <v>286</v>
      </c>
      <c r="C122" s="21">
        <v>7483</v>
      </c>
      <c r="D122" s="21"/>
      <c r="E122" s="21">
        <f t="shared" si="5"/>
        <v>7483</v>
      </c>
      <c r="F122" s="21">
        <v>7445.14721</v>
      </c>
      <c r="G122" s="23">
        <f t="shared" si="2"/>
        <v>99.5</v>
      </c>
    </row>
    <row r="123" spans="1:7" ht="85.5" customHeight="1">
      <c r="A123" s="27" t="s">
        <v>171</v>
      </c>
      <c r="B123" s="35" t="s">
        <v>57</v>
      </c>
      <c r="C123" s="21">
        <v>32819</v>
      </c>
      <c r="D123" s="21"/>
      <c r="E123" s="21">
        <f t="shared" si="5"/>
        <v>32819</v>
      </c>
      <c r="F123" s="21">
        <v>32819</v>
      </c>
      <c r="G123" s="23">
        <f t="shared" si="2"/>
        <v>100</v>
      </c>
    </row>
    <row r="124" spans="1:7" ht="40.5" customHeight="1">
      <c r="A124" s="27" t="s">
        <v>268</v>
      </c>
      <c r="B124" s="35" t="s">
        <v>269</v>
      </c>
      <c r="C124" s="21">
        <v>297000</v>
      </c>
      <c r="D124" s="21"/>
      <c r="E124" s="21">
        <f t="shared" si="5"/>
        <v>297000</v>
      </c>
      <c r="F124" s="21">
        <v>0</v>
      </c>
      <c r="G124" s="23">
        <f t="shared" si="2"/>
        <v>0</v>
      </c>
    </row>
    <row r="125" spans="1:7" ht="87" customHeight="1">
      <c r="A125" s="27" t="s">
        <v>266</v>
      </c>
      <c r="B125" s="35" t="s">
        <v>146</v>
      </c>
      <c r="C125" s="21">
        <v>71988</v>
      </c>
      <c r="D125" s="21"/>
      <c r="E125" s="21">
        <f t="shared" si="5"/>
        <v>71988</v>
      </c>
      <c r="F125" s="21">
        <v>71180.9936</v>
      </c>
      <c r="G125" s="23">
        <f t="shared" si="2"/>
        <v>98.9</v>
      </c>
    </row>
    <row r="126" spans="1:7" ht="68.25" customHeight="1">
      <c r="A126" s="27" t="s">
        <v>172</v>
      </c>
      <c r="B126" s="35" t="s">
        <v>144</v>
      </c>
      <c r="C126" s="21">
        <v>5025.7</v>
      </c>
      <c r="D126" s="21"/>
      <c r="E126" s="21">
        <f t="shared" si="5"/>
        <v>5025.7</v>
      </c>
      <c r="F126" s="21">
        <v>4985.27718</v>
      </c>
      <c r="G126" s="23">
        <f t="shared" si="2"/>
        <v>99.2</v>
      </c>
    </row>
    <row r="127" spans="1:7" ht="54.75" customHeight="1">
      <c r="A127" s="27" t="s">
        <v>245</v>
      </c>
      <c r="B127" s="35" t="s">
        <v>246</v>
      </c>
      <c r="C127" s="21">
        <v>7175</v>
      </c>
      <c r="D127" s="21"/>
      <c r="E127" s="21">
        <f t="shared" si="5"/>
        <v>7175</v>
      </c>
      <c r="F127" s="21">
        <v>6564.78771</v>
      </c>
      <c r="G127" s="23">
        <f t="shared" si="2"/>
        <v>91.5</v>
      </c>
    </row>
    <row r="128" spans="1:7" ht="54.75" customHeight="1">
      <c r="A128" s="27" t="s">
        <v>308</v>
      </c>
      <c r="B128" s="35" t="s">
        <v>309</v>
      </c>
      <c r="C128" s="21">
        <v>1881</v>
      </c>
      <c r="D128" s="21"/>
      <c r="E128" s="21">
        <f t="shared" si="5"/>
        <v>1881</v>
      </c>
      <c r="F128" s="21">
        <v>1778.79311</v>
      </c>
      <c r="G128" s="23">
        <f t="shared" si="2"/>
        <v>94.6</v>
      </c>
    </row>
    <row r="129" spans="1:7" ht="69" customHeight="1">
      <c r="A129" s="27" t="s">
        <v>173</v>
      </c>
      <c r="B129" s="35" t="s">
        <v>265</v>
      </c>
      <c r="C129" s="21">
        <v>411</v>
      </c>
      <c r="D129" s="21">
        <v>-102.55</v>
      </c>
      <c r="E129" s="21">
        <f t="shared" si="5"/>
        <v>308.45</v>
      </c>
      <c r="F129" s="21">
        <v>308.44139</v>
      </c>
      <c r="G129" s="23">
        <f t="shared" si="2"/>
        <v>100</v>
      </c>
    </row>
    <row r="130" spans="1:7" ht="70.5" customHeight="1">
      <c r="A130" s="27" t="s">
        <v>174</v>
      </c>
      <c r="B130" s="35" t="s">
        <v>163</v>
      </c>
      <c r="C130" s="21">
        <v>6930</v>
      </c>
      <c r="D130" s="21"/>
      <c r="E130" s="21">
        <f t="shared" si="5"/>
        <v>6930</v>
      </c>
      <c r="F130" s="21">
        <v>6930</v>
      </c>
      <c r="G130" s="23">
        <f t="shared" si="2"/>
        <v>100</v>
      </c>
    </row>
    <row r="131" spans="1:7" ht="70.5" customHeight="1">
      <c r="A131" s="27" t="s">
        <v>225</v>
      </c>
      <c r="B131" s="35" t="s">
        <v>226</v>
      </c>
      <c r="C131" s="21">
        <v>107829</v>
      </c>
      <c r="D131" s="21">
        <v>-70519</v>
      </c>
      <c r="E131" s="21">
        <f t="shared" si="5"/>
        <v>37310</v>
      </c>
      <c r="F131" s="21">
        <v>34808.82501</v>
      </c>
      <c r="G131" s="23">
        <f t="shared" si="2"/>
        <v>93.3</v>
      </c>
    </row>
    <row r="132" spans="1:7" ht="54" customHeight="1">
      <c r="A132" s="27" t="s">
        <v>297</v>
      </c>
      <c r="B132" s="35" t="s">
        <v>298</v>
      </c>
      <c r="C132" s="21">
        <v>2305</v>
      </c>
      <c r="D132" s="21"/>
      <c r="E132" s="21">
        <f t="shared" si="5"/>
        <v>2305</v>
      </c>
      <c r="F132" s="21">
        <v>0</v>
      </c>
      <c r="G132" s="23">
        <f t="shared" si="2"/>
        <v>0</v>
      </c>
    </row>
    <row r="133" spans="1:7" ht="38.25" customHeight="1">
      <c r="A133" s="27" t="s">
        <v>332</v>
      </c>
      <c r="B133" s="35" t="s">
        <v>333</v>
      </c>
      <c r="C133" s="21">
        <v>21562</v>
      </c>
      <c r="D133" s="21"/>
      <c r="E133" s="21">
        <f t="shared" si="5"/>
        <v>21562</v>
      </c>
      <c r="F133" s="21">
        <v>0</v>
      </c>
      <c r="G133" s="23">
        <f t="shared" si="2"/>
        <v>0</v>
      </c>
    </row>
    <row r="134" spans="1:7" ht="87.75" customHeight="1">
      <c r="A134" s="27" t="s">
        <v>375</v>
      </c>
      <c r="B134" s="35" t="s">
        <v>376</v>
      </c>
      <c r="C134" s="24">
        <v>27212</v>
      </c>
      <c r="D134" s="21">
        <v>-27212</v>
      </c>
      <c r="E134" s="21">
        <f t="shared" si="5"/>
        <v>0</v>
      </c>
      <c r="F134" s="21">
        <v>0</v>
      </c>
      <c r="G134" s="23">
        <v>0</v>
      </c>
    </row>
    <row r="135" spans="1:7" ht="70.5" customHeight="1">
      <c r="A135" s="27" t="s">
        <v>353</v>
      </c>
      <c r="B135" s="35" t="s">
        <v>354</v>
      </c>
      <c r="C135" s="21">
        <v>41000</v>
      </c>
      <c r="D135" s="21">
        <v>-41000</v>
      </c>
      <c r="E135" s="21">
        <f t="shared" si="5"/>
        <v>0</v>
      </c>
      <c r="F135" s="21">
        <v>0</v>
      </c>
      <c r="G135" s="23">
        <v>0</v>
      </c>
    </row>
    <row r="136" spans="1:7" ht="37.5" customHeight="1">
      <c r="A136" s="27" t="s">
        <v>175</v>
      </c>
      <c r="B136" s="35" t="s">
        <v>120</v>
      </c>
      <c r="C136" s="21">
        <f>C137+C140+C151+C155+C157+C156</f>
        <v>5431068</v>
      </c>
      <c r="D136" s="21">
        <f>D137+D140+D151+D155+D157+D156</f>
        <v>89274</v>
      </c>
      <c r="E136" s="21">
        <f>E137+E140+E151+E155+E157+E156</f>
        <v>5520342</v>
      </c>
      <c r="F136" s="21">
        <f>F137+F140+F151+F155+F157+F156</f>
        <v>5463280.1665</v>
      </c>
      <c r="G136" s="23">
        <f t="shared" si="2"/>
        <v>99</v>
      </c>
    </row>
    <row r="137" spans="1:7" ht="57" customHeight="1">
      <c r="A137" s="27" t="s">
        <v>176</v>
      </c>
      <c r="B137" s="35" t="s">
        <v>58</v>
      </c>
      <c r="C137" s="21">
        <f>C138+C139</f>
        <v>67465</v>
      </c>
      <c r="D137" s="21"/>
      <c r="E137" s="21">
        <f>C137+D137</f>
        <v>67465</v>
      </c>
      <c r="F137" s="21">
        <f>F138+F139</f>
        <v>66261.61877999999</v>
      </c>
      <c r="G137" s="23">
        <f t="shared" si="2"/>
        <v>98.2</v>
      </c>
    </row>
    <row r="138" spans="1:7" ht="84.75" customHeight="1">
      <c r="A138" s="27" t="s">
        <v>177</v>
      </c>
      <c r="B138" s="35" t="s">
        <v>59</v>
      </c>
      <c r="C138" s="21">
        <v>6013</v>
      </c>
      <c r="D138" s="21"/>
      <c r="E138" s="21">
        <f>C138+D138</f>
        <v>6013</v>
      </c>
      <c r="F138" s="21">
        <v>6013</v>
      </c>
      <c r="G138" s="23">
        <f t="shared" si="2"/>
        <v>100</v>
      </c>
    </row>
    <row r="139" spans="1:7" ht="89.25" customHeight="1">
      <c r="A139" s="27" t="s">
        <v>178</v>
      </c>
      <c r="B139" s="35" t="s">
        <v>60</v>
      </c>
      <c r="C139" s="21">
        <v>61452</v>
      </c>
      <c r="D139" s="21"/>
      <c r="E139" s="21">
        <f>C139+D139</f>
        <v>61452</v>
      </c>
      <c r="F139" s="21">
        <v>60248.61878</v>
      </c>
      <c r="G139" s="23">
        <f aca="true" t="shared" si="6" ref="G139:G202">ROUND(F139/E139*100,1)</f>
        <v>98</v>
      </c>
    </row>
    <row r="140" spans="1:7" ht="49.5">
      <c r="A140" s="27" t="s">
        <v>179</v>
      </c>
      <c r="B140" s="35" t="s">
        <v>63</v>
      </c>
      <c r="C140" s="21">
        <f>SUM(C141:C150)</f>
        <v>239394</v>
      </c>
      <c r="D140" s="21">
        <f>SUM(D141:D150)</f>
        <v>-684</v>
      </c>
      <c r="E140" s="21">
        <f>SUM(E141:E150)</f>
        <v>238710</v>
      </c>
      <c r="F140" s="21">
        <f>SUM(F141:F150)</f>
        <v>237001.62975999998</v>
      </c>
      <c r="G140" s="23">
        <f t="shared" si="6"/>
        <v>99.3</v>
      </c>
    </row>
    <row r="141" spans="1:7" ht="115.5">
      <c r="A141" s="27" t="s">
        <v>180</v>
      </c>
      <c r="B141" s="35" t="s">
        <v>64</v>
      </c>
      <c r="C141" s="21">
        <v>4428</v>
      </c>
      <c r="D141" s="21"/>
      <c r="E141" s="21">
        <v>4428</v>
      </c>
      <c r="F141" s="21">
        <v>4428</v>
      </c>
      <c r="G141" s="23">
        <f t="shared" si="6"/>
        <v>100</v>
      </c>
    </row>
    <row r="142" spans="1:7" ht="118.5" customHeight="1">
      <c r="A142" s="27" t="s">
        <v>181</v>
      </c>
      <c r="B142" s="35" t="s">
        <v>161</v>
      </c>
      <c r="C142" s="21">
        <v>23250</v>
      </c>
      <c r="D142" s="21"/>
      <c r="E142" s="21">
        <v>23250</v>
      </c>
      <c r="F142" s="21">
        <v>21624.139</v>
      </c>
      <c r="G142" s="23">
        <f t="shared" si="6"/>
        <v>93</v>
      </c>
    </row>
    <row r="143" spans="1:7" ht="105" customHeight="1">
      <c r="A143" s="27" t="s">
        <v>182</v>
      </c>
      <c r="B143" s="35" t="s">
        <v>143</v>
      </c>
      <c r="C143" s="21">
        <v>13649</v>
      </c>
      <c r="D143" s="21"/>
      <c r="E143" s="21">
        <v>13649</v>
      </c>
      <c r="F143" s="21">
        <v>13649</v>
      </c>
      <c r="G143" s="23">
        <f t="shared" si="6"/>
        <v>100</v>
      </c>
    </row>
    <row r="144" spans="1:7" ht="106.5" customHeight="1">
      <c r="A144" s="27" t="s">
        <v>183</v>
      </c>
      <c r="B144" s="35" t="s">
        <v>65</v>
      </c>
      <c r="C144" s="21">
        <v>11545</v>
      </c>
      <c r="D144" s="21"/>
      <c r="E144" s="21">
        <v>11545</v>
      </c>
      <c r="F144" s="21">
        <v>11545</v>
      </c>
      <c r="G144" s="23">
        <f t="shared" si="6"/>
        <v>100</v>
      </c>
    </row>
    <row r="145" spans="1:7" ht="229.5" customHeight="1">
      <c r="A145" s="27" t="s">
        <v>270</v>
      </c>
      <c r="B145" s="35" t="s">
        <v>271</v>
      </c>
      <c r="C145" s="21">
        <v>4429</v>
      </c>
      <c r="D145" s="21"/>
      <c r="E145" s="21">
        <v>4429</v>
      </c>
      <c r="F145" s="21">
        <v>4356.62803</v>
      </c>
      <c r="G145" s="23">
        <f t="shared" si="6"/>
        <v>98.4</v>
      </c>
    </row>
    <row r="146" spans="1:7" ht="123" customHeight="1">
      <c r="A146" s="27" t="s">
        <v>184</v>
      </c>
      <c r="B146" s="35" t="s">
        <v>66</v>
      </c>
      <c r="C146" s="21">
        <v>1379</v>
      </c>
      <c r="D146" s="21">
        <v>-684</v>
      </c>
      <c r="E146" s="21">
        <f>C146+D146</f>
        <v>695</v>
      </c>
      <c r="F146" s="21">
        <v>694.97623</v>
      </c>
      <c r="G146" s="23">
        <f t="shared" si="6"/>
        <v>100</v>
      </c>
    </row>
    <row r="147" spans="1:7" ht="104.25" customHeight="1">
      <c r="A147" s="27" t="s">
        <v>185</v>
      </c>
      <c r="B147" s="35" t="s">
        <v>67</v>
      </c>
      <c r="C147" s="21">
        <v>13</v>
      </c>
      <c r="D147" s="21"/>
      <c r="E147" s="21">
        <f>C147+D147</f>
        <v>13</v>
      </c>
      <c r="F147" s="21">
        <v>2.8865</v>
      </c>
      <c r="G147" s="23">
        <f t="shared" si="6"/>
        <v>22.2</v>
      </c>
    </row>
    <row r="148" spans="1:7" ht="158.25" customHeight="1">
      <c r="A148" s="27" t="s">
        <v>186</v>
      </c>
      <c r="B148" s="35" t="s">
        <v>299</v>
      </c>
      <c r="C148" s="21">
        <v>169800</v>
      </c>
      <c r="D148" s="21"/>
      <c r="E148" s="21">
        <f aca="true" t="shared" si="7" ref="E148:F211">C148+D148</f>
        <v>169800</v>
      </c>
      <c r="F148" s="21">
        <v>169800</v>
      </c>
      <c r="G148" s="23">
        <f t="shared" si="6"/>
        <v>100</v>
      </c>
    </row>
    <row r="149" spans="1:7" ht="70.5" customHeight="1">
      <c r="A149" s="27" t="s">
        <v>187</v>
      </c>
      <c r="B149" s="35" t="s">
        <v>127</v>
      </c>
      <c r="C149" s="21">
        <v>10289</v>
      </c>
      <c r="D149" s="21"/>
      <c r="E149" s="21">
        <f t="shared" si="7"/>
        <v>10289</v>
      </c>
      <c r="F149" s="21">
        <v>10289</v>
      </c>
      <c r="G149" s="23">
        <f t="shared" si="6"/>
        <v>100</v>
      </c>
    </row>
    <row r="150" spans="1:7" ht="87.75" customHeight="1">
      <c r="A150" s="27" t="s">
        <v>188</v>
      </c>
      <c r="B150" s="35" t="s">
        <v>156</v>
      </c>
      <c r="C150" s="21">
        <v>612</v>
      </c>
      <c r="D150" s="21"/>
      <c r="E150" s="21">
        <f t="shared" si="7"/>
        <v>612</v>
      </c>
      <c r="F150" s="21">
        <v>612</v>
      </c>
      <c r="G150" s="23">
        <f t="shared" si="6"/>
        <v>100</v>
      </c>
    </row>
    <row r="151" spans="1:7" ht="87.75" customHeight="1">
      <c r="A151" s="27" t="s">
        <v>189</v>
      </c>
      <c r="B151" s="35" t="s">
        <v>68</v>
      </c>
      <c r="C151" s="21">
        <f>C152+C153+C154</f>
        <v>125047</v>
      </c>
      <c r="D151" s="21"/>
      <c r="E151" s="21">
        <f t="shared" si="7"/>
        <v>125047</v>
      </c>
      <c r="F151" s="21">
        <f>F152+F153+F154</f>
        <v>96866.44642</v>
      </c>
      <c r="G151" s="23">
        <f t="shared" si="6"/>
        <v>77.5</v>
      </c>
    </row>
    <row r="152" spans="1:7" ht="120.75" customHeight="1">
      <c r="A152" s="27" t="s">
        <v>190</v>
      </c>
      <c r="B152" s="35" t="s">
        <v>69</v>
      </c>
      <c r="C152" s="21">
        <v>4755</v>
      </c>
      <c r="D152" s="21"/>
      <c r="E152" s="21">
        <f t="shared" si="7"/>
        <v>4755</v>
      </c>
      <c r="F152" s="21">
        <v>4755</v>
      </c>
      <c r="G152" s="23">
        <f t="shared" si="6"/>
        <v>100</v>
      </c>
    </row>
    <row r="153" spans="1:7" ht="138.75" customHeight="1">
      <c r="A153" s="27" t="s">
        <v>191</v>
      </c>
      <c r="B153" s="35" t="s">
        <v>124</v>
      </c>
      <c r="C153" s="21">
        <v>1191</v>
      </c>
      <c r="D153" s="21"/>
      <c r="E153" s="21">
        <f t="shared" si="7"/>
        <v>1191</v>
      </c>
      <c r="F153" s="21">
        <v>911.99453</v>
      </c>
      <c r="G153" s="23">
        <f t="shared" si="6"/>
        <v>76.6</v>
      </c>
    </row>
    <row r="154" spans="1:7" ht="117.75" customHeight="1">
      <c r="A154" s="27" t="s">
        <v>192</v>
      </c>
      <c r="B154" s="35" t="s">
        <v>70</v>
      </c>
      <c r="C154" s="21">
        <v>119101</v>
      </c>
      <c r="D154" s="21"/>
      <c r="E154" s="21">
        <f t="shared" si="7"/>
        <v>119101</v>
      </c>
      <c r="F154" s="21">
        <v>91199.45189</v>
      </c>
      <c r="G154" s="23">
        <f t="shared" si="6"/>
        <v>76.6</v>
      </c>
    </row>
    <row r="155" spans="1:7" ht="70.5" customHeight="1">
      <c r="A155" s="27" t="s">
        <v>193</v>
      </c>
      <c r="B155" s="35" t="s">
        <v>87</v>
      </c>
      <c r="C155" s="21">
        <v>70627</v>
      </c>
      <c r="D155" s="21"/>
      <c r="E155" s="21">
        <f t="shared" si="7"/>
        <v>70627</v>
      </c>
      <c r="F155" s="21">
        <v>70626.8937</v>
      </c>
      <c r="G155" s="23">
        <f t="shared" si="6"/>
        <v>100</v>
      </c>
    </row>
    <row r="156" spans="1:7" ht="70.5" customHeight="1">
      <c r="A156" s="27" t="s">
        <v>319</v>
      </c>
      <c r="B156" s="35" t="s">
        <v>318</v>
      </c>
      <c r="C156" s="21">
        <v>147</v>
      </c>
      <c r="D156" s="21"/>
      <c r="E156" s="21">
        <f t="shared" si="7"/>
        <v>147</v>
      </c>
      <c r="F156" s="21">
        <v>0</v>
      </c>
      <c r="G156" s="23">
        <f t="shared" si="6"/>
        <v>0</v>
      </c>
    </row>
    <row r="157" spans="1:7" ht="33">
      <c r="A157" s="27" t="s">
        <v>194</v>
      </c>
      <c r="B157" s="35" t="s">
        <v>71</v>
      </c>
      <c r="C157" s="21">
        <f>SUM(C158:C162)</f>
        <v>4928388</v>
      </c>
      <c r="D157" s="21">
        <f>SUM(D158:D162)</f>
        <v>89958</v>
      </c>
      <c r="E157" s="21">
        <f>C157+D157</f>
        <v>5018346</v>
      </c>
      <c r="F157" s="21">
        <f>SUM(F158:F162)</f>
        <v>4992523.57784</v>
      </c>
      <c r="G157" s="23">
        <f t="shared" si="6"/>
        <v>99.5</v>
      </c>
    </row>
    <row r="158" spans="1:7" ht="70.5" customHeight="1">
      <c r="A158" s="27" t="s">
        <v>195</v>
      </c>
      <c r="B158" s="35" t="s">
        <v>72</v>
      </c>
      <c r="C158" s="21">
        <v>52707</v>
      </c>
      <c r="D158" s="21"/>
      <c r="E158" s="21">
        <f t="shared" si="7"/>
        <v>52707</v>
      </c>
      <c r="F158" s="21">
        <v>34443.022</v>
      </c>
      <c r="G158" s="23">
        <f t="shared" si="6"/>
        <v>65.3</v>
      </c>
    </row>
    <row r="159" spans="1:7" ht="207" customHeight="1">
      <c r="A159" s="27" t="s">
        <v>196</v>
      </c>
      <c r="B159" s="35" t="s">
        <v>73</v>
      </c>
      <c r="C159" s="21">
        <v>2986032</v>
      </c>
      <c r="D159" s="21">
        <v>38527</v>
      </c>
      <c r="E159" s="21">
        <f t="shared" si="7"/>
        <v>3024559</v>
      </c>
      <c r="F159" s="21">
        <v>3023362.64284</v>
      </c>
      <c r="G159" s="23">
        <f t="shared" si="6"/>
        <v>100</v>
      </c>
    </row>
    <row r="160" spans="1:7" ht="172.5" customHeight="1">
      <c r="A160" s="27" t="s">
        <v>197</v>
      </c>
      <c r="B160" s="35" t="s">
        <v>74</v>
      </c>
      <c r="C160" s="21">
        <v>254519</v>
      </c>
      <c r="D160" s="21">
        <v>650</v>
      </c>
      <c r="E160" s="21">
        <f t="shared" si="7"/>
        <v>255169</v>
      </c>
      <c r="F160" s="21">
        <v>251038.091</v>
      </c>
      <c r="G160" s="23">
        <f t="shared" si="6"/>
        <v>98.4</v>
      </c>
    </row>
    <row r="161" spans="1:7" ht="120.75" customHeight="1">
      <c r="A161" s="27" t="s">
        <v>198</v>
      </c>
      <c r="B161" s="35" t="s">
        <v>75</v>
      </c>
      <c r="C161" s="21">
        <v>93210</v>
      </c>
      <c r="D161" s="21"/>
      <c r="E161" s="21">
        <f t="shared" si="7"/>
        <v>93210</v>
      </c>
      <c r="F161" s="21">
        <v>90978.822</v>
      </c>
      <c r="G161" s="23">
        <f t="shared" si="6"/>
        <v>97.6</v>
      </c>
    </row>
    <row r="162" spans="1:7" ht="136.5" customHeight="1">
      <c r="A162" s="27" t="s">
        <v>199</v>
      </c>
      <c r="B162" s="35" t="s">
        <v>76</v>
      </c>
      <c r="C162" s="21">
        <v>1541920</v>
      </c>
      <c r="D162" s="21">
        <v>50781</v>
      </c>
      <c r="E162" s="21">
        <f t="shared" si="7"/>
        <v>1592701</v>
      </c>
      <c r="F162" s="21">
        <v>1592701</v>
      </c>
      <c r="G162" s="23">
        <f t="shared" si="6"/>
        <v>100</v>
      </c>
    </row>
    <row r="163" spans="1:7" ht="33">
      <c r="A163" s="27" t="s">
        <v>200</v>
      </c>
      <c r="B163" s="35" t="s">
        <v>77</v>
      </c>
      <c r="C163" s="18">
        <f>C164+C181+C183+C182</f>
        <v>2400324.84922</v>
      </c>
      <c r="D163" s="18">
        <f>D164+D181+D183+D182</f>
        <v>60020</v>
      </c>
      <c r="E163" s="18">
        <f t="shared" si="7"/>
        <v>2460344.84922</v>
      </c>
      <c r="F163" s="18">
        <f>F164+F181+F183+F182</f>
        <v>2444223.1499300003</v>
      </c>
      <c r="G163" s="20">
        <f t="shared" si="6"/>
        <v>99.3</v>
      </c>
    </row>
    <row r="164" spans="1:7" ht="87.75" customHeight="1">
      <c r="A164" s="27" t="s">
        <v>201</v>
      </c>
      <c r="B164" s="35" t="s">
        <v>78</v>
      </c>
      <c r="C164" s="21">
        <f>SUM(C165:C180)</f>
        <v>696244.8318500001</v>
      </c>
      <c r="D164" s="21">
        <f>SUM(D165:D180)</f>
        <v>0</v>
      </c>
      <c r="E164" s="21">
        <f t="shared" si="7"/>
        <v>696244.8318500001</v>
      </c>
      <c r="F164" s="21">
        <f>SUM(F165:F180)</f>
        <v>688732.62619</v>
      </c>
      <c r="G164" s="23">
        <f t="shared" si="6"/>
        <v>98.9</v>
      </c>
    </row>
    <row r="165" spans="1:7" ht="115.5">
      <c r="A165" s="27" t="s">
        <v>272</v>
      </c>
      <c r="B165" s="35" t="s">
        <v>273</v>
      </c>
      <c r="C165" s="21">
        <v>289638</v>
      </c>
      <c r="D165" s="21"/>
      <c r="E165" s="21">
        <f t="shared" si="7"/>
        <v>289638</v>
      </c>
      <c r="F165" s="21">
        <v>285595.43903</v>
      </c>
      <c r="G165" s="23">
        <f t="shared" si="6"/>
        <v>98.6</v>
      </c>
    </row>
    <row r="166" spans="1:7" ht="120" customHeight="1">
      <c r="A166" s="27" t="s">
        <v>351</v>
      </c>
      <c r="B166" s="35" t="s">
        <v>352</v>
      </c>
      <c r="C166" s="21">
        <v>1720</v>
      </c>
      <c r="D166" s="21"/>
      <c r="E166" s="21">
        <f t="shared" si="7"/>
        <v>1720</v>
      </c>
      <c r="F166" s="21">
        <v>1720</v>
      </c>
      <c r="G166" s="23">
        <f t="shared" si="6"/>
        <v>100</v>
      </c>
    </row>
    <row r="167" spans="1:7" ht="89.25" customHeight="1">
      <c r="A167" s="27" t="s">
        <v>202</v>
      </c>
      <c r="B167" s="35" t="s">
        <v>79</v>
      </c>
      <c r="C167" s="21">
        <v>16025.334</v>
      </c>
      <c r="D167" s="21"/>
      <c r="E167" s="21">
        <f t="shared" si="7"/>
        <v>16025.334</v>
      </c>
      <c r="F167" s="21">
        <v>16025.334</v>
      </c>
      <c r="G167" s="23">
        <f t="shared" si="6"/>
        <v>100</v>
      </c>
    </row>
    <row r="168" spans="1:7" ht="85.5" customHeight="1">
      <c r="A168" s="27" t="s">
        <v>203</v>
      </c>
      <c r="B168" s="35" t="s">
        <v>80</v>
      </c>
      <c r="C168" s="21">
        <v>16251.783</v>
      </c>
      <c r="D168" s="21"/>
      <c r="E168" s="21">
        <f t="shared" si="7"/>
        <v>16251.783</v>
      </c>
      <c r="F168" s="21">
        <v>16251.783</v>
      </c>
      <c r="G168" s="23">
        <f t="shared" si="6"/>
        <v>100</v>
      </c>
    </row>
    <row r="169" spans="1:7" ht="132">
      <c r="A169" s="27" t="s">
        <v>300</v>
      </c>
      <c r="B169" s="35" t="s">
        <v>304</v>
      </c>
      <c r="C169" s="21">
        <v>2468</v>
      </c>
      <c r="D169" s="21"/>
      <c r="E169" s="21">
        <f t="shared" si="7"/>
        <v>2468</v>
      </c>
      <c r="F169" s="21">
        <v>0</v>
      </c>
      <c r="G169" s="23">
        <f t="shared" si="6"/>
        <v>0</v>
      </c>
    </row>
    <row r="170" spans="1:7" ht="106.5" customHeight="1">
      <c r="A170" s="27" t="s">
        <v>204</v>
      </c>
      <c r="B170" s="35" t="s">
        <v>81</v>
      </c>
      <c r="C170" s="21">
        <v>13447.747</v>
      </c>
      <c r="D170" s="21"/>
      <c r="E170" s="21">
        <f>C170+D170</f>
        <v>13447.747</v>
      </c>
      <c r="F170" s="21">
        <v>13447.746</v>
      </c>
      <c r="G170" s="23">
        <f t="shared" si="6"/>
        <v>100</v>
      </c>
    </row>
    <row r="171" spans="1:7" ht="118.5" customHeight="1">
      <c r="A171" s="27" t="s">
        <v>205</v>
      </c>
      <c r="B171" s="35" t="s">
        <v>82</v>
      </c>
      <c r="C171" s="21">
        <v>15864</v>
      </c>
      <c r="D171" s="21"/>
      <c r="E171" s="21">
        <f t="shared" si="7"/>
        <v>15864</v>
      </c>
      <c r="F171" s="21">
        <v>15864</v>
      </c>
      <c r="G171" s="23">
        <f t="shared" si="6"/>
        <v>100</v>
      </c>
    </row>
    <row r="172" spans="1:7" ht="123" customHeight="1">
      <c r="A172" s="27" t="s">
        <v>206</v>
      </c>
      <c r="B172" s="35" t="s">
        <v>125</v>
      </c>
      <c r="C172" s="21">
        <v>7671</v>
      </c>
      <c r="D172" s="21"/>
      <c r="E172" s="21">
        <f t="shared" si="7"/>
        <v>7671</v>
      </c>
      <c r="F172" s="21">
        <v>7671</v>
      </c>
      <c r="G172" s="23">
        <f t="shared" si="6"/>
        <v>100</v>
      </c>
    </row>
    <row r="173" spans="1:7" ht="105.75" customHeight="1">
      <c r="A173" s="27" t="s">
        <v>207</v>
      </c>
      <c r="B173" s="35" t="s">
        <v>83</v>
      </c>
      <c r="C173" s="21">
        <v>4410</v>
      </c>
      <c r="D173" s="21"/>
      <c r="E173" s="21">
        <f t="shared" si="7"/>
        <v>4410</v>
      </c>
      <c r="F173" s="21">
        <v>4410</v>
      </c>
      <c r="G173" s="23">
        <f t="shared" si="6"/>
        <v>100</v>
      </c>
    </row>
    <row r="174" spans="1:7" ht="153.75" customHeight="1">
      <c r="A174" s="27" t="s">
        <v>301</v>
      </c>
      <c r="B174" s="35" t="s">
        <v>303</v>
      </c>
      <c r="C174" s="21">
        <v>95</v>
      </c>
      <c r="D174" s="21"/>
      <c r="E174" s="21">
        <f t="shared" si="7"/>
        <v>95</v>
      </c>
      <c r="F174" s="21">
        <v>0</v>
      </c>
      <c r="G174" s="23">
        <f t="shared" si="6"/>
        <v>0</v>
      </c>
    </row>
    <row r="175" spans="1:7" ht="122.25" customHeight="1">
      <c r="A175" s="27" t="s">
        <v>208</v>
      </c>
      <c r="B175" s="35" t="s">
        <v>84</v>
      </c>
      <c r="C175" s="21">
        <v>5092</v>
      </c>
      <c r="D175" s="21"/>
      <c r="E175" s="21">
        <f t="shared" si="7"/>
        <v>5092</v>
      </c>
      <c r="F175" s="21">
        <v>5092</v>
      </c>
      <c r="G175" s="23">
        <f t="shared" si="6"/>
        <v>100</v>
      </c>
    </row>
    <row r="176" spans="1:7" ht="102" customHeight="1">
      <c r="A176" s="27" t="s">
        <v>209</v>
      </c>
      <c r="B176" s="35" t="s">
        <v>85</v>
      </c>
      <c r="C176" s="21">
        <v>2309.48</v>
      </c>
      <c r="D176" s="21"/>
      <c r="E176" s="21">
        <f t="shared" si="7"/>
        <v>2309.48</v>
      </c>
      <c r="F176" s="21">
        <v>2309.48</v>
      </c>
      <c r="G176" s="23">
        <f t="shared" si="6"/>
        <v>100</v>
      </c>
    </row>
    <row r="177" spans="1:7" ht="118.5" customHeight="1">
      <c r="A177" s="27" t="s">
        <v>210</v>
      </c>
      <c r="B177" s="35" t="s">
        <v>94</v>
      </c>
      <c r="C177" s="21">
        <v>270029.183</v>
      </c>
      <c r="D177" s="21"/>
      <c r="E177" s="21">
        <f t="shared" si="7"/>
        <v>270029.183</v>
      </c>
      <c r="F177" s="21">
        <v>270029.183</v>
      </c>
      <c r="G177" s="23">
        <f t="shared" si="6"/>
        <v>100</v>
      </c>
    </row>
    <row r="178" spans="1:7" ht="120.75" customHeight="1">
      <c r="A178" s="27" t="s">
        <v>211</v>
      </c>
      <c r="B178" s="35" t="s">
        <v>95</v>
      </c>
      <c r="C178" s="21">
        <v>28679.24785</v>
      </c>
      <c r="D178" s="21"/>
      <c r="E178" s="21">
        <f t="shared" si="7"/>
        <v>28679.24785</v>
      </c>
      <c r="F178" s="21">
        <v>27959.02148</v>
      </c>
      <c r="G178" s="23">
        <f t="shared" si="6"/>
        <v>97.5</v>
      </c>
    </row>
    <row r="179" spans="1:7" ht="122.25" customHeight="1">
      <c r="A179" s="27" t="s">
        <v>212</v>
      </c>
      <c r="B179" s="35" t="s">
        <v>86</v>
      </c>
      <c r="C179" s="21">
        <v>7289.057</v>
      </c>
      <c r="D179" s="21"/>
      <c r="E179" s="21">
        <f t="shared" si="7"/>
        <v>7289.057</v>
      </c>
      <c r="F179" s="21">
        <v>7289.057</v>
      </c>
      <c r="G179" s="23">
        <f t="shared" si="6"/>
        <v>100</v>
      </c>
    </row>
    <row r="180" spans="1:7" ht="138.75" customHeight="1">
      <c r="A180" s="27" t="s">
        <v>213</v>
      </c>
      <c r="B180" s="35" t="s">
        <v>155</v>
      </c>
      <c r="C180" s="21">
        <v>15255</v>
      </c>
      <c r="D180" s="21"/>
      <c r="E180" s="21">
        <f t="shared" si="7"/>
        <v>15255</v>
      </c>
      <c r="F180" s="21">
        <v>15068.58268</v>
      </c>
      <c r="G180" s="23">
        <f t="shared" si="6"/>
        <v>98.8</v>
      </c>
    </row>
    <row r="181" spans="1:7" ht="74.25" customHeight="1">
      <c r="A181" s="27" t="s">
        <v>310</v>
      </c>
      <c r="B181" s="35" t="s">
        <v>280</v>
      </c>
      <c r="C181" s="21">
        <v>2000</v>
      </c>
      <c r="D181" s="21"/>
      <c r="E181" s="21">
        <f t="shared" si="7"/>
        <v>2000</v>
      </c>
      <c r="F181" s="21">
        <v>2000</v>
      </c>
      <c r="G181" s="23">
        <f t="shared" si="6"/>
        <v>100</v>
      </c>
    </row>
    <row r="182" spans="1:7" ht="75" customHeight="1">
      <c r="A182" s="27" t="s">
        <v>281</v>
      </c>
      <c r="B182" s="35" t="s">
        <v>280</v>
      </c>
      <c r="C182" s="21">
        <v>7923</v>
      </c>
      <c r="D182" s="21"/>
      <c r="E182" s="21">
        <f t="shared" si="7"/>
        <v>7923</v>
      </c>
      <c r="F182" s="21">
        <v>7049.04292</v>
      </c>
      <c r="G182" s="23">
        <f t="shared" si="6"/>
        <v>89</v>
      </c>
    </row>
    <row r="183" spans="1:7" ht="39.75" customHeight="1">
      <c r="A183" s="27" t="s">
        <v>214</v>
      </c>
      <c r="B183" s="35" t="s">
        <v>93</v>
      </c>
      <c r="C183" s="18">
        <f>C184+C194</f>
        <v>1694157.01737</v>
      </c>
      <c r="D183" s="18">
        <f>D184+D194</f>
        <v>60020</v>
      </c>
      <c r="E183" s="18">
        <f t="shared" si="7"/>
        <v>1754177.01737</v>
      </c>
      <c r="F183" s="18">
        <f>F184+F194</f>
        <v>1746441.4808200002</v>
      </c>
      <c r="G183" s="20">
        <f t="shared" si="6"/>
        <v>99.6</v>
      </c>
    </row>
    <row r="184" spans="1:7" ht="26.25" customHeight="1">
      <c r="A184" s="27"/>
      <c r="B184" s="35" t="s">
        <v>153</v>
      </c>
      <c r="C184" s="21">
        <f>SUM(C185:C193)</f>
        <v>522885.01737</v>
      </c>
      <c r="D184" s="21">
        <f>SUM(D185:D193)</f>
        <v>0</v>
      </c>
      <c r="E184" s="21">
        <f t="shared" si="7"/>
        <v>522885.01737</v>
      </c>
      <c r="F184" s="21">
        <f>SUM(F185:F193)</f>
        <v>515150.35095000005</v>
      </c>
      <c r="G184" s="23">
        <f t="shared" si="6"/>
        <v>98.5</v>
      </c>
    </row>
    <row r="185" spans="1:7" ht="95.25" customHeight="1">
      <c r="A185" s="27" t="s">
        <v>241</v>
      </c>
      <c r="B185" s="35" t="s">
        <v>242</v>
      </c>
      <c r="C185" s="21">
        <v>133463.10137</v>
      </c>
      <c r="D185" s="21"/>
      <c r="E185" s="21">
        <f t="shared" si="7"/>
        <v>133463.10137</v>
      </c>
      <c r="F185" s="21">
        <v>133463.10137</v>
      </c>
      <c r="G185" s="23">
        <f t="shared" si="6"/>
        <v>100</v>
      </c>
    </row>
    <row r="186" spans="1:7" ht="120" customHeight="1">
      <c r="A186" s="27" t="s">
        <v>215</v>
      </c>
      <c r="B186" s="35" t="s">
        <v>97</v>
      </c>
      <c r="C186" s="21">
        <v>65295.243</v>
      </c>
      <c r="D186" s="21"/>
      <c r="E186" s="21">
        <f t="shared" si="7"/>
        <v>65295.243</v>
      </c>
      <c r="F186" s="21">
        <v>63192.535</v>
      </c>
      <c r="G186" s="23">
        <f t="shared" si="6"/>
        <v>96.8</v>
      </c>
    </row>
    <row r="187" spans="1:7" ht="114" customHeight="1">
      <c r="A187" s="27" t="s">
        <v>216</v>
      </c>
      <c r="B187" s="35" t="s">
        <v>96</v>
      </c>
      <c r="C187" s="21">
        <v>15909.5219</v>
      </c>
      <c r="D187" s="21"/>
      <c r="E187" s="21">
        <f t="shared" si="7"/>
        <v>15909.5219</v>
      </c>
      <c r="F187" s="21">
        <v>15874.91943</v>
      </c>
      <c r="G187" s="23">
        <f t="shared" si="6"/>
        <v>99.8</v>
      </c>
    </row>
    <row r="188" spans="1:7" ht="114" customHeight="1">
      <c r="A188" s="27" t="s">
        <v>217</v>
      </c>
      <c r="B188" s="35" t="s">
        <v>150</v>
      </c>
      <c r="C188" s="21">
        <v>2000</v>
      </c>
      <c r="D188" s="21"/>
      <c r="E188" s="21">
        <f t="shared" si="7"/>
        <v>2000</v>
      </c>
      <c r="F188" s="21">
        <v>2000</v>
      </c>
      <c r="G188" s="23">
        <f t="shared" si="6"/>
        <v>100</v>
      </c>
    </row>
    <row r="189" spans="1:7" ht="111" customHeight="1">
      <c r="A189" s="27" t="s">
        <v>218</v>
      </c>
      <c r="B189" s="35" t="s">
        <v>151</v>
      </c>
      <c r="C189" s="21">
        <v>216920.92309</v>
      </c>
      <c r="D189" s="21"/>
      <c r="E189" s="21">
        <f t="shared" si="7"/>
        <v>216920.92309</v>
      </c>
      <c r="F189" s="21">
        <v>212855.9543</v>
      </c>
      <c r="G189" s="23">
        <f t="shared" si="6"/>
        <v>98.1</v>
      </c>
    </row>
    <row r="190" spans="1:7" ht="146.25" customHeight="1">
      <c r="A190" s="27" t="s">
        <v>219</v>
      </c>
      <c r="B190" s="35" t="s">
        <v>157</v>
      </c>
      <c r="C190" s="21">
        <v>69887.46801</v>
      </c>
      <c r="D190" s="21"/>
      <c r="E190" s="21">
        <f t="shared" si="7"/>
        <v>69887.46801</v>
      </c>
      <c r="F190" s="21">
        <v>68887.46801</v>
      </c>
      <c r="G190" s="23">
        <f t="shared" si="6"/>
        <v>98.6</v>
      </c>
    </row>
    <row r="191" spans="1:7" ht="137.25" customHeight="1">
      <c r="A191" s="27" t="s">
        <v>293</v>
      </c>
      <c r="B191" s="35" t="s">
        <v>294</v>
      </c>
      <c r="C191" s="21">
        <v>295</v>
      </c>
      <c r="D191" s="21"/>
      <c r="E191" s="21">
        <f t="shared" si="7"/>
        <v>295</v>
      </c>
      <c r="F191" s="21">
        <v>295</v>
      </c>
      <c r="G191" s="23">
        <f t="shared" si="6"/>
        <v>100</v>
      </c>
    </row>
    <row r="192" spans="1:7" ht="108.75" customHeight="1">
      <c r="A192" s="27" t="s">
        <v>220</v>
      </c>
      <c r="B192" s="35" t="s">
        <v>152</v>
      </c>
      <c r="C192" s="21">
        <v>9113.76</v>
      </c>
      <c r="D192" s="21"/>
      <c r="E192" s="21">
        <f t="shared" si="7"/>
        <v>9113.76</v>
      </c>
      <c r="F192" s="21">
        <v>8581.37284</v>
      </c>
      <c r="G192" s="23">
        <f t="shared" si="6"/>
        <v>94.2</v>
      </c>
    </row>
    <row r="193" spans="1:7" ht="106.5" customHeight="1">
      <c r="A193" s="27" t="s">
        <v>311</v>
      </c>
      <c r="B193" s="35" t="s">
        <v>312</v>
      </c>
      <c r="C193" s="21">
        <v>10000</v>
      </c>
      <c r="D193" s="21"/>
      <c r="E193" s="21">
        <f t="shared" si="7"/>
        <v>10000</v>
      </c>
      <c r="F193" s="21">
        <v>10000</v>
      </c>
      <c r="G193" s="23">
        <f t="shared" si="6"/>
        <v>100</v>
      </c>
    </row>
    <row r="194" spans="1:7" ht="24" customHeight="1">
      <c r="A194" s="27"/>
      <c r="B194" s="35" t="s">
        <v>154</v>
      </c>
      <c r="C194" s="21">
        <f>SUM(C195:C202)</f>
        <v>1171272</v>
      </c>
      <c r="D194" s="21">
        <f>SUM(D195:D202)</f>
        <v>60020</v>
      </c>
      <c r="E194" s="21">
        <f t="shared" si="7"/>
        <v>1231292</v>
      </c>
      <c r="F194" s="21">
        <f>SUM(F195:F202)</f>
        <v>1231291.12987</v>
      </c>
      <c r="G194" s="23">
        <f t="shared" si="6"/>
        <v>100</v>
      </c>
    </row>
    <row r="195" spans="1:7" ht="57.75" customHeight="1">
      <c r="A195" s="27" t="s">
        <v>334</v>
      </c>
      <c r="B195" s="35" t="s">
        <v>335</v>
      </c>
      <c r="C195" s="21">
        <v>127000</v>
      </c>
      <c r="D195" s="21"/>
      <c r="E195" s="21">
        <f t="shared" si="7"/>
        <v>127000</v>
      </c>
      <c r="F195" s="21">
        <v>127000</v>
      </c>
      <c r="G195" s="23">
        <f t="shared" si="6"/>
        <v>100</v>
      </c>
    </row>
    <row r="196" spans="1:7" ht="89.25" customHeight="1">
      <c r="A196" s="27" t="s">
        <v>377</v>
      </c>
      <c r="B196" s="35" t="s">
        <v>378</v>
      </c>
      <c r="C196" s="21"/>
      <c r="D196" s="21">
        <v>5020</v>
      </c>
      <c r="E196" s="21">
        <f>C196+D196</f>
        <v>5020</v>
      </c>
      <c r="F196" s="21">
        <v>5020</v>
      </c>
      <c r="G196" s="23">
        <f t="shared" si="6"/>
        <v>100</v>
      </c>
    </row>
    <row r="197" spans="1:7" ht="54.75" customHeight="1">
      <c r="A197" s="27" t="s">
        <v>379</v>
      </c>
      <c r="B197" s="35" t="s">
        <v>380</v>
      </c>
      <c r="C197" s="21"/>
      <c r="D197" s="21">
        <v>55000</v>
      </c>
      <c r="E197" s="21">
        <f t="shared" si="7"/>
        <v>55000</v>
      </c>
      <c r="F197" s="21">
        <v>55000</v>
      </c>
      <c r="G197" s="23">
        <f t="shared" si="6"/>
        <v>100</v>
      </c>
    </row>
    <row r="198" spans="1:7" ht="70.5" customHeight="1">
      <c r="A198" s="27" t="s">
        <v>240</v>
      </c>
      <c r="B198" s="35" t="s">
        <v>264</v>
      </c>
      <c r="C198" s="21">
        <v>497</v>
      </c>
      <c r="D198" s="21"/>
      <c r="E198" s="21">
        <f t="shared" si="7"/>
        <v>497</v>
      </c>
      <c r="F198" s="21">
        <v>496.12987</v>
      </c>
      <c r="G198" s="23">
        <f t="shared" si="6"/>
        <v>99.8</v>
      </c>
    </row>
    <row r="199" spans="1:7" ht="87" customHeight="1">
      <c r="A199" s="27" t="s">
        <v>274</v>
      </c>
      <c r="B199" s="35" t="s">
        <v>275</v>
      </c>
      <c r="C199" s="21">
        <v>1700</v>
      </c>
      <c r="D199" s="21"/>
      <c r="E199" s="21">
        <f t="shared" si="7"/>
        <v>1700</v>
      </c>
      <c r="F199" s="21">
        <v>1700</v>
      </c>
      <c r="G199" s="23">
        <f t="shared" si="6"/>
        <v>100</v>
      </c>
    </row>
    <row r="200" spans="1:7" ht="57" customHeight="1">
      <c r="A200" s="27" t="s">
        <v>221</v>
      </c>
      <c r="B200" s="35" t="s">
        <v>350</v>
      </c>
      <c r="C200" s="21">
        <v>982939</v>
      </c>
      <c r="D200" s="21"/>
      <c r="E200" s="21">
        <f t="shared" si="7"/>
        <v>982939</v>
      </c>
      <c r="F200" s="21">
        <v>982939</v>
      </c>
      <c r="G200" s="23">
        <f t="shared" si="6"/>
        <v>100</v>
      </c>
    </row>
    <row r="201" spans="1:7" ht="60.75" customHeight="1">
      <c r="A201" s="27" t="s">
        <v>374</v>
      </c>
      <c r="B201" s="35" t="s">
        <v>350</v>
      </c>
      <c r="C201" s="21">
        <v>34136</v>
      </c>
      <c r="D201" s="21"/>
      <c r="E201" s="21">
        <f t="shared" si="7"/>
        <v>34136</v>
      </c>
      <c r="F201" s="21">
        <v>34136</v>
      </c>
      <c r="G201" s="23">
        <f t="shared" si="6"/>
        <v>100</v>
      </c>
    </row>
    <row r="202" spans="1:7" ht="54" customHeight="1">
      <c r="A202" s="27" t="s">
        <v>315</v>
      </c>
      <c r="B202" s="35" t="s">
        <v>316</v>
      </c>
      <c r="C202" s="21">
        <v>25000</v>
      </c>
      <c r="D202" s="21"/>
      <c r="E202" s="21">
        <f t="shared" si="7"/>
        <v>25000</v>
      </c>
      <c r="F202" s="21">
        <v>25000</v>
      </c>
      <c r="G202" s="23">
        <f t="shared" si="6"/>
        <v>100</v>
      </c>
    </row>
    <row r="203" spans="1:7" ht="33">
      <c r="A203" s="27" t="s">
        <v>91</v>
      </c>
      <c r="B203" s="40" t="s">
        <v>90</v>
      </c>
      <c r="C203" s="18">
        <f>C204+C205</f>
        <v>208156.65344</v>
      </c>
      <c r="D203" s="21">
        <v>0</v>
      </c>
      <c r="E203" s="18">
        <f t="shared" si="7"/>
        <v>208156.65344</v>
      </c>
      <c r="F203" s="18">
        <f>F204+F205</f>
        <v>208156.65978</v>
      </c>
      <c r="G203" s="20">
        <f aca="true" t="shared" si="8" ref="G203:G217">ROUND(F203/E203*100,1)</f>
        <v>100</v>
      </c>
    </row>
    <row r="204" spans="1:7" ht="42.75" customHeight="1">
      <c r="A204" s="27" t="s">
        <v>289</v>
      </c>
      <c r="B204" s="35" t="s">
        <v>52</v>
      </c>
      <c r="C204" s="21">
        <v>3208.16344</v>
      </c>
      <c r="D204" s="21"/>
      <c r="E204" s="21">
        <f t="shared" si="7"/>
        <v>3208.16344</v>
      </c>
      <c r="F204" s="21">
        <v>3208.16978</v>
      </c>
      <c r="G204" s="23">
        <f t="shared" si="8"/>
        <v>100</v>
      </c>
    </row>
    <row r="205" spans="1:7" ht="40.5" customHeight="1">
      <c r="A205" s="27" t="s">
        <v>222</v>
      </c>
      <c r="B205" s="35" t="s">
        <v>52</v>
      </c>
      <c r="C205" s="21">
        <v>204948.49</v>
      </c>
      <c r="D205" s="21"/>
      <c r="E205" s="21">
        <f t="shared" si="7"/>
        <v>204948.49</v>
      </c>
      <c r="F205" s="21">
        <f t="shared" si="7"/>
        <v>204948.49</v>
      </c>
      <c r="G205" s="23">
        <f t="shared" si="8"/>
        <v>100</v>
      </c>
    </row>
    <row r="206" spans="1:7" ht="87.75" customHeight="1">
      <c r="A206" s="27" t="s">
        <v>247</v>
      </c>
      <c r="B206" s="35" t="s">
        <v>248</v>
      </c>
      <c r="C206" s="21">
        <f>C208+C7+C211+C209+C207+C210</f>
        <v>2398.12477</v>
      </c>
      <c r="D206" s="21">
        <v>0</v>
      </c>
      <c r="E206" s="21">
        <f t="shared" si="7"/>
        <v>2398.12477</v>
      </c>
      <c r="F206" s="21">
        <f>F208+F7+F211+F209+F207+F210</f>
        <v>2398.12477</v>
      </c>
      <c r="G206" s="23">
        <f t="shared" si="8"/>
        <v>100</v>
      </c>
    </row>
    <row r="207" spans="1:7" ht="46.5" customHeight="1">
      <c r="A207" s="27" t="s">
        <v>282</v>
      </c>
      <c r="B207" s="35" t="s">
        <v>250</v>
      </c>
      <c r="C207" s="21">
        <v>307.017</v>
      </c>
      <c r="D207" s="21"/>
      <c r="E207" s="21">
        <f t="shared" si="7"/>
        <v>307.017</v>
      </c>
      <c r="F207" s="21">
        <f t="shared" si="7"/>
        <v>307.017</v>
      </c>
      <c r="G207" s="23">
        <f t="shared" si="8"/>
        <v>100</v>
      </c>
    </row>
    <row r="208" spans="1:7" ht="38.25" customHeight="1">
      <c r="A208" s="27" t="s">
        <v>249</v>
      </c>
      <c r="B208" s="35" t="s">
        <v>250</v>
      </c>
      <c r="C208" s="21">
        <v>575.49287</v>
      </c>
      <c r="D208" s="21"/>
      <c r="E208" s="21">
        <f t="shared" si="7"/>
        <v>575.49287</v>
      </c>
      <c r="F208" s="21">
        <f t="shared" si="7"/>
        <v>575.49287</v>
      </c>
      <c r="G208" s="23">
        <f t="shared" si="8"/>
        <v>100</v>
      </c>
    </row>
    <row r="209" spans="1:7" ht="42.75" customHeight="1">
      <c r="A209" s="27" t="s">
        <v>251</v>
      </c>
      <c r="B209" s="35" t="s">
        <v>252</v>
      </c>
      <c r="C209" s="21">
        <v>779.73105</v>
      </c>
      <c r="D209" s="21"/>
      <c r="E209" s="21">
        <f t="shared" si="7"/>
        <v>779.73105</v>
      </c>
      <c r="F209" s="21">
        <f t="shared" si="7"/>
        <v>779.73105</v>
      </c>
      <c r="G209" s="23">
        <f t="shared" si="8"/>
        <v>100</v>
      </c>
    </row>
    <row r="210" spans="1:7" ht="41.25" customHeight="1">
      <c r="A210" s="27" t="s">
        <v>302</v>
      </c>
      <c r="B210" s="35" t="s">
        <v>307</v>
      </c>
      <c r="C210" s="21">
        <v>563.58431</v>
      </c>
      <c r="D210" s="21"/>
      <c r="E210" s="21">
        <f t="shared" si="7"/>
        <v>563.58431</v>
      </c>
      <c r="F210" s="21">
        <f t="shared" si="7"/>
        <v>563.58431</v>
      </c>
      <c r="G210" s="23">
        <f t="shared" si="8"/>
        <v>100</v>
      </c>
    </row>
    <row r="211" spans="1:7" ht="49.5">
      <c r="A211" s="27" t="s">
        <v>254</v>
      </c>
      <c r="B211" s="35" t="s">
        <v>253</v>
      </c>
      <c r="C211" s="21">
        <v>172.29954</v>
      </c>
      <c r="D211" s="21"/>
      <c r="E211" s="21">
        <f t="shared" si="7"/>
        <v>172.29954</v>
      </c>
      <c r="F211" s="21">
        <f t="shared" si="7"/>
        <v>172.29954</v>
      </c>
      <c r="G211" s="23">
        <f t="shared" si="8"/>
        <v>100</v>
      </c>
    </row>
    <row r="212" spans="1:7" ht="56.25" customHeight="1">
      <c r="A212" s="27" t="s">
        <v>255</v>
      </c>
      <c r="B212" s="35" t="s">
        <v>256</v>
      </c>
      <c r="C212" s="21">
        <f>C213+C214+C215+C216</f>
        <v>-60439.619099999996</v>
      </c>
      <c r="D212" s="21">
        <v>0</v>
      </c>
      <c r="E212" s="21">
        <f aca="true" t="shared" si="9" ref="E212:F217">C212+D212</f>
        <v>-60439.619099999996</v>
      </c>
      <c r="F212" s="21">
        <f t="shared" si="9"/>
        <v>-60439.619099999996</v>
      </c>
      <c r="G212" s="23">
        <f t="shared" si="8"/>
        <v>100</v>
      </c>
    </row>
    <row r="213" spans="1:7" ht="77.25" customHeight="1">
      <c r="A213" s="27" t="s">
        <v>257</v>
      </c>
      <c r="B213" s="35" t="s">
        <v>258</v>
      </c>
      <c r="C213" s="21">
        <v>-829.38325</v>
      </c>
      <c r="D213" s="21"/>
      <c r="E213" s="21">
        <f t="shared" si="9"/>
        <v>-829.38325</v>
      </c>
      <c r="F213" s="21">
        <f t="shared" si="9"/>
        <v>-829.38325</v>
      </c>
      <c r="G213" s="23">
        <f t="shared" si="8"/>
        <v>100</v>
      </c>
    </row>
    <row r="214" spans="1:7" ht="57.75" customHeight="1">
      <c r="A214" s="27" t="s">
        <v>259</v>
      </c>
      <c r="B214" s="35" t="s">
        <v>260</v>
      </c>
      <c r="C214" s="21">
        <v>-37407.61526</v>
      </c>
      <c r="D214" s="21"/>
      <c r="E214" s="21">
        <f t="shared" si="9"/>
        <v>-37407.61526</v>
      </c>
      <c r="F214" s="21">
        <f t="shared" si="9"/>
        <v>-37407.61526</v>
      </c>
      <c r="G214" s="23">
        <f t="shared" si="8"/>
        <v>100</v>
      </c>
    </row>
    <row r="215" spans="1:7" ht="61.5" customHeight="1">
      <c r="A215" s="27" t="s">
        <v>261</v>
      </c>
      <c r="B215" s="35" t="s">
        <v>260</v>
      </c>
      <c r="C215" s="21">
        <v>-18971.8773</v>
      </c>
      <c r="D215" s="21"/>
      <c r="E215" s="21">
        <f t="shared" si="9"/>
        <v>-18971.8773</v>
      </c>
      <c r="F215" s="21">
        <f t="shared" si="9"/>
        <v>-18971.8773</v>
      </c>
      <c r="G215" s="23">
        <f t="shared" si="8"/>
        <v>100</v>
      </c>
    </row>
    <row r="216" spans="1:7" ht="51.75" customHeight="1">
      <c r="A216" s="27" t="s">
        <v>262</v>
      </c>
      <c r="B216" s="35" t="s">
        <v>260</v>
      </c>
      <c r="C216" s="21">
        <v>-3230.74329</v>
      </c>
      <c r="D216" s="21"/>
      <c r="E216" s="21">
        <f t="shared" si="9"/>
        <v>-3230.74329</v>
      </c>
      <c r="F216" s="21">
        <f t="shared" si="9"/>
        <v>-3230.74329</v>
      </c>
      <c r="G216" s="23">
        <f t="shared" si="8"/>
        <v>100</v>
      </c>
    </row>
    <row r="217" spans="1:7" ht="18.75">
      <c r="A217" s="13"/>
      <c r="B217" s="14" t="s">
        <v>15</v>
      </c>
      <c r="C217" s="18">
        <f>C11+C100</f>
        <v>14943804.48472</v>
      </c>
      <c r="D217" s="18">
        <f>D11+D100</f>
        <v>36662.05000000002</v>
      </c>
      <c r="E217" s="18">
        <f t="shared" si="9"/>
        <v>14980466.53472</v>
      </c>
      <c r="F217" s="18">
        <f>F11+F100</f>
        <v>14691268.54925</v>
      </c>
      <c r="G217" s="20">
        <f t="shared" si="8"/>
        <v>98.1</v>
      </c>
    </row>
    <row r="218" spans="1:3" ht="17.25" customHeight="1">
      <c r="A218" s="9"/>
      <c r="B218" s="10"/>
      <c r="C218" s="11"/>
    </row>
    <row r="219" spans="1:6" ht="18.75" customHeight="1">
      <c r="A219" s="41" t="s">
        <v>314</v>
      </c>
      <c r="B219" s="41"/>
      <c r="C219" s="41"/>
      <c r="D219" s="25"/>
      <c r="E219" s="25"/>
      <c r="F219" s="25"/>
    </row>
    <row r="220" spans="1:6" ht="24.75" customHeight="1">
      <c r="A220" s="41" t="s">
        <v>343</v>
      </c>
      <c r="B220" s="41"/>
      <c r="C220" s="41"/>
      <c r="D220" s="25"/>
      <c r="E220" s="25"/>
      <c r="F220" s="25"/>
    </row>
    <row r="221" spans="1:6" ht="24" customHeight="1">
      <c r="A221" s="41" t="s">
        <v>400</v>
      </c>
      <c r="B221" s="41"/>
      <c r="C221" s="41"/>
      <c r="D221" s="44"/>
      <c r="E221" s="44"/>
      <c r="F221" s="44"/>
    </row>
    <row r="225" ht="23.25">
      <c r="D225" s="16"/>
    </row>
  </sheetData>
  <sheetProtection/>
  <mergeCells count="5">
    <mergeCell ref="A220:C220"/>
    <mergeCell ref="A219:C219"/>
    <mergeCell ref="A8:F8"/>
    <mergeCell ref="B2:F2"/>
    <mergeCell ref="A221:F221"/>
  </mergeCells>
  <printOptions/>
  <pageMargins left="0.5511811023622047" right="0.31496062992125984" top="0.5511811023622047" bottom="0.4724409448818898" header="0.31496062992125984" footer="0.2755905511811024"/>
  <pageSetup fitToHeight="20" fitToWidth="1" horizontalDpi="600" verticalDpi="600" orientation="portrait" paperSize="9" scale="49" r:id="rId1"/>
  <headerFooter>
    <oddFooter>&amp;R&amp;13&amp;P</oddFooter>
  </headerFooter>
  <rowBreaks count="17" manualBreakCount="17">
    <brk id="18" max="6" man="1"/>
    <brk id="35" max="6" man="1"/>
    <brk id="45" max="6" man="1"/>
    <brk id="56" max="6" man="1"/>
    <brk id="76" max="6" man="1"/>
    <brk id="99" max="6" man="1"/>
    <brk id="118" max="6" man="1"/>
    <brk id="130" max="6" man="1"/>
    <brk id="142" max="6" man="1"/>
    <brk id="148" max="6" man="1"/>
    <brk id="158" max="6" man="1"/>
    <brk id="166" max="6" man="1"/>
    <brk id="173" max="6" man="1"/>
    <brk id="180" max="6" man="1"/>
    <brk id="189" max="6" man="1"/>
    <brk id="198" max="6" man="1"/>
    <brk id="21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2020-04-01T11:23:11Z</cp:lastPrinted>
  <dcterms:created xsi:type="dcterms:W3CDTF">2004-10-05T07:40:56Z</dcterms:created>
  <dcterms:modified xsi:type="dcterms:W3CDTF">2020-05-06T09:49:38Z</dcterms:modified>
  <cp:category/>
  <cp:version/>
  <cp:contentType/>
  <cp:contentStatus/>
</cp:coreProperties>
</file>