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1625" windowHeight="6000" tabRatio="948" activeTab="0"/>
  </bookViews>
  <sheets>
    <sheet name="2018" sheetId="1" r:id="rId1"/>
  </sheets>
  <definedNames>
    <definedName name="_xlnm.Print_Titles" localSheetId="0">'2018'!$9:$9</definedName>
    <definedName name="_xlnm.Print_Area" localSheetId="0">'2018'!$A$1:$M$54</definedName>
  </definedNames>
  <calcPr fullCalcOnLoad="1"/>
</workbook>
</file>

<file path=xl/sharedStrings.xml><?xml version="1.0" encoding="utf-8"?>
<sst xmlns="http://schemas.openxmlformats.org/spreadsheetml/2006/main" count="99" uniqueCount="99">
  <si>
    <t>000 2 00 00000 00 0000 000</t>
  </si>
  <si>
    <t>000 1 00 00000 00 0000 000</t>
  </si>
  <si>
    <t>Наименование доходов</t>
  </si>
  <si>
    <t xml:space="preserve">НАЛОГИ НА ИМУЩЕСТВО  </t>
  </si>
  <si>
    <t>ДОХОДЫ ОТ ИСПОЛЬЗОВАНИЯ ИМУЩЕСТВА, НАХОДЯЩЕГОСЯ В ГОСУДАРСТВЕННОЙ И МУНИЦИПАЛЬНОЙ СОБСТВЕННОСТИ</t>
  </si>
  <si>
    <t>ВСЕГО</t>
  </si>
  <si>
    <t>000 1 06 00000 00 0000 000</t>
  </si>
  <si>
    <t>Земельный налог</t>
  </si>
  <si>
    <t>182 1 06 06000 00 0000 110</t>
  </si>
  <si>
    <t>БЕЗВОЗМЕЗДНЫЕ ПОСТУПЛЕНИЯ</t>
  </si>
  <si>
    <t>Код бюджетной классификации</t>
  </si>
  <si>
    <t>000 1 11 00000 00 0000 000</t>
  </si>
  <si>
    <t>182 1 06 01030 10 0000 110</t>
  </si>
  <si>
    <t>НАЛОГИ НА ПРИБЫЛЬ, ДОХОДЫ</t>
  </si>
  <si>
    <t>Налог на доходы физических лиц</t>
  </si>
  <si>
    <t>182 1 01 02000 01 0000 110</t>
  </si>
  <si>
    <t>НАЛОГОВЫЕ И НЕНАЛОГОВЫЕ ДОХОДЫ</t>
  </si>
  <si>
    <t>НАЛОГОВЫЕ ДОХОДЫ</t>
  </si>
  <si>
    <t>НЕНАЛОГОВЫЕ ДОХОДЫ</t>
  </si>
  <si>
    <t>000 1 01 00000 00 0000 000</t>
  </si>
  <si>
    <t>000 1 05 00000 00 0000 000</t>
  </si>
  <si>
    <t>НАЛОГИ НА СОВОКУПНЫЙ ДОХОД</t>
  </si>
  <si>
    <t>182 1 05 03010 01 0000 110</t>
  </si>
  <si>
    <t>Единый сельскохозяйственный налог</t>
  </si>
  <si>
    <t>024 1 11 05075 10 0000 120</t>
  </si>
  <si>
    <t>024 1 11 05035 10 0000 120</t>
  </si>
  <si>
    <t>План на 2016 год тыс.руб.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</si>
  <si>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</si>
  <si>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</si>
  <si>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</si>
  <si>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</si>
  <si>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</si>
  <si>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</si>
  <si>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182 1 06 06033 10 0000 110</t>
  </si>
  <si>
    <t>182 1 06 06043 10 0000 110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</si>
  <si>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 решению вопросов местного значения Одинцовского муниципального района)</t>
  </si>
  <si>
    <t>отклонение плана 2017 от 2016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</si>
  <si>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</si>
  <si>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</si>
  <si>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</si>
  <si>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</si>
  <si>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Контрольные цифры Минфина</t>
  </si>
  <si>
    <t>Отклонение пл 2017 от контрольных цифр</t>
  </si>
  <si>
    <t>Ожидаемое 2016</t>
  </si>
  <si>
    <t>024 2 02 35118 10 0000 150</t>
  </si>
  <si>
    <t>024 2 02 40014 10 0001 150</t>
  </si>
  <si>
    <t>024 2 02 40014 10 0005 150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</si>
  <si>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 Московской области (средства бюджета района))</t>
  </si>
  <si>
    <t>000 2 02 00000 00 0000 000</t>
  </si>
  <si>
    <t>БЕЗВОЗМЕЗДНЫЕ ПОСТУПЛЕНИЯ ОТ ДРУГИХ БЮДЖЕТОВ БЮДЖЕТНОЙ СИСТЕМЫ РОССИЙСКОЙ ФЕДЕРАЦИИ</t>
  </si>
  <si>
    <t>000 202 30000 00 0000 150</t>
  </si>
  <si>
    <t>Субвенции бюджетам бюджетной системы Российской Федерации</t>
  </si>
  <si>
    <t>000 202 40000 00 0000 150</t>
  </si>
  <si>
    <t>Иные межбюджетные трансферты</t>
  </si>
  <si>
    <t>024 2 02 40014 10 0004 150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</si>
  <si>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 Московской области (средства бюджета Московской области))</t>
  </si>
  <si>
    <t>024 202 49999 10 0171 150</t>
  </si>
  <si>
    <t>Прочие межбюджетные трансферты, передаваемые бюджетам сельских поселений (на обустройство контейнерных площадок в целях выполнения муниципальной программы "Формирование современной комфортной городской среды в сельском поселении Ершовское")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</si>
  <si>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</si>
  <si>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</si>
  <si>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</si>
  <si>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024 218 60010 10 0000 150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</si>
  <si>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</si>
  <si>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</si>
  <si>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</si>
  <si>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024 219 35118 10 0000 150</t>
  </si>
  <si>
    <t>024 219 60010 10 0000 150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</si>
  <si>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</si>
  <si>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000 113 00000 00 0000 000</t>
  </si>
  <si>
    <t>ДОХОДЫ ОТ ОКАЗАНИЯ ПЛАТНЫХ УСЛУГ И КОМПЕНСАЦИИ ЗАТРАТ ГОСУДАРСТВА</t>
  </si>
  <si>
    <t>024 113 02995 10 0001 130</t>
  </si>
  <si>
    <t>000 116 00000 00 0000 000</t>
  </si>
  <si>
    <t>094  116 18050 10 0000 140</t>
  </si>
  <si>
    <t>024 116 90050 10 0000 140</t>
  </si>
  <si>
    <t>Прочие доходы от компенсации затрат бюджетов сельских поселений (дебиторская задолженность прошлых лет)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</si>
  <si>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</si>
  <si>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Денежные взыскания (штрафы) за нарушение бюджетного законодательства (в части бюджетов сельских поселений)</t>
  </si>
  <si>
    <t>ШТРАФЫ, САНКЦИИ, ВОЗМЕЩЕНИЕ УЩЕРБА</t>
  </si>
  <si>
    <t>024 202 49999 10 0191 150</t>
  </si>
  <si>
    <t>Прочие межбюджетные трансферты, передаваемые бюджетам сельских поселений ( на проведение работ по комплексному  благоустройству дворовой территории военного городка №32 деревни Фуньково, квартал Наташино в целях выполнения муниципальной программы "Формирование современной комфортной городской среды в сельском поселении Ершовское")</t>
  </si>
  <si>
    <t>024 202 49999 10 0208 150</t>
  </si>
  <si>
    <t>Прочие межбюджетные трансферты. передаваемые бюджетам сельских поселений (на финансирование мероприятий муниципальных программ поселений в связи с ожидаемым неисполнением плана поступлений доходов поселения, в том числе связанным с уточнением вида и принадлежности платежей на другие территории)</t>
  </si>
  <si>
    <t>Исполнено</t>
  </si>
  <si>
    <t>% выполнения плана</t>
  </si>
  <si>
    <t>Доходы бюджета сельского поселения Ершовское  Одинцовского муниципального района Московской области за 2019 год.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</si>
  <si>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</si>
  <si>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</si>
  <si>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024 113 02995 10 0003 130</t>
  </si>
  <si>
    <t>Прочие доходы от компенсации затрат бюджетов сельских поселений (прочие доходы)</t>
  </si>
  <si>
    <t>Начальник Территориального управления Ершовское</t>
  </si>
  <si>
    <t>Администрации Одинцовского городского округа</t>
  </si>
  <si>
    <t>А.В. Бредов</t>
  </si>
  <si>
    <t xml:space="preserve">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</si>
  <si>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Одинцовского городского округа</t>
  </si>
  <si>
    <t xml:space="preserve">                                                                                                                          Московской области</t>
  </si>
  <si>
    <t>тыс. руб.</t>
  </si>
  <si>
    <t>План 2019 года</t>
  </si>
  <si>
    <t xml:space="preserve">                                                                                                                          от 30.04.2020  № 11/16</t>
  </si>
  <si>
    <t xml:space="preserve">                                                                                                                          к решению Совета депутатов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</si>
</sst>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\ ###\ ###\ ###\ ###\ ##0.00;[Red]\-#\ ###\ ###\ ###\ ###\ ##0.00"/>
    <numFmt numFmtId="179" formatCode="#,##0.00_ ;[Red]\-#,##0.00_ "/>
    <numFmt numFmtId="180" formatCode="#,##0.00000"/>
    <numFmt numFmtId="181" formatCode="#,##0.00000_ ;[Red]\-#,##0.00000\ "/>
    <numFmt numFmtId="182" formatCode="#,##0.00000\ ;[Red]\-#,##0.00000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6"/>
      <name val="Times New Roman CYR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/>
    </xf>
    <xf numFmtId="0" fontId="4" fillId="0" borderId="10" xfId="58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4" fillId="0" borderId="1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80" fontId="6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right" vertical="center"/>
    </xf>
    <xf numFmtId="172" fontId="6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>
      <alignment/>
    </xf>
    <xf numFmtId="0" fontId="4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="85" zoomScaleSheetLayoutView="85" workbookViewId="0" topLeftCell="A1">
      <selection activeCell="E6" sqref="E6"/>
    </sheetView>
  </sheetViews>
  <sheetFormatPr defaultColWidth="9.00390625" defaultRowHeight="15.75"/>
  <cols>
    <col min="1" max="1" width="30.125" style="1" customWidth="1"/>
    <col min="2" max="2" width="65.50390625" style="6" customWidth="1"/>
    <col min="3" max="3" width="13.875" style="2" hidden="1" customWidth="1"/>
    <col min="4" max="4" width="10.875" style="2" hidden="1" customWidth="1"/>
    <col min="5" max="5" width="17.625" style="2" customWidth="1"/>
    <col min="6" max="6" width="12.50390625" style="2" hidden="1" customWidth="1"/>
    <col min="7" max="7" width="11.375" style="2" hidden="1" customWidth="1"/>
    <col min="8" max="8" width="13.50390625" style="2" hidden="1" customWidth="1"/>
    <col min="9" max="9" width="17.25390625" style="2" customWidth="1"/>
    <col min="10" max="10" width="15.00390625" style="2" customWidth="1"/>
    <col min="11" max="11" width="12.625" style="2" hidden="1" customWidth="1"/>
    <col min="12" max="12" width="0" style="2" hidden="1" customWidth="1"/>
    <col min="13" max="13" width="0.12890625" style="2" hidden="1" customWidth="1"/>
    <col min="14" max="16384" width="9.00390625" style="2" customWidth="1"/>
  </cols>
  <sheetData>
    <row r="1" spans="2:10" ht="20.25" customHeight="1">
      <c r="B1" s="49" t="s">
        <v>92</v>
      </c>
      <c r="C1" s="49"/>
      <c r="D1" s="49"/>
      <c r="E1" s="49"/>
      <c r="F1" s="49"/>
      <c r="G1" s="50"/>
      <c r="H1" s="50"/>
      <c r="I1" s="50"/>
      <c r="J1" s="50"/>
    </row>
    <row r="2" spans="2:10" ht="21" customHeight="1">
      <c r="B2" s="49" t="s">
        <v>98</v>
      </c>
      <c r="C2" s="49"/>
      <c r="D2" s="49"/>
      <c r="E2" s="49"/>
      <c r="F2" s="49"/>
      <c r="G2" s="50"/>
      <c r="H2" s="50"/>
      <c r="I2" s="50"/>
      <c r="J2" s="50"/>
    </row>
    <row r="3" spans="2:10" ht="18.75">
      <c r="B3" s="49" t="s">
        <v>93</v>
      </c>
      <c r="C3" s="49"/>
      <c r="D3" s="49"/>
      <c r="E3" s="49"/>
      <c r="F3" s="49"/>
      <c r="G3" s="50"/>
      <c r="H3" s="50"/>
      <c r="I3" s="50"/>
      <c r="J3" s="50"/>
    </row>
    <row r="4" spans="2:10" ht="18.75">
      <c r="B4" s="49" t="s">
        <v>94</v>
      </c>
      <c r="C4" s="49"/>
      <c r="D4" s="49"/>
      <c r="E4" s="49"/>
      <c r="F4" s="49"/>
      <c r="G4" s="50"/>
      <c r="H4" s="50"/>
      <c r="I4" s="50"/>
      <c r="J4" s="50"/>
    </row>
    <row r="5" spans="2:10" ht="18.75">
      <c r="B5" s="51" t="s">
        <v>97</v>
      </c>
      <c r="C5" s="51"/>
      <c r="D5" s="51"/>
      <c r="E5" s="51"/>
      <c r="F5" s="51"/>
      <c r="G5" s="50"/>
      <c r="H5" s="50"/>
      <c r="I5" s="50"/>
      <c r="J5" s="50"/>
    </row>
    <row r="6" spans="2:5" ht="62.25" customHeight="1">
      <c r="B6" s="8"/>
      <c r="C6" s="8"/>
      <c r="D6" s="7"/>
      <c r="E6" s="7"/>
    </row>
    <row r="7" spans="1:13" ht="81" customHeight="1">
      <c r="A7" s="52" t="s">
        <v>84</v>
      </c>
      <c r="B7" s="52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0" ht="19.5" customHeight="1">
      <c r="A8" s="3"/>
      <c r="B8" s="4"/>
      <c r="J8" s="45" t="s">
        <v>95</v>
      </c>
    </row>
    <row r="9" spans="1:10" ht="84" customHeight="1">
      <c r="A9" s="9" t="s">
        <v>10</v>
      </c>
      <c r="B9" s="9" t="s">
        <v>2</v>
      </c>
      <c r="C9" s="10" t="s">
        <v>26</v>
      </c>
      <c r="D9" s="11" t="s">
        <v>43</v>
      </c>
      <c r="E9" s="10" t="s">
        <v>96</v>
      </c>
      <c r="F9" s="10" t="s">
        <v>41</v>
      </c>
      <c r="G9" s="36" t="s">
        <v>36</v>
      </c>
      <c r="H9" s="36" t="s">
        <v>42</v>
      </c>
      <c r="I9" s="10" t="s">
        <v>82</v>
      </c>
      <c r="J9" s="10" t="s">
        <v>83</v>
      </c>
    </row>
    <row r="10" spans="1:10" ht="18.75">
      <c r="A10" s="12" t="s">
        <v>1</v>
      </c>
      <c r="B10" s="13" t="s">
        <v>16</v>
      </c>
      <c r="C10" s="14">
        <f aca="true" t="shared" si="0" ref="C10:I10">C11+C24</f>
        <v>445571</v>
      </c>
      <c r="D10" s="14">
        <f t="shared" si="0"/>
        <v>395849</v>
      </c>
      <c r="E10" s="31">
        <f t="shared" si="0"/>
        <v>261899</v>
      </c>
      <c r="F10" s="31">
        <f t="shared" si="0"/>
        <v>376762</v>
      </c>
      <c r="G10" s="31">
        <f t="shared" si="0"/>
        <v>-186372</v>
      </c>
      <c r="H10" s="31">
        <f t="shared" si="0"/>
        <v>-117563</v>
      </c>
      <c r="I10" s="31">
        <f t="shared" si="0"/>
        <v>257997.07626</v>
      </c>
      <c r="J10" s="42">
        <f>ROUND(I10/E10*100,1)</f>
        <v>98.5</v>
      </c>
    </row>
    <row r="11" spans="1:10" ht="18.75">
      <c r="A11" s="12"/>
      <c r="B11" s="13" t="s">
        <v>17</v>
      </c>
      <c r="C11" s="14">
        <f aca="true" t="shared" si="1" ref="C11:I11">C12+C17+C19</f>
        <v>443492</v>
      </c>
      <c r="D11" s="14">
        <f t="shared" si="1"/>
        <v>392596</v>
      </c>
      <c r="E11" s="31">
        <f t="shared" si="1"/>
        <v>255048</v>
      </c>
      <c r="F11" s="31">
        <f t="shared" si="1"/>
        <v>374537</v>
      </c>
      <c r="G11" s="31">
        <f t="shared" si="1"/>
        <v>-188444</v>
      </c>
      <c r="H11" s="31">
        <f t="shared" si="1"/>
        <v>-119489</v>
      </c>
      <c r="I11" s="31">
        <f t="shared" si="1"/>
        <v>251103.24378</v>
      </c>
      <c r="J11" s="42">
        <f aca="true" t="shared" si="2" ref="J11:J50">ROUND(I11/E11*100,1)</f>
        <v>98.5</v>
      </c>
    </row>
    <row r="12" spans="1:10" ht="18.75">
      <c r="A12" s="12" t="s">
        <v>19</v>
      </c>
      <c r="B12" s="15" t="s">
        <v>13</v>
      </c>
      <c r="C12" s="16">
        <f>C13</f>
        <v>3542</v>
      </c>
      <c r="D12" s="16">
        <f>D13</f>
        <v>3784</v>
      </c>
      <c r="E12" s="32">
        <f>E13</f>
        <v>4849</v>
      </c>
      <c r="F12" s="39">
        <f>F13</f>
        <v>3975</v>
      </c>
      <c r="G12" s="19">
        <f aca="true" t="shared" si="3" ref="G12:G27">E12-C12</f>
        <v>1307</v>
      </c>
      <c r="H12" s="19">
        <f aca="true" t="shared" si="4" ref="H12:H26">E12-F12:F13</f>
        <v>874</v>
      </c>
      <c r="I12" s="32">
        <f>I13</f>
        <v>4939.07759</v>
      </c>
      <c r="J12" s="43">
        <f t="shared" si="2"/>
        <v>101.9</v>
      </c>
    </row>
    <row r="13" spans="1:10" ht="18.75">
      <c r="A13" s="12" t="s">
        <v>15</v>
      </c>
      <c r="B13" s="17" t="s">
        <v>14</v>
      </c>
      <c r="C13" s="16">
        <v>3542</v>
      </c>
      <c r="D13" s="16">
        <f>D14+D16</f>
        <v>3784</v>
      </c>
      <c r="E13" s="32">
        <f>E14+E16</f>
        <v>4849</v>
      </c>
      <c r="F13" s="39">
        <v>3975</v>
      </c>
      <c r="G13" s="19">
        <f t="shared" si="3"/>
        <v>1307</v>
      </c>
      <c r="H13" s="19">
        <f t="shared" si="4"/>
        <v>874</v>
      </c>
      <c r="I13" s="32">
        <f>I14+I15+I16</f>
        <v>4939.07759</v>
      </c>
      <c r="J13" s="43">
        <f t="shared" si="2"/>
        <v>101.9</v>
      </c>
    </row>
    <row r="14" spans="1:10" ht="99.75" customHeight="1">
      <c r="A14" s="12" t="s">
        <v>37</v>
      </c>
      <c r="B14" s="17" t="s">
        <v>38</v>
      </c>
      <c r="C14" s="16">
        <v>3530</v>
      </c>
      <c r="D14" s="18">
        <v>3766</v>
      </c>
      <c r="E14" s="33">
        <v>4113</v>
      </c>
      <c r="F14" s="19"/>
      <c r="G14" s="19">
        <f t="shared" si="3"/>
        <v>583</v>
      </c>
      <c r="H14" s="19">
        <f>E14-F14:F16</f>
        <v>4113</v>
      </c>
      <c r="I14" s="33">
        <v>4198.88009</v>
      </c>
      <c r="J14" s="43">
        <f>ROUND(I14/E14*100,1)</f>
        <v>102.1</v>
      </c>
    </row>
    <row r="15" spans="1:10" ht="141" customHeight="1">
      <c r="A15" s="12" t="s">
        <v>85</v>
      </c>
      <c r="B15" s="17" t="s">
        <v>86</v>
      </c>
      <c r="C15" s="16"/>
      <c r="D15" s="18"/>
      <c r="E15" s="33"/>
      <c r="F15" s="19"/>
      <c r="G15" s="19"/>
      <c r="H15" s="19"/>
      <c r="I15" s="33">
        <v>3.29565</v>
      </c>
      <c r="J15" s="43">
        <v>0</v>
      </c>
    </row>
    <row r="16" spans="1:10" ht="67.5" customHeight="1">
      <c r="A16" s="12" t="s">
        <v>39</v>
      </c>
      <c r="B16" s="17" t="s">
        <v>40</v>
      </c>
      <c r="C16" s="16">
        <v>12</v>
      </c>
      <c r="D16" s="18">
        <v>18</v>
      </c>
      <c r="E16" s="33">
        <v>736</v>
      </c>
      <c r="F16" s="19"/>
      <c r="G16" s="19">
        <f t="shared" si="3"/>
        <v>724</v>
      </c>
      <c r="H16" s="19">
        <f t="shared" si="4"/>
        <v>736</v>
      </c>
      <c r="I16" s="33">
        <v>736.90185</v>
      </c>
      <c r="J16" s="43">
        <f t="shared" si="2"/>
        <v>100.1</v>
      </c>
    </row>
    <row r="17" spans="1:10" ht="21" customHeight="1">
      <c r="A17" s="12" t="s">
        <v>20</v>
      </c>
      <c r="B17" s="15" t="s">
        <v>21</v>
      </c>
      <c r="C17" s="16">
        <f>C18</f>
        <v>75</v>
      </c>
      <c r="D17" s="20">
        <v>0</v>
      </c>
      <c r="E17" s="32">
        <f>E18</f>
        <v>98</v>
      </c>
      <c r="F17" s="40"/>
      <c r="G17" s="19">
        <f t="shared" si="3"/>
        <v>23</v>
      </c>
      <c r="H17" s="19">
        <f t="shared" si="4"/>
        <v>98</v>
      </c>
      <c r="I17" s="32">
        <f>I18</f>
        <v>98.97994</v>
      </c>
      <c r="J17" s="43">
        <f t="shared" si="2"/>
        <v>101</v>
      </c>
    </row>
    <row r="18" spans="1:10" ht="27.75" customHeight="1">
      <c r="A18" s="12" t="s">
        <v>22</v>
      </c>
      <c r="B18" s="15" t="s">
        <v>23</v>
      </c>
      <c r="C18" s="16">
        <v>75</v>
      </c>
      <c r="D18" s="20">
        <v>0</v>
      </c>
      <c r="E18" s="32">
        <v>98</v>
      </c>
      <c r="F18" s="40"/>
      <c r="G18" s="19">
        <f t="shared" si="3"/>
        <v>23</v>
      </c>
      <c r="H18" s="19">
        <f t="shared" si="4"/>
        <v>98</v>
      </c>
      <c r="I18" s="32">
        <v>98.97994</v>
      </c>
      <c r="J18" s="43">
        <f t="shared" si="2"/>
        <v>101</v>
      </c>
    </row>
    <row r="19" spans="1:10" ht="24" customHeight="1">
      <c r="A19" s="12" t="s">
        <v>6</v>
      </c>
      <c r="B19" s="21" t="s">
        <v>3</v>
      </c>
      <c r="C19" s="19">
        <f>C20+C21</f>
        <v>439875</v>
      </c>
      <c r="D19" s="19">
        <f>D20+D21</f>
        <v>388812</v>
      </c>
      <c r="E19" s="33">
        <f>E20+E21</f>
        <v>250101</v>
      </c>
      <c r="F19" s="19">
        <f>F20+F21</f>
        <v>370562</v>
      </c>
      <c r="G19" s="19">
        <f t="shared" si="3"/>
        <v>-189774</v>
      </c>
      <c r="H19" s="19">
        <f t="shared" si="4"/>
        <v>-120461</v>
      </c>
      <c r="I19" s="33">
        <f>I20+I21</f>
        <v>246065.18625</v>
      </c>
      <c r="J19" s="43">
        <f t="shared" si="2"/>
        <v>98.4</v>
      </c>
    </row>
    <row r="20" spans="1:10" ht="69" customHeight="1">
      <c r="A20" s="22" t="s">
        <v>12</v>
      </c>
      <c r="B20" s="21" t="s">
        <v>27</v>
      </c>
      <c r="C20" s="19">
        <v>55234</v>
      </c>
      <c r="D20" s="19">
        <v>27689</v>
      </c>
      <c r="E20" s="33">
        <v>30704</v>
      </c>
      <c r="F20" s="19">
        <v>26437</v>
      </c>
      <c r="G20" s="19">
        <f t="shared" si="3"/>
        <v>-24530</v>
      </c>
      <c r="H20" s="19">
        <f t="shared" si="4"/>
        <v>4267</v>
      </c>
      <c r="I20" s="33">
        <v>31387.33867</v>
      </c>
      <c r="J20" s="43">
        <f t="shared" si="2"/>
        <v>102.2</v>
      </c>
    </row>
    <row r="21" spans="1:10" ht="18.75">
      <c r="A21" s="22" t="s">
        <v>8</v>
      </c>
      <c r="B21" s="16" t="s">
        <v>7</v>
      </c>
      <c r="C21" s="19">
        <f>C22+C23</f>
        <v>384641</v>
      </c>
      <c r="D21" s="19">
        <f>D23+D22</f>
        <v>361123</v>
      </c>
      <c r="E21" s="33">
        <f>E23+E22</f>
        <v>219397</v>
      </c>
      <c r="F21" s="19">
        <v>344125</v>
      </c>
      <c r="G21" s="19">
        <f t="shared" si="3"/>
        <v>-165244</v>
      </c>
      <c r="H21" s="19">
        <f t="shared" si="4"/>
        <v>-124728</v>
      </c>
      <c r="I21" s="33">
        <f>I22+I23</f>
        <v>214677.84758</v>
      </c>
      <c r="J21" s="43">
        <f t="shared" si="2"/>
        <v>97.8</v>
      </c>
    </row>
    <row r="22" spans="1:10" ht="44.25" customHeight="1">
      <c r="A22" s="22" t="s">
        <v>33</v>
      </c>
      <c r="B22" s="23" t="s">
        <v>31</v>
      </c>
      <c r="C22" s="24">
        <v>256646</v>
      </c>
      <c r="D22" s="19">
        <v>226324</v>
      </c>
      <c r="E22" s="33">
        <v>75053</v>
      </c>
      <c r="F22" s="19"/>
      <c r="G22" s="19">
        <f t="shared" si="3"/>
        <v>-181593</v>
      </c>
      <c r="H22" s="19">
        <f t="shared" si="4"/>
        <v>75053</v>
      </c>
      <c r="I22" s="33">
        <v>65217.66768</v>
      </c>
      <c r="J22" s="43">
        <f t="shared" si="2"/>
        <v>86.9</v>
      </c>
    </row>
    <row r="23" spans="1:10" ht="46.5" customHeight="1">
      <c r="A23" s="22" t="s">
        <v>34</v>
      </c>
      <c r="B23" s="23" t="s">
        <v>32</v>
      </c>
      <c r="C23" s="24">
        <v>127995</v>
      </c>
      <c r="D23" s="19">
        <v>134799</v>
      </c>
      <c r="E23" s="33">
        <v>144344</v>
      </c>
      <c r="F23" s="19"/>
      <c r="G23" s="19">
        <f t="shared" si="3"/>
        <v>16349</v>
      </c>
      <c r="H23" s="19">
        <f t="shared" si="4"/>
        <v>144344</v>
      </c>
      <c r="I23" s="33">
        <v>149460.1799</v>
      </c>
      <c r="J23" s="43">
        <f t="shared" si="2"/>
        <v>103.5</v>
      </c>
    </row>
    <row r="24" spans="1:10" ht="18.75">
      <c r="A24" s="12"/>
      <c r="B24" s="25" t="s">
        <v>18</v>
      </c>
      <c r="C24" s="14">
        <f>C25</f>
        <v>2079</v>
      </c>
      <c r="D24" s="14">
        <f>D25</f>
        <v>3253</v>
      </c>
      <c r="E24" s="31">
        <f>E25+E28+E31</f>
        <v>6851</v>
      </c>
      <c r="F24" s="31">
        <f>F25+F28+F31</f>
        <v>2225</v>
      </c>
      <c r="G24" s="31">
        <f>G25+G28+G31</f>
        <v>2072</v>
      </c>
      <c r="H24" s="31">
        <f>H25+H28+H31</f>
        <v>1926</v>
      </c>
      <c r="I24" s="31">
        <f>I25+I28+I31</f>
        <v>6893.83248</v>
      </c>
      <c r="J24" s="42">
        <f t="shared" si="2"/>
        <v>100.6</v>
      </c>
    </row>
    <row r="25" spans="1:10" ht="72" customHeight="1">
      <c r="A25" s="12" t="s">
        <v>11</v>
      </c>
      <c r="B25" s="15" t="s">
        <v>4</v>
      </c>
      <c r="C25" s="16">
        <f>C26+C27</f>
        <v>2079</v>
      </c>
      <c r="D25" s="16">
        <f>D26+D27</f>
        <v>3253</v>
      </c>
      <c r="E25" s="33">
        <f>E26+E27</f>
        <v>4151</v>
      </c>
      <c r="F25" s="19">
        <f>F27</f>
        <v>2225</v>
      </c>
      <c r="G25" s="19">
        <f t="shared" si="3"/>
        <v>2072</v>
      </c>
      <c r="H25" s="19">
        <f t="shared" si="4"/>
        <v>1926</v>
      </c>
      <c r="I25" s="33">
        <f>I26+I27</f>
        <v>4192.34778</v>
      </c>
      <c r="J25" s="43">
        <f t="shared" si="2"/>
        <v>101</v>
      </c>
    </row>
    <row r="26" spans="1:10" ht="94.5" customHeight="1">
      <c r="A26" s="12" t="s">
        <v>25</v>
      </c>
      <c r="B26" s="26" t="s">
        <v>30</v>
      </c>
      <c r="C26" s="16">
        <v>126</v>
      </c>
      <c r="D26" s="18">
        <v>388</v>
      </c>
      <c r="E26" s="33">
        <v>1327</v>
      </c>
      <c r="F26" s="19"/>
      <c r="G26" s="19">
        <f t="shared" si="3"/>
        <v>1201</v>
      </c>
      <c r="H26" s="19">
        <f t="shared" si="4"/>
        <v>1327</v>
      </c>
      <c r="I26" s="33">
        <v>1358.73035</v>
      </c>
      <c r="J26" s="43">
        <f t="shared" si="2"/>
        <v>102.4</v>
      </c>
    </row>
    <row r="27" spans="1:10" ht="48.75" customHeight="1">
      <c r="A27" s="12" t="s">
        <v>24</v>
      </c>
      <c r="B27" s="26" t="s">
        <v>28</v>
      </c>
      <c r="C27" s="16">
        <v>1953</v>
      </c>
      <c r="D27" s="18">
        <v>2865</v>
      </c>
      <c r="E27" s="33">
        <v>2824</v>
      </c>
      <c r="F27" s="19">
        <v>2225</v>
      </c>
      <c r="G27" s="19">
        <f t="shared" si="3"/>
        <v>871</v>
      </c>
      <c r="H27" s="19">
        <f>E27-F27:F34</f>
        <v>599</v>
      </c>
      <c r="I27" s="33">
        <v>2833.61743</v>
      </c>
      <c r="J27" s="43">
        <f t="shared" si="2"/>
        <v>100.3</v>
      </c>
    </row>
    <row r="28" spans="1:10" ht="42.75" customHeight="1">
      <c r="A28" s="12" t="s">
        <v>68</v>
      </c>
      <c r="B28" s="35" t="s">
        <v>69</v>
      </c>
      <c r="C28" s="16"/>
      <c r="D28" s="18"/>
      <c r="E28" s="33">
        <f>E29</f>
        <v>2433</v>
      </c>
      <c r="F28" s="19"/>
      <c r="G28" s="19"/>
      <c r="H28" s="19"/>
      <c r="I28" s="33">
        <f>I29+I30</f>
        <v>2433.37456</v>
      </c>
      <c r="J28" s="43">
        <f t="shared" si="2"/>
        <v>100</v>
      </c>
    </row>
    <row r="29" spans="1:10" ht="38.25" customHeight="1">
      <c r="A29" s="12" t="s">
        <v>70</v>
      </c>
      <c r="B29" s="26" t="s">
        <v>74</v>
      </c>
      <c r="C29" s="16"/>
      <c r="D29" s="18"/>
      <c r="E29" s="33">
        <v>2433</v>
      </c>
      <c r="F29" s="19"/>
      <c r="G29" s="19"/>
      <c r="H29" s="19"/>
      <c r="I29" s="33">
        <v>2432.32481</v>
      </c>
      <c r="J29" s="43">
        <f t="shared" si="2"/>
        <v>100</v>
      </c>
    </row>
    <row r="30" spans="1:10" ht="38.25" customHeight="1">
      <c r="A30" s="12" t="s">
        <v>87</v>
      </c>
      <c r="B30" s="26" t="s">
        <v>88</v>
      </c>
      <c r="C30" s="16"/>
      <c r="D30" s="18"/>
      <c r="E30" s="33"/>
      <c r="F30" s="19"/>
      <c r="G30" s="19"/>
      <c r="H30" s="19"/>
      <c r="I30" s="33">
        <v>1.04975</v>
      </c>
      <c r="J30" s="43">
        <v>0</v>
      </c>
    </row>
    <row r="31" spans="1:10" ht="33" customHeight="1">
      <c r="A31" s="12" t="s">
        <v>71</v>
      </c>
      <c r="B31" s="35" t="s">
        <v>77</v>
      </c>
      <c r="C31" s="16"/>
      <c r="D31" s="18"/>
      <c r="E31" s="33">
        <f>E32+E33</f>
        <v>267</v>
      </c>
      <c r="F31" s="19"/>
      <c r="G31" s="19"/>
      <c r="H31" s="19"/>
      <c r="I31" s="33">
        <f>I32+I33</f>
        <v>268.11014</v>
      </c>
      <c r="J31" s="43">
        <f t="shared" si="2"/>
        <v>100.4</v>
      </c>
    </row>
    <row r="32" spans="1:10" ht="38.25" customHeight="1">
      <c r="A32" s="12" t="s">
        <v>72</v>
      </c>
      <c r="B32" s="26" t="s">
        <v>76</v>
      </c>
      <c r="C32" s="16"/>
      <c r="D32" s="18"/>
      <c r="E32" s="33">
        <v>3</v>
      </c>
      <c r="F32" s="19"/>
      <c r="G32" s="19"/>
      <c r="H32" s="19"/>
      <c r="I32" s="33">
        <v>3.09741</v>
      </c>
      <c r="J32" s="43">
        <f t="shared" si="2"/>
        <v>103.2</v>
      </c>
    </row>
    <row r="33" spans="1:10" ht="59.25" customHeight="1">
      <c r="A33" s="12" t="s">
        <v>73</v>
      </c>
      <c r="B33" s="26" t="s">
        <v>75</v>
      </c>
      <c r="C33" s="16"/>
      <c r="D33" s="18"/>
      <c r="E33" s="33">
        <v>264</v>
      </c>
      <c r="F33" s="19"/>
      <c r="G33" s="19"/>
      <c r="H33" s="19"/>
      <c r="I33" s="33">
        <v>265.01273</v>
      </c>
      <c r="J33" s="43">
        <f t="shared" si="2"/>
        <v>100.4</v>
      </c>
    </row>
    <row r="34" spans="1:10" ht="18.75">
      <c r="A34" s="12" t="s">
        <v>0</v>
      </c>
      <c r="B34" s="13" t="s">
        <v>9</v>
      </c>
      <c r="C34" s="14" t="e">
        <f>C37+C39+#REF!+#REF!+#REF!</f>
        <v>#REF!</v>
      </c>
      <c r="D34" s="14" t="e">
        <f>D37+D39+#REF!+#REF!+#REF!</f>
        <v>#REF!</v>
      </c>
      <c r="E34" s="31">
        <f>E35+E45+E47</f>
        <v>128244.74904000001</v>
      </c>
      <c r="F34" s="31">
        <f>F35+F45+F47</f>
        <v>-56.53345</v>
      </c>
      <c r="G34" s="31">
        <f>G35+G45+G47</f>
        <v>-45.53345</v>
      </c>
      <c r="H34" s="31">
        <f>H35+H45+H47</f>
        <v>1210.46655</v>
      </c>
      <c r="I34" s="31">
        <f>I35+I45+I47</f>
        <v>128008.16428</v>
      </c>
      <c r="J34" s="42">
        <f t="shared" si="2"/>
        <v>99.8</v>
      </c>
    </row>
    <row r="35" spans="1:10" ht="62.25" customHeight="1">
      <c r="A35" s="12" t="s">
        <v>48</v>
      </c>
      <c r="B35" s="21" t="s">
        <v>49</v>
      </c>
      <c r="C35" s="14"/>
      <c r="D35" s="14"/>
      <c r="E35" s="32">
        <f>E36+E38</f>
        <v>127808.08587000001</v>
      </c>
      <c r="F35" s="32">
        <f>F36+F38</f>
        <v>0</v>
      </c>
      <c r="G35" s="32">
        <f>G36+G38</f>
        <v>11</v>
      </c>
      <c r="H35" s="32">
        <f>H36+H38</f>
        <v>1267</v>
      </c>
      <c r="I35" s="32">
        <f>I36+I38</f>
        <v>127571.50111</v>
      </c>
      <c r="J35" s="44">
        <f t="shared" si="2"/>
        <v>99.8</v>
      </c>
    </row>
    <row r="36" spans="1:10" ht="49.5" customHeight="1">
      <c r="A36" s="12" t="s">
        <v>50</v>
      </c>
      <c r="B36" s="21" t="s">
        <v>51</v>
      </c>
      <c r="C36" s="14"/>
      <c r="D36" s="14"/>
      <c r="E36" s="32">
        <f>E37</f>
        <v>316</v>
      </c>
      <c r="F36" s="37"/>
      <c r="G36" s="38"/>
      <c r="H36" s="19"/>
      <c r="I36" s="32">
        <f>I37</f>
        <v>201.82341</v>
      </c>
      <c r="J36" s="44">
        <f t="shared" si="2"/>
        <v>63.9</v>
      </c>
    </row>
    <row r="37" spans="1:10" ht="66" customHeight="1">
      <c r="A37" s="12" t="s">
        <v>44</v>
      </c>
      <c r="B37" s="27" t="s">
        <v>29</v>
      </c>
      <c r="C37" s="16">
        <v>522</v>
      </c>
      <c r="D37" s="16">
        <v>522</v>
      </c>
      <c r="E37" s="33">
        <v>316</v>
      </c>
      <c r="F37" s="41"/>
      <c r="G37" s="19">
        <f>E37-C37</f>
        <v>-206</v>
      </c>
      <c r="H37" s="19">
        <f>E37-F37:F39</f>
        <v>316</v>
      </c>
      <c r="I37" s="33">
        <v>201.82341</v>
      </c>
      <c r="J37" s="43">
        <f t="shared" si="2"/>
        <v>63.9</v>
      </c>
    </row>
    <row r="38" spans="1:10" ht="27.75" customHeight="1">
      <c r="A38" s="12" t="s">
        <v>52</v>
      </c>
      <c r="B38" s="27" t="s">
        <v>53</v>
      </c>
      <c r="C38" s="16"/>
      <c r="D38" s="16"/>
      <c r="E38" s="33">
        <f>E39+E41+E40+E42+E43+E44</f>
        <v>127492.08587000001</v>
      </c>
      <c r="F38" s="33">
        <f>F39+F41+F40+F42+F43+F44</f>
        <v>0</v>
      </c>
      <c r="G38" s="33">
        <f>G39+G41+G40+G42+G43+G44</f>
        <v>11</v>
      </c>
      <c r="H38" s="33">
        <f>H39+H41+H40+H42+H43+H44</f>
        <v>1267</v>
      </c>
      <c r="I38" s="33">
        <f>I39+I41+I40+I42+I43+I44</f>
        <v>127369.6777</v>
      </c>
      <c r="J38" s="43">
        <f t="shared" si="2"/>
        <v>99.9</v>
      </c>
    </row>
    <row r="39" spans="1:10" ht="114.75" customHeight="1">
      <c r="A39" s="12" t="s">
        <v>45</v>
      </c>
      <c r="B39" s="28" t="s">
        <v>35</v>
      </c>
      <c r="C39" s="16">
        <v>1256</v>
      </c>
      <c r="D39" s="16">
        <v>1256</v>
      </c>
      <c r="E39" s="34">
        <v>1267</v>
      </c>
      <c r="F39" s="16"/>
      <c r="G39" s="19">
        <f>E39-C39</f>
        <v>11</v>
      </c>
      <c r="H39" s="19">
        <f>E39-F39:F39</f>
        <v>1267</v>
      </c>
      <c r="I39" s="34">
        <v>1245.9</v>
      </c>
      <c r="J39" s="43">
        <f t="shared" si="2"/>
        <v>98.3</v>
      </c>
    </row>
    <row r="40" spans="1:10" ht="143.25" customHeight="1">
      <c r="A40" s="12" t="s">
        <v>54</v>
      </c>
      <c r="B40" s="28" t="s">
        <v>55</v>
      </c>
      <c r="C40" s="16"/>
      <c r="D40" s="16"/>
      <c r="E40" s="34">
        <v>1482.00587</v>
      </c>
      <c r="F40" s="16"/>
      <c r="G40" s="19"/>
      <c r="H40" s="19"/>
      <c r="I40" s="34">
        <v>1481.50788</v>
      </c>
      <c r="J40" s="43">
        <f t="shared" si="2"/>
        <v>100</v>
      </c>
    </row>
    <row r="41" spans="1:10" ht="136.5" customHeight="1">
      <c r="A41" s="12" t="s">
        <v>46</v>
      </c>
      <c r="B41" s="28" t="s">
        <v>47</v>
      </c>
      <c r="C41" s="16"/>
      <c r="D41" s="16"/>
      <c r="E41" s="34">
        <v>594.08</v>
      </c>
      <c r="F41" s="16"/>
      <c r="G41" s="19"/>
      <c r="H41" s="19"/>
      <c r="I41" s="34">
        <v>501.54722</v>
      </c>
      <c r="J41" s="43">
        <f t="shared" si="2"/>
        <v>84.4</v>
      </c>
    </row>
    <row r="42" spans="1:10" ht="113.25" customHeight="1">
      <c r="A42" s="12" t="s">
        <v>56</v>
      </c>
      <c r="B42" s="28" t="s">
        <v>57</v>
      </c>
      <c r="C42" s="16"/>
      <c r="D42" s="16"/>
      <c r="E42" s="34">
        <v>4182</v>
      </c>
      <c r="F42" s="16"/>
      <c r="G42" s="19"/>
      <c r="H42" s="19"/>
      <c r="I42" s="34">
        <v>4174.5814</v>
      </c>
      <c r="J42" s="43">
        <f t="shared" si="2"/>
        <v>99.8</v>
      </c>
    </row>
    <row r="43" spans="1:10" ht="132" customHeight="1">
      <c r="A43" s="12" t="s">
        <v>78</v>
      </c>
      <c r="B43" s="28" t="s">
        <v>79</v>
      </c>
      <c r="C43" s="16"/>
      <c r="D43" s="16"/>
      <c r="E43" s="34">
        <v>30000</v>
      </c>
      <c r="F43" s="16"/>
      <c r="G43" s="19"/>
      <c r="H43" s="19"/>
      <c r="I43" s="34">
        <v>29999.1412</v>
      </c>
      <c r="J43" s="43">
        <f t="shared" si="2"/>
        <v>100</v>
      </c>
    </row>
    <row r="44" spans="1:10" ht="132" customHeight="1">
      <c r="A44" s="12" t="s">
        <v>80</v>
      </c>
      <c r="B44" s="28" t="s">
        <v>81</v>
      </c>
      <c r="C44" s="16"/>
      <c r="D44" s="16"/>
      <c r="E44" s="34">
        <v>89967</v>
      </c>
      <c r="F44" s="16"/>
      <c r="G44" s="19"/>
      <c r="H44" s="19"/>
      <c r="I44" s="34">
        <v>89967</v>
      </c>
      <c r="J44" s="43">
        <f t="shared" si="2"/>
        <v>100</v>
      </c>
    </row>
    <row r="45" spans="1:10" ht="92.25" customHeight="1">
      <c r="A45" s="12" t="s">
        <v>59</v>
      </c>
      <c r="B45" s="28" t="s">
        <v>58</v>
      </c>
      <c r="C45" s="16"/>
      <c r="D45" s="16"/>
      <c r="E45" s="34">
        <f>E46</f>
        <v>493.19662</v>
      </c>
      <c r="F45" s="16"/>
      <c r="G45" s="19"/>
      <c r="H45" s="19"/>
      <c r="I45" s="34">
        <f>I46</f>
        <v>493.19662</v>
      </c>
      <c r="J45" s="43">
        <f t="shared" si="2"/>
        <v>100</v>
      </c>
    </row>
    <row r="46" spans="1:10" ht="87.75" customHeight="1">
      <c r="A46" s="12" t="s">
        <v>61</v>
      </c>
      <c r="B46" s="28" t="s">
        <v>60</v>
      </c>
      <c r="C46" s="16"/>
      <c r="D46" s="16"/>
      <c r="E46" s="34">
        <v>493.19662</v>
      </c>
      <c r="F46" s="16"/>
      <c r="G46" s="19"/>
      <c r="H46" s="19"/>
      <c r="I46" s="34">
        <v>493.19662</v>
      </c>
      <c r="J46" s="43">
        <f t="shared" si="2"/>
        <v>100</v>
      </c>
    </row>
    <row r="47" spans="1:10" ht="62.25" customHeight="1">
      <c r="A47" s="12" t="s">
        <v>63</v>
      </c>
      <c r="B47" s="28" t="s">
        <v>62</v>
      </c>
      <c r="C47" s="16"/>
      <c r="D47" s="16"/>
      <c r="E47" s="34">
        <f>E48+E49</f>
        <v>-56.53345</v>
      </c>
      <c r="F47" s="34">
        <f>F48+F49</f>
        <v>-56.53345</v>
      </c>
      <c r="G47" s="34">
        <f>G48+G49</f>
        <v>-56.53345</v>
      </c>
      <c r="H47" s="34">
        <f>H48+H49</f>
        <v>-56.53345</v>
      </c>
      <c r="I47" s="34">
        <f>I48+I49</f>
        <v>-56.53345</v>
      </c>
      <c r="J47" s="43">
        <f t="shared" si="2"/>
        <v>100</v>
      </c>
    </row>
    <row r="48" spans="1:10" ht="60" customHeight="1">
      <c r="A48" s="12" t="s">
        <v>65</v>
      </c>
      <c r="B48" s="28" t="s">
        <v>64</v>
      </c>
      <c r="C48" s="16"/>
      <c r="D48" s="16"/>
      <c r="E48" s="34">
        <v>-55.49145</v>
      </c>
      <c r="F48" s="34">
        <v>-55.49145</v>
      </c>
      <c r="G48" s="34">
        <v>-55.49145</v>
      </c>
      <c r="H48" s="34">
        <v>-55.49145</v>
      </c>
      <c r="I48" s="34">
        <v>-55.49145</v>
      </c>
      <c r="J48" s="43">
        <f t="shared" si="2"/>
        <v>100</v>
      </c>
    </row>
    <row r="49" spans="1:10" ht="60" customHeight="1">
      <c r="A49" s="12" t="s">
        <v>66</v>
      </c>
      <c r="B49" s="28" t="s">
        <v>67</v>
      </c>
      <c r="C49" s="16"/>
      <c r="D49" s="16"/>
      <c r="E49" s="34">
        <v>-1.042</v>
      </c>
      <c r="F49" s="34">
        <v>-1.042</v>
      </c>
      <c r="G49" s="34">
        <v>-1.042</v>
      </c>
      <c r="H49" s="34">
        <v>-1.042</v>
      </c>
      <c r="I49" s="34">
        <v>-1.042</v>
      </c>
      <c r="J49" s="43">
        <f t="shared" si="2"/>
        <v>100</v>
      </c>
    </row>
    <row r="50" spans="1:10" s="5" customFormat="1" ht="25.5" customHeight="1">
      <c r="A50" s="12"/>
      <c r="B50" s="13" t="s">
        <v>5</v>
      </c>
      <c r="C50" s="14" t="e">
        <f>C10+C34</f>
        <v>#REF!</v>
      </c>
      <c r="D50" s="29"/>
      <c r="E50" s="31">
        <f>E34+E10</f>
        <v>390143.74904</v>
      </c>
      <c r="F50" s="31">
        <f>F34+F10</f>
        <v>376705.46655</v>
      </c>
      <c r="G50" s="31">
        <f>G34+G10</f>
        <v>-186417.53345</v>
      </c>
      <c r="H50" s="31">
        <f>H34+H10</f>
        <v>-116352.53345</v>
      </c>
      <c r="I50" s="31">
        <f>I34+I10</f>
        <v>386005.24054</v>
      </c>
      <c r="J50" s="42">
        <f t="shared" si="2"/>
        <v>98.9</v>
      </c>
    </row>
    <row r="51" ht="18.75">
      <c r="E51" s="30"/>
    </row>
    <row r="52" spans="1:2" ht="18.75">
      <c r="A52" s="46"/>
      <c r="B52" s="47"/>
    </row>
    <row r="53" spans="1:2" ht="18.75">
      <c r="A53" s="46" t="s">
        <v>89</v>
      </c>
      <c r="B53" s="47"/>
    </row>
    <row r="54" spans="1:9" ht="18.75">
      <c r="A54" s="46" t="s">
        <v>90</v>
      </c>
      <c r="B54" s="47"/>
      <c r="C54" s="48"/>
      <c r="D54" s="48"/>
      <c r="E54" s="48"/>
      <c r="I54" s="2" t="s">
        <v>91</v>
      </c>
    </row>
  </sheetData>
  <sheetProtection/>
  <mergeCells count="9">
    <mergeCell ref="A54:E54"/>
    <mergeCell ref="B4:J4"/>
    <mergeCell ref="B5:J5"/>
    <mergeCell ref="A52:B52"/>
    <mergeCell ref="A7:M7"/>
    <mergeCell ref="B1:J1"/>
    <mergeCell ref="B2:J2"/>
    <mergeCell ref="B3:J3"/>
    <mergeCell ref="A53:B53"/>
  </mergeCells>
  <printOptions/>
  <pageMargins left="0.7086614173228347" right="0.2362204724409449" top="0.4724409448818898" bottom="0.4724409448818898" header="0" footer="0.1968503937007874"/>
  <pageSetup fitToHeight="0" orientation="portrait" paperSize="9" scale="59" r:id="rId1"/>
  <headerFooter scaleWithDoc="0">
    <oddFooter>&amp;R&amp;9&amp;P</oddFooter>
  </headerFooter>
  <rowBreaks count="1" manualBreakCount="1">
    <brk id="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2020-04-01T09:27:14Z</cp:lastPrinted>
  <dcterms:created xsi:type="dcterms:W3CDTF">2004-10-05T07:40:56Z</dcterms:created>
  <dcterms:modified xsi:type="dcterms:W3CDTF">2020-05-06T11:30:30Z</dcterms:modified>
  <cp:category/>
  <cp:version/>
  <cp:contentType/>
  <cp:contentStatus/>
</cp:coreProperties>
</file>