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2019" sheetId="1" r:id="rId1"/>
  </sheets>
  <definedNames>
    <definedName name="_xlnm.Print_Titles" localSheetId="0">'2019'!$12:$12</definedName>
    <definedName name="_xlnm.Print_Area" localSheetId="0">'2019'!$A$1:$E$56</definedName>
  </definedNames>
  <calcPr fullCalcOnLoad="1"/>
</workbook>
</file>

<file path=xl/sharedStrings.xml><?xml version="1.0" encoding="utf-8"?>
<sst xmlns="http://schemas.openxmlformats.org/spreadsheetml/2006/main" count="98" uniqueCount="96">
  <si>
    <t>000 2 00 00000 00 0000 000</t>
  </si>
  <si>
    <t>000 1 00 00000 00 0000 000</t>
  </si>
  <si>
    <t>Наименование доходов</t>
  </si>
  <si>
    <t xml:space="preserve">НАЛОГИ НА ИМУЩЕСТВО  </t>
  </si>
  <si>
    <t>ДОХОДЫ ОТ ИСПОЛЬЗОВАНИЯ ИМУЩЕСТВА, НАХОДЯЩЕГОСЯ В ГОСУДАРСТВЕННОЙ И МУНИЦИПАЛЬНОЙ СОБСТВЕННОСТИ</t>
  </si>
  <si>
    <t>ВСЕГО</t>
  </si>
  <si>
    <t>000 1 06 00000 00 0000 000</t>
  </si>
  <si>
    <t>Земельный налог</t>
  </si>
  <si>
    <t>182 1 06 06000 00 0000 110</t>
  </si>
  <si>
    <t>БЕЗВОЗМЕЗДНЫЕ ПОСТУПЛЕНИЯ</t>
  </si>
  <si>
    <t>000 1 11 00000 00 0000 000</t>
  </si>
  <si>
    <t>182 1 06 01030 10 0000 110</t>
  </si>
  <si>
    <t>НАЛОГИ НА ПРИБЫЛЬ, ДОХОДЫ</t>
  </si>
  <si>
    <t>Налог на доходы физических лиц</t>
  </si>
  <si>
    <t>182 1 01 02000 01 0000 110</t>
  </si>
  <si>
    <t>НАЛОГОВЫЕ И НЕНАЛОГОВЫЕ ДОХОДЫ</t>
  </si>
  <si>
    <t>НАЛОГОВЫЕ  ДОХОДЫ</t>
  </si>
  <si>
    <t>НЕНАЛОГОВЫЕ ДОХОДЫ</t>
  </si>
  <si>
    <t>000 1 01 00000 00 0000 000</t>
  </si>
  <si>
    <t>021 1 11 05075 10 0000 120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</si>
  <si>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</si>
  <si>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</si>
  <si>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</si>
  <si>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Московской области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</si>
  <si>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</si>
  <si>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000 2 02 00000 00 0000 000</t>
  </si>
  <si>
    <t>БЕЗВОЗМЕЗДНЫЕ ПОСТУПЛЕНИЯ ОТ ДРУГИХ БЮДЖЕТОВ БЮДЖЕТНОЙ СИСТЕМЫ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</si>
  <si>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</si>
  <si>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021 1 11 05035 10 0000 120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</si>
  <si>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</si>
  <si>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</si>
  <si>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</si>
  <si>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</si>
  <si>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</si>
  <si>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</si>
  <si>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 решению вопросов местного значения Одинцовского муниципального района)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</si>
  <si>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района))</t>
  </si>
  <si>
    <t>000 1 13 00000 00 0000 000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</si>
  <si>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</si>
  <si>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</si>
  <si>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</si>
  <si>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</si>
  <si>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</si>
  <si>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021 1 11 09045 10 0003 120  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</si>
  <si>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поступления)</t>
  </si>
  <si>
    <t>182 1 06 06043 10 0000 110</t>
  </si>
  <si>
    <t>021 2 02 35118 10 0000 150</t>
  </si>
  <si>
    <t>021 2 02 40014 10 0001 150</t>
  </si>
  <si>
    <t>021 2 02 40014 10 0005 150</t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</si>
  <si>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</si>
  <si>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</si>
  <si>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</si>
  <si>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</si>
  <si>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>021 2 02 40014 10 0004 150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</si>
  <si>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Московской области))</t>
  </si>
  <si>
    <t>021 2 18 05030 10 0000 150</t>
  </si>
  <si>
    <t>Доходы бюджетов сельских поселений от возврата иными организациями остатков субсидий прошлых лет</t>
  </si>
  <si>
    <t>021 2 18 60010 10 0000 150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</si>
  <si>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</si>
  <si>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021 2 19 60010 10 0000 150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</si>
  <si>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</si>
  <si>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810 1 16 33050 10 0000 140</t>
  </si>
  <si>
    <t>021 1 16 90050 10 0000 140</t>
  </si>
  <si>
    <t>Одинцовского городского округа</t>
  </si>
  <si>
    <t>Прочие доходы от компенсации затрат  бюджетов сельских поселений (дебиторская задолженность прошлых лет)</t>
  </si>
  <si>
    <t xml:space="preserve">021 1 13 02995 10 0001 130 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</si>
  <si>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</si>
  <si>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</si>
  <si>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</si>
  <si>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</si>
  <si>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182 1 01 02050 01 0000 110</t>
  </si>
  <si>
    <t xml:space="preserve">Приложение  № 1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</si>
  <si>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</si>
  <si>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094 1 16 18050 10 0000 140</t>
  </si>
  <si>
    <t>Денежные взыскания (штрафы) за нарушение бюджетного законодательства (в части бюджетов сельских поселений)</t>
  </si>
  <si>
    <t>тыс. руб.</t>
  </si>
  <si>
    <t>Код бюджетной                   классификации</t>
  </si>
  <si>
    <t>План 2019 года</t>
  </si>
  <si>
    <t xml:space="preserve">Исполнено </t>
  </si>
  <si>
    <t>% выпол-нения плана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</si>
  <si>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</si>
  <si>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</si>
  <si>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000 1 17 00000 00 0000 000</t>
  </si>
  <si>
    <t>ПРОЧИЕ НЕНАЛОГОВЫЕ ДОХОДЫ</t>
  </si>
  <si>
    <t>Доходы  бюджета  сельского поселения Барвихинское Одинцовского  муниципального  района Московской области за  2019 год</t>
  </si>
  <si>
    <t>Начальник Территориального управления сельского</t>
  </si>
  <si>
    <t>поселения Барвихинское Одинцовского</t>
  </si>
  <si>
    <t>городского округа Московской области</t>
  </si>
  <si>
    <t>Барвихинское Администрации Одинцовского</t>
  </si>
  <si>
    <t>городского округа</t>
  </si>
  <si>
    <t xml:space="preserve">094 1 17 05050 10 0200 180 </t>
  </si>
  <si>
    <t>Прочие неналоговые доходы бюджетов сельских поселений (восстановление средств по результатам проверок (за исключением дебиторской задолженности прошлых лет))</t>
  </si>
  <si>
    <t>И.о. начальника Территориального управления</t>
  </si>
  <si>
    <t>А.Н. Макаров</t>
  </si>
  <si>
    <t>к решению Совета депутатов</t>
  </si>
  <si>
    <t xml:space="preserve"> от 09.06.2020 № 1/17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</si>
</sst>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000\ 0\ 00\ 00000\ 00\ 0000\ 000"/>
    <numFmt numFmtId="189" formatCode="#,##0.00_ ;[Red]\-#,##0.00_ "/>
    <numFmt numFmtId="190" formatCode="#,##0.00000"/>
  </numFmts>
  <fonts count="42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6"/>
      <name val="Times New Roman CYR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58" applyFont="1" applyFill="1" applyAlignment="1">
      <alignment horizontal="right" vertical="center" wrapText="1"/>
      <protection/>
    </xf>
    <xf numFmtId="0" fontId="7" fillId="0" borderId="0" xfId="0" applyFont="1" applyFill="1" applyAlignment="1">
      <alignment horizontal="right" vertical="top" wrapText="1"/>
    </xf>
    <xf numFmtId="182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190" fontId="6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190" fontId="7" fillId="0" borderId="10" xfId="0" applyNumberFormat="1" applyFont="1" applyBorder="1" applyAlignment="1">
      <alignment vertical="center" wrapText="1"/>
    </xf>
    <xf numFmtId="190" fontId="7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left" vertical="center" indent="1"/>
    </xf>
    <xf numFmtId="3" fontId="7" fillId="0" borderId="10" xfId="0" applyNumberFormat="1" applyFont="1" applyBorder="1" applyAlignment="1">
      <alignment horizontal="left" vertical="center" wrapText="1" indent="1"/>
    </xf>
    <xf numFmtId="190" fontId="7" fillId="33" borderId="10" xfId="0" applyNumberFormat="1" applyFont="1" applyFill="1" applyBorder="1" applyAlignment="1">
      <alignment vertical="center"/>
    </xf>
    <xf numFmtId="190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 indent="1"/>
    </xf>
    <xf numFmtId="190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182" fontId="7" fillId="0" borderId="0" xfId="0" applyNumberFormat="1" applyFont="1" applyAlignment="1">
      <alignment/>
    </xf>
    <xf numFmtId="182" fontId="6" fillId="0" borderId="10" xfId="0" applyNumberFormat="1" applyFont="1" applyBorder="1" applyAlignment="1">
      <alignment horizontal="right" vertical="center"/>
    </xf>
    <xf numFmtId="182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58" applyFont="1" applyFill="1" applyAlignment="1">
      <alignment horizontal="left" vertical="center" wrapText="1"/>
      <protection/>
    </xf>
    <xf numFmtId="0" fontId="7" fillId="0" borderId="0" xfId="58" applyFont="1" applyFill="1" applyAlignment="1">
      <alignment horizontal="right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E56"/>
  <sheetViews>
    <sheetView tabSelected="1" view="pageBreakPreview" zoomScale="55" zoomScaleNormal="48" zoomScaleSheetLayoutView="55" zoomScalePageLayoutView="50" workbookViewId="0" topLeftCell="A1">
      <selection activeCell="A10" sqref="A10:E10"/>
    </sheetView>
  </sheetViews>
  <sheetFormatPr defaultColWidth="9.00390625" defaultRowHeight="15.75"/>
  <cols>
    <col min="1" max="1" width="50.125" style="24" customWidth="1"/>
    <col min="2" max="2" width="94.875" style="25" customWidth="1"/>
    <col min="3" max="3" width="29.875" style="26" customWidth="1"/>
    <col min="4" max="4" width="29.75390625" style="26" customWidth="1"/>
    <col min="5" max="5" width="16.00390625" style="2" customWidth="1"/>
    <col min="6" max="16384" width="9.00390625" style="2" customWidth="1"/>
  </cols>
  <sheetData>
    <row r="2" spans="1:5" ht="31.5">
      <c r="A2" s="6"/>
      <c r="C2" s="32" t="s">
        <v>71</v>
      </c>
      <c r="D2" s="32"/>
      <c r="E2" s="32"/>
    </row>
    <row r="3" spans="1:5" ht="31.5">
      <c r="A3" s="6"/>
      <c r="C3" s="32" t="s">
        <v>94</v>
      </c>
      <c r="D3" s="32"/>
      <c r="E3" s="32"/>
    </row>
    <row r="4" spans="1:5" ht="31.5">
      <c r="A4" s="6"/>
      <c r="C4" s="32" t="s">
        <v>63</v>
      </c>
      <c r="D4" s="32"/>
      <c r="E4" s="32"/>
    </row>
    <row r="5" spans="1:5" ht="31.5">
      <c r="A5" s="6"/>
      <c r="C5" s="32" t="s">
        <v>23</v>
      </c>
      <c r="D5" s="32"/>
      <c r="E5" s="32"/>
    </row>
    <row r="6" spans="1:5" ht="31.5">
      <c r="A6" s="6"/>
      <c r="C6" s="32" t="s">
        <v>95</v>
      </c>
      <c r="D6" s="32"/>
      <c r="E6" s="32"/>
    </row>
    <row r="7" spans="1:5" ht="31.5">
      <c r="A7" s="6"/>
      <c r="B7" s="8"/>
      <c r="C7" s="9"/>
      <c r="D7" s="9"/>
      <c r="E7" s="10"/>
    </row>
    <row r="8" spans="1:4" ht="34.5" customHeight="1">
      <c r="A8" s="33"/>
      <c r="B8" s="33"/>
      <c r="C8" s="33"/>
      <c r="D8" s="7"/>
    </row>
    <row r="10" spans="1:5" ht="65.25" customHeight="1">
      <c r="A10" s="31" t="s">
        <v>84</v>
      </c>
      <c r="B10" s="31"/>
      <c r="C10" s="31"/>
      <c r="D10" s="31"/>
      <c r="E10" s="31"/>
    </row>
    <row r="11" spans="1:5" ht="36" customHeight="1">
      <c r="A11" s="1"/>
      <c r="B11" s="1"/>
      <c r="C11" s="2"/>
      <c r="D11" s="2"/>
      <c r="E11" s="3" t="s">
        <v>75</v>
      </c>
    </row>
    <row r="12" spans="1:5" ht="146.25" customHeight="1">
      <c r="A12" s="4" t="s">
        <v>76</v>
      </c>
      <c r="B12" s="4" t="s">
        <v>2</v>
      </c>
      <c r="C12" s="5" t="s">
        <v>77</v>
      </c>
      <c r="D12" s="5" t="s">
        <v>78</v>
      </c>
      <c r="E12" s="5" t="s">
        <v>79</v>
      </c>
    </row>
    <row r="13" spans="1:5" ht="39" customHeight="1">
      <c r="A13" s="11" t="s">
        <v>1</v>
      </c>
      <c r="B13" s="12" t="s">
        <v>15</v>
      </c>
      <c r="C13" s="13">
        <f>SUM(C14+C26)</f>
        <v>866583</v>
      </c>
      <c r="D13" s="13">
        <f>SUM(D14+D26)</f>
        <v>879006.09624</v>
      </c>
      <c r="E13" s="27">
        <f>ROUND(D13/C13*100,1)</f>
        <v>101.4</v>
      </c>
    </row>
    <row r="14" spans="1:5" ht="39" customHeight="1">
      <c r="A14" s="11"/>
      <c r="B14" s="12" t="s">
        <v>16</v>
      </c>
      <c r="C14" s="13">
        <f>C15+C21</f>
        <v>864859</v>
      </c>
      <c r="D14" s="13">
        <f>D15+D21</f>
        <v>877152.72965</v>
      </c>
      <c r="E14" s="27">
        <f aca="true" t="shared" si="0" ref="E14:E52">ROUND(D14/C14*100,1)</f>
        <v>101.4</v>
      </c>
    </row>
    <row r="15" spans="1:5" ht="39" customHeight="1">
      <c r="A15" s="11" t="s">
        <v>18</v>
      </c>
      <c r="B15" s="14" t="s">
        <v>12</v>
      </c>
      <c r="C15" s="15">
        <f>C16</f>
        <v>95010</v>
      </c>
      <c r="D15" s="15">
        <f>D16</f>
        <v>95395.19403</v>
      </c>
      <c r="E15" s="28">
        <f t="shared" si="0"/>
        <v>100.4</v>
      </c>
    </row>
    <row r="16" spans="1:5" ht="39" customHeight="1">
      <c r="A16" s="11" t="s">
        <v>14</v>
      </c>
      <c r="B16" s="14" t="s">
        <v>13</v>
      </c>
      <c r="C16" s="16">
        <f>C17+C19+C20</f>
        <v>95010</v>
      </c>
      <c r="D16" s="16">
        <f>SUM(D17:D20)</f>
        <v>95395.19403</v>
      </c>
      <c r="E16" s="28">
        <f t="shared" si="0"/>
        <v>100.4</v>
      </c>
    </row>
    <row r="17" spans="1:5" ht="202.5" customHeight="1">
      <c r="A17" s="11" t="s">
        <v>31</v>
      </c>
      <c r="B17" s="14" t="s">
        <v>32</v>
      </c>
      <c r="C17" s="16">
        <v>26099</v>
      </c>
      <c r="D17" s="16">
        <v>26417.13029</v>
      </c>
      <c r="E17" s="28">
        <f t="shared" si="0"/>
        <v>101.2</v>
      </c>
    </row>
    <row r="18" spans="1:5" ht="289.5" customHeight="1">
      <c r="A18" s="29" t="s">
        <v>80</v>
      </c>
      <c r="B18" s="22" t="s">
        <v>81</v>
      </c>
      <c r="C18" s="16"/>
      <c r="D18" s="16">
        <v>59.97176</v>
      </c>
      <c r="E18" s="28"/>
    </row>
    <row r="19" spans="1:5" ht="139.5" customHeight="1">
      <c r="A19" s="11" t="s">
        <v>33</v>
      </c>
      <c r="B19" s="14" t="s">
        <v>34</v>
      </c>
      <c r="C19" s="16">
        <v>53983</v>
      </c>
      <c r="D19" s="16">
        <v>53989.82566</v>
      </c>
      <c r="E19" s="28">
        <f t="shared" si="0"/>
        <v>100</v>
      </c>
    </row>
    <row r="20" spans="1:5" ht="168.75" customHeight="1">
      <c r="A20" s="11" t="s">
        <v>70</v>
      </c>
      <c r="B20" s="14" t="s">
        <v>72</v>
      </c>
      <c r="C20" s="16">
        <v>14928</v>
      </c>
      <c r="D20" s="16">
        <v>14928.26632</v>
      </c>
      <c r="E20" s="28">
        <f t="shared" si="0"/>
        <v>100</v>
      </c>
    </row>
    <row r="21" spans="1:5" ht="48" customHeight="1">
      <c r="A21" s="11" t="s">
        <v>6</v>
      </c>
      <c r="B21" s="14" t="s">
        <v>3</v>
      </c>
      <c r="C21" s="15">
        <f>C22+C23</f>
        <v>769849</v>
      </c>
      <c r="D21" s="15">
        <f>D22+D23</f>
        <v>781757.53562</v>
      </c>
      <c r="E21" s="28">
        <f t="shared" si="0"/>
        <v>101.5</v>
      </c>
    </row>
    <row r="22" spans="1:5" ht="135.75" customHeight="1">
      <c r="A22" s="17" t="s">
        <v>11</v>
      </c>
      <c r="B22" s="14" t="s">
        <v>27</v>
      </c>
      <c r="C22" s="16">
        <v>82622</v>
      </c>
      <c r="D22" s="16">
        <v>84643.27006</v>
      </c>
      <c r="E22" s="28">
        <f t="shared" si="0"/>
        <v>102.4</v>
      </c>
    </row>
    <row r="23" spans="1:5" ht="42.75" customHeight="1">
      <c r="A23" s="17" t="s">
        <v>8</v>
      </c>
      <c r="B23" s="18" t="s">
        <v>7</v>
      </c>
      <c r="C23" s="16">
        <f>SUM(C24:C25)</f>
        <v>687227</v>
      </c>
      <c r="D23" s="16">
        <f>SUM(D24:D25)</f>
        <v>697114.26556</v>
      </c>
      <c r="E23" s="28">
        <f t="shared" si="0"/>
        <v>101.4</v>
      </c>
    </row>
    <row r="24" spans="1:5" ht="104.25" customHeight="1">
      <c r="A24" s="17" t="s">
        <v>20</v>
      </c>
      <c r="B24" s="19" t="s">
        <v>21</v>
      </c>
      <c r="C24" s="20">
        <v>470059</v>
      </c>
      <c r="D24" s="20">
        <v>478635.44782</v>
      </c>
      <c r="E24" s="28">
        <f t="shared" si="0"/>
        <v>101.8</v>
      </c>
    </row>
    <row r="25" spans="1:5" ht="111" customHeight="1">
      <c r="A25" s="17" t="s">
        <v>45</v>
      </c>
      <c r="B25" s="19" t="s">
        <v>22</v>
      </c>
      <c r="C25" s="20">
        <v>217168</v>
      </c>
      <c r="D25" s="20">
        <v>218478.81774</v>
      </c>
      <c r="E25" s="28">
        <f t="shared" si="0"/>
        <v>100.6</v>
      </c>
    </row>
    <row r="26" spans="1:5" ht="37.5" customHeight="1">
      <c r="A26" s="17"/>
      <c r="B26" s="12" t="s">
        <v>17</v>
      </c>
      <c r="C26" s="21">
        <f>C27+C31+C33+C37</f>
        <v>1724</v>
      </c>
      <c r="D26" s="21">
        <f>D27+D31+D33+D37</f>
        <v>1853.3665899999999</v>
      </c>
      <c r="E26" s="27">
        <f t="shared" si="0"/>
        <v>107.5</v>
      </c>
    </row>
    <row r="27" spans="1:5" ht="132" customHeight="1">
      <c r="A27" s="11" t="s">
        <v>10</v>
      </c>
      <c r="B27" s="14" t="s">
        <v>4</v>
      </c>
      <c r="C27" s="15">
        <f>C28+C29+C30</f>
        <v>1593</v>
      </c>
      <c r="D27" s="15">
        <f>D28+D29+D30</f>
        <v>1622.19672</v>
      </c>
      <c r="E27" s="28">
        <f t="shared" si="0"/>
        <v>101.8</v>
      </c>
    </row>
    <row r="28" spans="1:5" ht="200.25" customHeight="1">
      <c r="A28" s="11" t="s">
        <v>28</v>
      </c>
      <c r="B28" s="14" t="s">
        <v>24</v>
      </c>
      <c r="C28" s="15">
        <v>101</v>
      </c>
      <c r="D28" s="15">
        <v>101.52332</v>
      </c>
      <c r="E28" s="28">
        <f t="shared" si="0"/>
        <v>100.5</v>
      </c>
    </row>
    <row r="29" spans="1:5" ht="105.75" customHeight="1">
      <c r="A29" s="11" t="s">
        <v>19</v>
      </c>
      <c r="B29" s="22" t="s">
        <v>29</v>
      </c>
      <c r="C29" s="16">
        <v>1349</v>
      </c>
      <c r="D29" s="16">
        <v>1377.88708</v>
      </c>
      <c r="E29" s="28">
        <f t="shared" si="0"/>
        <v>102.1</v>
      </c>
    </row>
    <row r="30" spans="1:5" ht="231.75" customHeight="1">
      <c r="A30" s="11" t="s">
        <v>43</v>
      </c>
      <c r="B30" s="22" t="s">
        <v>44</v>
      </c>
      <c r="C30" s="16">
        <v>143</v>
      </c>
      <c r="D30" s="16">
        <v>142.78632</v>
      </c>
      <c r="E30" s="28">
        <f t="shared" si="0"/>
        <v>99.9</v>
      </c>
    </row>
    <row r="31" spans="1:5" ht="108" customHeight="1">
      <c r="A31" s="11" t="s">
        <v>37</v>
      </c>
      <c r="B31" s="22" t="s">
        <v>38</v>
      </c>
      <c r="C31" s="16">
        <f>C32</f>
        <v>24</v>
      </c>
      <c r="D31" s="16">
        <f>D32</f>
        <v>23.99982</v>
      </c>
      <c r="E31" s="28">
        <f t="shared" si="0"/>
        <v>100</v>
      </c>
    </row>
    <row r="32" spans="1:5" ht="104.25" customHeight="1">
      <c r="A32" s="11" t="s">
        <v>65</v>
      </c>
      <c r="B32" s="22" t="s">
        <v>64</v>
      </c>
      <c r="C32" s="16">
        <v>24</v>
      </c>
      <c r="D32" s="16">
        <v>23.99982</v>
      </c>
      <c r="E32" s="28">
        <f t="shared" si="0"/>
        <v>100</v>
      </c>
    </row>
    <row r="33" spans="1:5" ht="66.75" customHeight="1">
      <c r="A33" s="11" t="s">
        <v>39</v>
      </c>
      <c r="B33" s="22" t="s">
        <v>40</v>
      </c>
      <c r="C33" s="16">
        <f>SUM(C34:C36)</f>
        <v>107</v>
      </c>
      <c r="D33" s="16">
        <f>SUM(D34:D36)</f>
        <v>121.43805</v>
      </c>
      <c r="E33" s="28">
        <f t="shared" si="0"/>
        <v>113.5</v>
      </c>
    </row>
    <row r="34" spans="1:5" ht="97.5" customHeight="1">
      <c r="A34" s="11" t="s">
        <v>73</v>
      </c>
      <c r="B34" s="22" t="s">
        <v>74</v>
      </c>
      <c r="C34" s="16">
        <v>5</v>
      </c>
      <c r="D34" s="16">
        <v>5</v>
      </c>
      <c r="E34" s="28">
        <f t="shared" si="0"/>
        <v>100</v>
      </c>
    </row>
    <row r="35" spans="1:5" ht="195" customHeight="1">
      <c r="A35" s="11" t="s">
        <v>61</v>
      </c>
      <c r="B35" s="22" t="s">
        <v>41</v>
      </c>
      <c r="C35" s="16">
        <v>30</v>
      </c>
      <c r="D35" s="16">
        <v>30</v>
      </c>
      <c r="E35" s="28">
        <f t="shared" si="0"/>
        <v>100</v>
      </c>
    </row>
    <row r="36" spans="1:5" ht="105.75" customHeight="1">
      <c r="A36" s="11" t="s">
        <v>62</v>
      </c>
      <c r="B36" s="22" t="s">
        <v>42</v>
      </c>
      <c r="C36" s="16">
        <v>72</v>
      </c>
      <c r="D36" s="16">
        <v>86.43805</v>
      </c>
      <c r="E36" s="28">
        <f t="shared" si="0"/>
        <v>120.1</v>
      </c>
    </row>
    <row r="37" spans="1:5" ht="42" customHeight="1">
      <c r="A37" s="11" t="s">
        <v>82</v>
      </c>
      <c r="B37" s="22" t="s">
        <v>83</v>
      </c>
      <c r="C37" s="16"/>
      <c r="D37" s="16">
        <f>D38</f>
        <v>85.732</v>
      </c>
      <c r="E37" s="28"/>
    </row>
    <row r="38" spans="1:5" ht="136.5" customHeight="1">
      <c r="A38" s="11" t="s">
        <v>90</v>
      </c>
      <c r="B38" s="22" t="s">
        <v>91</v>
      </c>
      <c r="C38" s="16"/>
      <c r="D38" s="16">
        <v>85.732</v>
      </c>
      <c r="E38" s="28"/>
    </row>
    <row r="39" spans="1:5" ht="42" customHeight="1">
      <c r="A39" s="11" t="s">
        <v>0</v>
      </c>
      <c r="B39" s="12" t="s">
        <v>9</v>
      </c>
      <c r="C39" s="13">
        <f>C40+C48+C49+C51</f>
        <v>7232.63649</v>
      </c>
      <c r="D39" s="13">
        <f>D40+D48+D49+D51</f>
        <v>6713.25216</v>
      </c>
      <c r="E39" s="27">
        <f t="shared" si="0"/>
        <v>92.8</v>
      </c>
    </row>
    <row r="40" spans="1:5" ht="104.25" customHeight="1">
      <c r="A40" s="11" t="s">
        <v>25</v>
      </c>
      <c r="B40" s="14" t="s">
        <v>26</v>
      </c>
      <c r="C40" s="15">
        <f>C41+C43</f>
        <v>2489.52</v>
      </c>
      <c r="D40" s="15">
        <f>D41+D43</f>
        <v>1970.1356700000001</v>
      </c>
      <c r="E40" s="28">
        <f t="shared" si="0"/>
        <v>79.1</v>
      </c>
    </row>
    <row r="41" spans="1:5" ht="74.25" customHeight="1">
      <c r="A41" s="11" t="s">
        <v>49</v>
      </c>
      <c r="B41" s="14" t="s">
        <v>50</v>
      </c>
      <c r="C41" s="15">
        <f>C42</f>
        <v>316</v>
      </c>
      <c r="D41" s="15">
        <f>D42</f>
        <v>69.80904</v>
      </c>
      <c r="E41" s="28">
        <f t="shared" si="0"/>
        <v>22.1</v>
      </c>
    </row>
    <row r="42" spans="1:5" ht="127.5" customHeight="1">
      <c r="A42" s="11" t="s">
        <v>46</v>
      </c>
      <c r="B42" s="22" t="s">
        <v>30</v>
      </c>
      <c r="C42" s="23">
        <v>316</v>
      </c>
      <c r="D42" s="23">
        <v>69.80904</v>
      </c>
      <c r="E42" s="28">
        <f t="shared" si="0"/>
        <v>22.1</v>
      </c>
    </row>
    <row r="43" spans="1:5" ht="44.25" customHeight="1">
      <c r="A43" s="11" t="s">
        <v>51</v>
      </c>
      <c r="B43" s="22" t="s">
        <v>52</v>
      </c>
      <c r="C43" s="23">
        <f>SUM(C44:C46)</f>
        <v>2173.52</v>
      </c>
      <c r="D43" s="23">
        <f>SUM(D44:D46)</f>
        <v>1900.32663</v>
      </c>
      <c r="E43" s="28">
        <f t="shared" si="0"/>
        <v>87.4</v>
      </c>
    </row>
    <row r="44" spans="1:5" ht="231" customHeight="1">
      <c r="A44" s="11" t="s">
        <v>47</v>
      </c>
      <c r="B44" s="22" t="s">
        <v>35</v>
      </c>
      <c r="C44" s="23">
        <v>426</v>
      </c>
      <c r="D44" s="23">
        <v>396</v>
      </c>
      <c r="E44" s="28">
        <f t="shared" si="0"/>
        <v>93</v>
      </c>
    </row>
    <row r="45" spans="1:5" ht="297" customHeight="1">
      <c r="A45" s="11" t="s">
        <v>53</v>
      </c>
      <c r="B45" s="22" t="s">
        <v>54</v>
      </c>
      <c r="C45" s="23">
        <v>805.99</v>
      </c>
      <c r="D45" s="23">
        <v>800.62086</v>
      </c>
      <c r="E45" s="28">
        <f t="shared" si="0"/>
        <v>99.3</v>
      </c>
    </row>
    <row r="46" spans="1:5" ht="296.25" customHeight="1">
      <c r="A46" s="11" t="s">
        <v>48</v>
      </c>
      <c r="B46" s="22" t="s">
        <v>36</v>
      </c>
      <c r="C46" s="23">
        <v>941.53</v>
      </c>
      <c r="D46" s="23">
        <v>703.70577</v>
      </c>
      <c r="E46" s="28">
        <f t="shared" si="0"/>
        <v>74.7</v>
      </c>
    </row>
    <row r="47" spans="1:5" ht="203.25" customHeight="1">
      <c r="A47" s="11" t="s">
        <v>66</v>
      </c>
      <c r="B47" s="22" t="s">
        <v>67</v>
      </c>
      <c r="C47" s="23">
        <f>C48+C49</f>
        <v>4793.424029999999</v>
      </c>
      <c r="D47" s="23">
        <f>D48+D49</f>
        <v>4793.424029999999</v>
      </c>
      <c r="E47" s="28">
        <f t="shared" si="0"/>
        <v>100</v>
      </c>
    </row>
    <row r="48" spans="1:5" ht="108" customHeight="1">
      <c r="A48" s="11" t="s">
        <v>55</v>
      </c>
      <c r="B48" s="22" t="s">
        <v>56</v>
      </c>
      <c r="C48" s="23">
        <v>32.2309</v>
      </c>
      <c r="D48" s="23">
        <v>32.2309</v>
      </c>
      <c r="E48" s="28">
        <f t="shared" si="0"/>
        <v>100</v>
      </c>
    </row>
    <row r="49" spans="1:5" ht="171" customHeight="1">
      <c r="A49" s="11" t="s">
        <v>57</v>
      </c>
      <c r="B49" s="22" t="s">
        <v>58</v>
      </c>
      <c r="C49" s="23">
        <v>4761.19313</v>
      </c>
      <c r="D49" s="23">
        <v>4761.19313</v>
      </c>
      <c r="E49" s="28">
        <f t="shared" si="0"/>
        <v>100</v>
      </c>
    </row>
    <row r="50" spans="1:5" ht="138" customHeight="1">
      <c r="A50" s="11" t="s">
        <v>68</v>
      </c>
      <c r="B50" s="22" t="s">
        <v>69</v>
      </c>
      <c r="C50" s="23">
        <f>C51</f>
        <v>-50.30754</v>
      </c>
      <c r="D50" s="23">
        <f>D51</f>
        <v>-50.30754</v>
      </c>
      <c r="E50" s="28">
        <f t="shared" si="0"/>
        <v>100</v>
      </c>
    </row>
    <row r="51" spans="1:5" ht="135" customHeight="1">
      <c r="A51" s="11" t="s">
        <v>59</v>
      </c>
      <c r="B51" s="22" t="s">
        <v>60</v>
      </c>
      <c r="C51" s="23">
        <v>-50.30754</v>
      </c>
      <c r="D51" s="23">
        <v>-50.30754</v>
      </c>
      <c r="E51" s="28">
        <f t="shared" si="0"/>
        <v>100</v>
      </c>
    </row>
    <row r="52" spans="1:5" ht="49.5" customHeight="1">
      <c r="A52" s="11"/>
      <c r="B52" s="12" t="s">
        <v>5</v>
      </c>
      <c r="C52" s="13">
        <f>C13+C39</f>
        <v>873815.63649</v>
      </c>
      <c r="D52" s="13">
        <f>D13+D39</f>
        <v>885719.3484</v>
      </c>
      <c r="E52" s="27">
        <f t="shared" si="0"/>
        <v>101.4</v>
      </c>
    </row>
    <row r="53" ht="42" customHeight="1"/>
    <row r="54" spans="1:4" ht="41.25" customHeight="1">
      <c r="A54" s="30" t="s">
        <v>92</v>
      </c>
      <c r="B54" s="30" t="s">
        <v>85</v>
      </c>
      <c r="C54" s="30" t="s">
        <v>85</v>
      </c>
      <c r="D54" s="6"/>
    </row>
    <row r="55" spans="1:4" ht="37.5" customHeight="1">
      <c r="A55" s="30" t="s">
        <v>88</v>
      </c>
      <c r="B55" s="30" t="s">
        <v>86</v>
      </c>
      <c r="C55" s="30" t="s">
        <v>86</v>
      </c>
      <c r="D55" s="6"/>
    </row>
    <row r="56" spans="1:4" ht="35.25" customHeight="1">
      <c r="A56" s="30" t="s">
        <v>89</v>
      </c>
      <c r="B56" s="30" t="s">
        <v>87</v>
      </c>
      <c r="D56" s="26" t="s">
        <v>93</v>
      </c>
    </row>
  </sheetData>
  <sheetProtection/>
  <mergeCells count="10">
    <mergeCell ref="A56:B56"/>
    <mergeCell ref="A55:C55"/>
    <mergeCell ref="A10:E10"/>
    <mergeCell ref="C2:E2"/>
    <mergeCell ref="C3:E3"/>
    <mergeCell ref="C4:E4"/>
    <mergeCell ref="C5:E5"/>
    <mergeCell ref="C6:E6"/>
    <mergeCell ref="A54:C54"/>
    <mergeCell ref="A8:C8"/>
  </mergeCells>
  <printOptions/>
  <pageMargins left="0.6692913385826772" right="0.31496062992125984" top="0.5905511811023623" bottom="0.1968503937007874" header="0.11811023622047245" footer="0.11811023622047245"/>
  <pageSetup fitToHeight="0" fitToWidth="1" horizontalDpi="600" verticalDpi="600" orientation="portrait" paperSize="9" scale="39" r:id="rId1"/>
  <headerFooter scaleWithDoc="0">
    <oddFooter>&amp;R&amp;10&amp;P</oddFooter>
  </headerFooter>
  <rowBreaks count="2" manualBreakCount="2">
    <brk id="25" max="4" man="1"/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2020-05-20T12:00:52Z</cp:lastPrinted>
  <dcterms:created xsi:type="dcterms:W3CDTF">2004-10-05T07:40:56Z</dcterms:created>
  <dcterms:modified xsi:type="dcterms:W3CDTF">2020-06-09T14:58:53Z</dcterms:modified>
  <cp:category/>
  <cp:version/>
  <cp:contentType/>
  <cp:contentStatus/>
</cp:coreProperties>
</file>