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040" windowHeight="9840" activeTab="0"/>
  </bookViews>
  <sheets>
    <sheet name="Лист1" sheetId="1" r:id="rId1"/>
  </sheets>
  <definedNames>
    <definedName name="_xlnm.Print_Titles" localSheetId="0">'Лист1'!$14:$14</definedName>
    <definedName name="_xlnm.Print_Area" localSheetId="0">'Лист1'!$A$1:$F$35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<sst xmlns="http://schemas.openxmlformats.org/spreadsheetml/2006/main" count="65" uniqueCount="52">
  <si>
    <t>Источники внутреннего финансирования дефицита бюджета</t>
  </si>
  <si>
    <t>№ п/п</t>
  </si>
  <si>
    <t>Кредиты, полученные от кредитных организаций в валюте Российской Федерации</t>
  </si>
  <si>
    <t>Изменение остатков средств на счетах по учету средств местного бюджета</t>
  </si>
  <si>
    <t>Код адми-нист-ратора дохо-дов</t>
  </si>
  <si>
    <t>003</t>
  </si>
  <si>
    <t>Код бюджетной классификации</t>
  </si>
  <si>
    <t>Наименование</t>
  </si>
  <si>
    <t>1.</t>
  </si>
  <si>
    <t>Уменьшение остатков средств бюджетов</t>
  </si>
  <si>
    <t>Увеличение остатков средств бюджетов</t>
  </si>
  <si>
    <t>2.</t>
  </si>
  <si>
    <t>Одинцовского городского округа</t>
  </si>
  <si>
    <t>Дефицит (профицит) бюджета Одинцовского городского округа</t>
  </si>
  <si>
    <t>Всего источников финансирования дефицита  бюджета Одинцовского городского округа</t>
  </si>
  <si>
    <t xml:space="preserve"> 01 02 00 00 04 0000 000</t>
  </si>
  <si>
    <t xml:space="preserve"> 01 02 00 00 04 0000 700</t>
  </si>
  <si>
    <t xml:space="preserve"> 01 02 00 00 04 0000 710</t>
  </si>
  <si>
    <t xml:space="preserve"> 01 02 00 00 04 0000 800</t>
  </si>
  <si>
    <t xml:space="preserve"> 01 02 00 00 04 0000 810</t>
  </si>
  <si>
    <t xml:space="preserve"> 01 05 00 00 04 0000 000</t>
  </si>
  <si>
    <t xml:space="preserve"> 01 05 02 01 04 0000 500</t>
  </si>
  <si>
    <t xml:space="preserve"> 01 05 02 01 04 0000 510</t>
  </si>
  <si>
    <t xml:space="preserve"> 01 05 02 01 04 0000 600</t>
  </si>
  <si>
    <t xml:space="preserve"> 01 05 02 01 04 0000 610</t>
  </si>
  <si>
    <t>Увеличение прочих остатков денежных средств бюджета городского округа</t>
  </si>
  <si>
    <t>Уменьшение прочих остатков денежных средств бюджета городского округа</t>
  </si>
  <si>
    <t>Привлечение кредитов от кредитных организаций  в валюте Российской Федерации</t>
  </si>
  <si>
    <t>Заместитель Главы Администрации-</t>
  </si>
  <si>
    <t>начальник Финансово-казначейского управления</t>
  </si>
  <si>
    <t>Л.В. Тарасова</t>
  </si>
  <si>
    <t>Одинцовского городского округа в плановом периоде 2023 и 2024 годов</t>
  </si>
  <si>
    <t>2023 год                (тыс. руб.)</t>
  </si>
  <si>
    <t>2024 год            (тыс. руб.)</t>
  </si>
  <si>
    <t>Привлечение городскими округами кредитов от кредитных организаций в валюте Российской Федерации</t>
  </si>
  <si>
    <t>Погашение кредитов от кредитных организаций в валюте Российской Федерации</t>
  </si>
  <si>
    <t>Погашение городскими округами кредитов от кредитных организаций в валюте Российской Федерации</t>
  </si>
  <si>
    <t>3.</t>
  </si>
  <si>
    <t>01 03 00 00 05 0000 000</t>
  </si>
  <si>
    <t>Бюджетные кредиты от других бюджетов бюджетной системы Российской Федерации в валюте Российской Федерации</t>
  </si>
  <si>
    <t>01 03 01 00 04 0000 700</t>
  </si>
  <si>
    <t>Привлечение кредитов от других бюджетов бюджетной системы Российской Федерации бюджетами городских округов в валюте Российской Федерации</t>
  </si>
  <si>
    <t>01 03 01 00 04 0000 710</t>
  </si>
  <si>
    <t>01 03 01 00 04 0000 800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</si>
  <si>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</si>
  <si>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01 03 01 00 04 0000 810</t>
  </si>
  <si>
    <t>(Приложение 12</t>
  </si>
  <si>
    <t xml:space="preserve"> от   "15" декабря 2021 г. № 1/31)</t>
  </si>
  <si>
    <t>к решению Совета депутатов</t>
  </si>
  <si>
    <t>Приложение 11</t>
  </si>
  <si>
    <t>к  решению Совета депутатов</t>
  </si>
  <si>
    <t xml:space="preserve"> от  02.03.2022 г. № 6/33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</si>
</sst>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&quot;₽&quot;;\-#,##0&quot;₽&quot;"/>
    <numFmt numFmtId="175" formatCode="#,##0&quot;₽&quot;;[Red]\-#,##0&quot;₽&quot;"/>
    <numFmt numFmtId="176" formatCode="#,##0.00&quot;₽&quot;;\-#,##0.00&quot;₽&quot;"/>
    <numFmt numFmtId="177" formatCode="#,##0.00&quot;₽&quot;;[Red]\-#,##0.00&quot;₽&quot;"/>
    <numFmt numFmtId="178" formatCode="_-* #,##0&quot;₽&quot;_-;\-* #,##0&quot;₽&quot;_-;_-* &quot;-&quot;&quot;₽&quot;_-;_-@_-"/>
    <numFmt numFmtId="179" formatCode="_-* #,##0_₽_-;\-* #,##0_₽_-;_-* &quot;-&quot;_₽_-;_-@_-"/>
    <numFmt numFmtId="180" formatCode="_-* #,##0.00&quot;₽&quot;_-;\-* #,##0.00&quot;₽&quot;_-;_-* &quot;-&quot;??&quot;₽&quot;_-;_-@_-"/>
    <numFmt numFmtId="181" formatCode="_-* #,##0.00_₽_-;\-* #,##0.00_₽_-;_-* &quot;-&quot;??_₽_-;_-@_-"/>
    <numFmt numFmtId="182" formatCode="0.0"/>
    <numFmt numFmtId="183" formatCode="#,##0.0"/>
    <numFmt numFmtId="184" formatCode="#,##0.000"/>
    <numFmt numFmtId="185" formatCode="#,##0.000_ ;[Red]\-#,##0.000_ "/>
    <numFmt numFmtId="186" formatCode="#,##0.0000"/>
    <numFmt numFmtId="187" formatCode="#,##0.00000"/>
    <numFmt numFmtId="188" formatCode="#,##0.000000"/>
    <numFmt numFmtId="189" formatCode="#,##0.0000000"/>
    <numFmt numFmtId="190" formatCode="_-* #,##0.000_р_._-;\-* #,##0.000_р_._-;_-* &quot;-&quot;??_р_._-;_-@_-"/>
    <numFmt numFmtId="191" formatCode="_-* #,##0.0000_р_._-;\-* #,##0.0000_р_._-;_-* &quot;-&quot;??_р_._-;_-@_-"/>
    <numFmt numFmtId="192" formatCode="_-* #,##0.00000_р_._-;\-* #,##0.00000_р_._-;_-* &quot;-&quot;??_р_._-;_-@_-"/>
    <numFmt numFmtId="193" formatCode="0.000"/>
    <numFmt numFmtId="194" formatCode="0.0000"/>
    <numFmt numFmtId="195" formatCode="0.00000"/>
  </numFmts>
  <fonts count="47">
    <font>
      <sz val="9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u val="single"/>
      <sz val="9"/>
      <color indexed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u val="single"/>
      <sz val="9"/>
      <color indexed="2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u val="single"/>
      <sz val="9"/>
      <color theme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u val="single"/>
      <sz val="9"/>
      <color theme="11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/>
    </xf>
    <xf numFmtId="49" fontId="1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 indent="1"/>
    </xf>
    <xf numFmtId="192" fontId="3" fillId="33" borderId="10" xfId="62" applyNumberFormat="1" applyFont="1" applyFill="1" applyBorder="1" applyAlignment="1">
      <alignment horizontal="center" vertical="center" wrapText="1"/>
    </xf>
    <xf numFmtId="187" fontId="5" fillId="33" borderId="10" xfId="0" applyNumberFormat="1" applyFont="1" applyFill="1" applyBorder="1" applyAlignment="1">
      <alignment horizontal="center" vertical="center"/>
    </xf>
    <xf numFmtId="187" fontId="4" fillId="33" borderId="10" xfId="0" applyNumberFormat="1" applyFont="1" applyFill="1" applyBorder="1" applyAlignment="1">
      <alignment horizontal="center" vertical="center"/>
    </xf>
    <xf numFmtId="0" fontId="1" fillId="33" borderId="0" xfId="0" applyFont="1" applyFill="1" applyAlignment="1">
      <alignment/>
    </xf>
    <xf numFmtId="49" fontId="3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top"/>
    </xf>
    <xf numFmtId="0" fontId="1" fillId="0" borderId="0" xfId="0" applyFont="1" applyAlignment="1">
      <alignment horizontal="left" vertical="center"/>
    </xf>
    <xf numFmtId="192" fontId="4" fillId="33" borderId="10" xfId="62" applyNumberFormat="1" applyFont="1" applyFill="1" applyBorder="1" applyAlignment="1">
      <alignment horizontal="center" vertical="center" wrapText="1"/>
    </xf>
    <xf numFmtId="0" fontId="1" fillId="0" borderId="0" xfId="54" applyFont="1" applyFill="1" applyBorder="1" applyAlignment="1">
      <alignment vertical="center" wrapText="1"/>
      <protection/>
    </xf>
    <xf numFmtId="0" fontId="1" fillId="33" borderId="0" xfId="0" applyFont="1" applyFill="1" applyAlignment="1">
      <alignment horizontal="right"/>
    </xf>
    <xf numFmtId="0" fontId="8" fillId="0" borderId="10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justify" vertical="center" wrapText="1"/>
    </xf>
    <xf numFmtId="0" fontId="5" fillId="33" borderId="12" xfId="0" applyFont="1" applyFill="1" applyBorder="1" applyAlignment="1">
      <alignment horizontal="justify" vertical="center" wrapText="1"/>
    </xf>
    <xf numFmtId="0" fontId="7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top"/>
    </xf>
    <xf numFmtId="0" fontId="1" fillId="0" borderId="0" xfId="54" applyFont="1" applyFill="1" applyBorder="1" applyAlignment="1">
      <alignment horizontal="right" vertical="center" wrapText="1"/>
      <protection/>
    </xf>
    <xf numFmtId="0" fontId="4" fillId="0" borderId="11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3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tabSelected="1" view="pageBreakPreview" zoomScaleSheetLayoutView="100" zoomScalePageLayoutView="0" workbookViewId="0" topLeftCell="A1">
      <selection activeCell="A7" sqref="A7:F7"/>
    </sheetView>
  </sheetViews>
  <sheetFormatPr defaultColWidth="9.140625" defaultRowHeight="12"/>
  <cols>
    <col min="1" max="1" width="5.28125" style="1" customWidth="1"/>
    <col min="2" max="2" width="9.28125" style="1" customWidth="1"/>
    <col min="3" max="3" width="30.140625" style="1" customWidth="1"/>
    <col min="4" max="4" width="58.00390625" style="1" customWidth="1"/>
    <col min="5" max="5" width="22.7109375" style="1" customWidth="1"/>
    <col min="6" max="6" width="22.421875" style="16" customWidth="1"/>
    <col min="7" max="16384" width="9.140625" style="1" customWidth="1"/>
  </cols>
  <sheetData>
    <row r="1" spans="1:6" ht="15.75">
      <c r="A1" s="32" t="s">
        <v>49</v>
      </c>
      <c r="B1" s="32"/>
      <c r="C1" s="32"/>
      <c r="D1" s="32"/>
      <c r="E1" s="32"/>
      <c r="F1" s="32"/>
    </row>
    <row r="2" spans="1:6" ht="15.75">
      <c r="A2" s="32" t="s">
        <v>50</v>
      </c>
      <c r="B2" s="32"/>
      <c r="C2" s="32"/>
      <c r="D2" s="32"/>
      <c r="E2" s="32"/>
      <c r="F2" s="32"/>
    </row>
    <row r="3" spans="1:6" ht="15.75">
      <c r="A3" s="32" t="s">
        <v>12</v>
      </c>
      <c r="B3" s="32"/>
      <c r="C3" s="32"/>
      <c r="D3" s="32"/>
      <c r="E3" s="32"/>
      <c r="F3" s="32"/>
    </row>
    <row r="4" spans="1:6" ht="15.75">
      <c r="A4" s="32" t="s">
        <v>51</v>
      </c>
      <c r="B4" s="32"/>
      <c r="C4" s="32"/>
      <c r="D4" s="32"/>
      <c r="E4" s="32"/>
      <c r="F4" s="32"/>
    </row>
    <row r="6" spans="1:6" ht="15.75">
      <c r="A6" s="32" t="s">
        <v>46</v>
      </c>
      <c r="B6" s="32"/>
      <c r="C6" s="32"/>
      <c r="D6" s="32"/>
      <c r="E6" s="32"/>
      <c r="F6" s="32"/>
    </row>
    <row r="7" spans="1:6" ht="15.75">
      <c r="A7" s="32" t="s">
        <v>48</v>
      </c>
      <c r="B7" s="32"/>
      <c r="C7" s="32"/>
      <c r="D7" s="32"/>
      <c r="E7" s="32"/>
      <c r="F7" s="32"/>
    </row>
    <row r="8" spans="1:6" ht="15.75">
      <c r="A8" s="32" t="s">
        <v>12</v>
      </c>
      <c r="B8" s="32"/>
      <c r="C8" s="32"/>
      <c r="D8" s="32"/>
      <c r="E8" s="32"/>
      <c r="F8" s="32"/>
    </row>
    <row r="9" spans="1:6" ht="15.75">
      <c r="A9" s="32" t="s">
        <v>47</v>
      </c>
      <c r="B9" s="32"/>
      <c r="C9" s="32"/>
      <c r="D9" s="32"/>
      <c r="E9" s="32"/>
      <c r="F9" s="32"/>
    </row>
    <row r="11" spans="1:6" ht="20.25">
      <c r="A11" s="30" t="s">
        <v>0</v>
      </c>
      <c r="B11" s="30"/>
      <c r="C11" s="30"/>
      <c r="D11" s="30"/>
      <c r="E11" s="30"/>
      <c r="F11" s="30"/>
    </row>
    <row r="12" spans="1:6" ht="20.25">
      <c r="A12" s="30" t="s">
        <v>31</v>
      </c>
      <c r="B12" s="30"/>
      <c r="C12" s="30"/>
      <c r="D12" s="30"/>
      <c r="E12" s="30"/>
      <c r="F12" s="30"/>
    </row>
    <row r="13" ht="15.75">
      <c r="F13" s="25"/>
    </row>
    <row r="14" spans="1:13" s="3" customFormat="1" ht="96.75" customHeight="1">
      <c r="A14" s="2" t="s">
        <v>1</v>
      </c>
      <c r="B14" s="20" t="s">
        <v>4</v>
      </c>
      <c r="C14" s="2" t="s">
        <v>6</v>
      </c>
      <c r="D14" s="2" t="s">
        <v>7</v>
      </c>
      <c r="E14" s="26" t="s">
        <v>32</v>
      </c>
      <c r="F14" s="27" t="s">
        <v>33</v>
      </c>
      <c r="I14" s="24"/>
      <c r="J14" s="24"/>
      <c r="K14" s="24"/>
      <c r="L14" s="24"/>
      <c r="M14" s="24"/>
    </row>
    <row r="15" spans="1:13" s="3" customFormat="1" ht="23.25" customHeight="1">
      <c r="A15" s="4"/>
      <c r="B15" s="5"/>
      <c r="C15" s="35" t="s">
        <v>13</v>
      </c>
      <c r="D15" s="36"/>
      <c r="E15" s="23">
        <f>SUM(E32*-1)</f>
        <v>-1082000</v>
      </c>
      <c r="F15" s="23">
        <f>SUM(F32*-1)</f>
        <v>914000</v>
      </c>
      <c r="I15" s="24"/>
      <c r="J15" s="24"/>
      <c r="K15" s="24"/>
      <c r="L15" s="24"/>
      <c r="M15" s="24"/>
    </row>
    <row r="16" spans="1:13" s="3" customFormat="1" ht="24" customHeight="1">
      <c r="A16" s="4"/>
      <c r="B16" s="9"/>
      <c r="C16" s="37" t="s">
        <v>0</v>
      </c>
      <c r="D16" s="38"/>
      <c r="E16" s="13"/>
      <c r="F16" s="13"/>
      <c r="I16" s="24"/>
      <c r="J16" s="24"/>
      <c r="K16" s="24"/>
      <c r="L16" s="24"/>
      <c r="M16" s="24"/>
    </row>
    <row r="17" spans="1:13" ht="46.5" customHeight="1">
      <c r="A17" s="39" t="s">
        <v>8</v>
      </c>
      <c r="B17" s="17" t="s">
        <v>5</v>
      </c>
      <c r="C17" s="18" t="s">
        <v>15</v>
      </c>
      <c r="D17" s="19" t="s">
        <v>2</v>
      </c>
      <c r="E17" s="15">
        <f>E18+E20</f>
        <v>1240000</v>
      </c>
      <c r="F17" s="15">
        <f>F18+F20</f>
        <v>-677000</v>
      </c>
      <c r="I17" s="24"/>
      <c r="J17" s="24"/>
      <c r="K17" s="24"/>
      <c r="L17" s="24"/>
      <c r="M17" s="24"/>
    </row>
    <row r="18" spans="1:6" ht="45.75" customHeight="1">
      <c r="A18" s="40"/>
      <c r="B18" s="9" t="s">
        <v>5</v>
      </c>
      <c r="C18" s="10" t="s">
        <v>16</v>
      </c>
      <c r="D18" s="11" t="s">
        <v>27</v>
      </c>
      <c r="E18" s="14">
        <f>E19</f>
        <v>2030000</v>
      </c>
      <c r="F18" s="14">
        <f>F19</f>
        <v>304000</v>
      </c>
    </row>
    <row r="19" spans="1:6" ht="56.25" customHeight="1">
      <c r="A19" s="40"/>
      <c r="B19" s="9" t="s">
        <v>5</v>
      </c>
      <c r="C19" s="10" t="s">
        <v>17</v>
      </c>
      <c r="D19" s="12" t="s">
        <v>34</v>
      </c>
      <c r="E19" s="14">
        <v>2030000</v>
      </c>
      <c r="F19" s="14">
        <v>304000</v>
      </c>
    </row>
    <row r="20" spans="1:6" ht="51.75" customHeight="1">
      <c r="A20" s="40"/>
      <c r="B20" s="9" t="s">
        <v>5</v>
      </c>
      <c r="C20" s="10" t="s">
        <v>18</v>
      </c>
      <c r="D20" s="12" t="s">
        <v>35</v>
      </c>
      <c r="E20" s="14">
        <f>SUM(E21)</f>
        <v>-790000</v>
      </c>
      <c r="F20" s="14">
        <f>SUM(F21)</f>
        <v>-981000</v>
      </c>
    </row>
    <row r="21" spans="1:6" ht="57" customHeight="1">
      <c r="A21" s="40"/>
      <c r="B21" s="9" t="s">
        <v>5</v>
      </c>
      <c r="C21" s="10" t="s">
        <v>19</v>
      </c>
      <c r="D21" s="12" t="s">
        <v>36</v>
      </c>
      <c r="E21" s="14">
        <v>-790000</v>
      </c>
      <c r="F21" s="14">
        <v>-981000</v>
      </c>
    </row>
    <row r="22" spans="1:6" ht="61.5" customHeight="1">
      <c r="A22" s="31" t="s">
        <v>11</v>
      </c>
      <c r="B22" s="17" t="s">
        <v>5</v>
      </c>
      <c r="C22" s="18" t="s">
        <v>38</v>
      </c>
      <c r="D22" s="19" t="s">
        <v>39</v>
      </c>
      <c r="E22" s="15">
        <f>SUM(E23+E25)</f>
        <v>-158000</v>
      </c>
      <c r="F22" s="15">
        <f>SUM(F23+F25)</f>
        <v>-237000</v>
      </c>
    </row>
    <row r="23" spans="1:6" ht="66.75" customHeight="1">
      <c r="A23" s="31"/>
      <c r="B23" s="9" t="s">
        <v>5</v>
      </c>
      <c r="C23" s="10" t="s">
        <v>40</v>
      </c>
      <c r="D23" s="28" t="s">
        <v>41</v>
      </c>
      <c r="E23" s="14">
        <f>SUM(E24)</f>
        <v>0</v>
      </c>
      <c r="F23" s="14">
        <f>SUM(F24)</f>
        <v>0</v>
      </c>
    </row>
    <row r="24" spans="1:6" ht="66.75" customHeight="1">
      <c r="A24" s="31"/>
      <c r="B24" s="9" t="s">
        <v>5</v>
      </c>
      <c r="C24" s="10" t="s">
        <v>42</v>
      </c>
      <c r="D24" s="28" t="s">
        <v>41</v>
      </c>
      <c r="E24" s="14">
        <v>0</v>
      </c>
      <c r="F24" s="14">
        <v>0</v>
      </c>
    </row>
    <row r="25" spans="1:6" ht="68.25" customHeight="1">
      <c r="A25" s="31"/>
      <c r="B25" s="9" t="s">
        <v>5</v>
      </c>
      <c r="C25" s="10" t="s">
        <v>43</v>
      </c>
      <c r="D25" s="28" t="s">
        <v>44</v>
      </c>
      <c r="E25" s="14">
        <f>SUM(E26)</f>
        <v>-158000</v>
      </c>
      <c r="F25" s="14">
        <f>SUM(F26)</f>
        <v>-237000</v>
      </c>
    </row>
    <row r="26" spans="1:6" ht="67.5" customHeight="1">
      <c r="A26" s="31"/>
      <c r="B26" s="9" t="s">
        <v>5</v>
      </c>
      <c r="C26" s="10" t="s">
        <v>45</v>
      </c>
      <c r="D26" s="29" t="s">
        <v>44</v>
      </c>
      <c r="E26" s="14">
        <v>-158000</v>
      </c>
      <c r="F26" s="14">
        <v>-237000</v>
      </c>
    </row>
    <row r="27" spans="1:6" ht="40.5" customHeight="1">
      <c r="A27" s="31" t="s">
        <v>37</v>
      </c>
      <c r="B27" s="17"/>
      <c r="C27" s="18" t="s">
        <v>20</v>
      </c>
      <c r="D27" s="19" t="s">
        <v>3</v>
      </c>
      <c r="E27" s="15">
        <f>E30+E29</f>
        <v>0</v>
      </c>
      <c r="F27" s="15">
        <f>F30+F29</f>
        <v>0</v>
      </c>
    </row>
    <row r="28" spans="1:6" ht="35.25" customHeight="1">
      <c r="A28" s="31"/>
      <c r="B28" s="9"/>
      <c r="C28" s="10" t="s">
        <v>21</v>
      </c>
      <c r="D28" s="11" t="s">
        <v>10</v>
      </c>
      <c r="E28" s="14">
        <f>SUM(E29)</f>
        <v>-31533657.17402</v>
      </c>
      <c r="F28" s="14">
        <f>SUM(F29)</f>
        <v>-25149824.52259</v>
      </c>
    </row>
    <row r="29" spans="1:6" ht="35.25" customHeight="1">
      <c r="A29" s="31"/>
      <c r="B29" s="9"/>
      <c r="C29" s="10" t="s">
        <v>22</v>
      </c>
      <c r="D29" s="11" t="s">
        <v>25</v>
      </c>
      <c r="E29" s="14">
        <f>-29503657.17402-E19-E24</f>
        <v>-31533657.17402</v>
      </c>
      <c r="F29" s="14">
        <f>-24845824.52259-F19-F24</f>
        <v>-25149824.52259</v>
      </c>
    </row>
    <row r="30" spans="1:6" ht="35.25" customHeight="1">
      <c r="A30" s="31"/>
      <c r="B30" s="9"/>
      <c r="C30" s="10" t="s">
        <v>23</v>
      </c>
      <c r="D30" s="11" t="s">
        <v>9</v>
      </c>
      <c r="E30" s="14">
        <f>SUM(E31)</f>
        <v>31533657.17402</v>
      </c>
      <c r="F30" s="14">
        <f>SUM(F31)</f>
        <v>25149824.52259</v>
      </c>
    </row>
    <row r="31" spans="1:6" ht="35.25" customHeight="1">
      <c r="A31" s="31"/>
      <c r="B31" s="9"/>
      <c r="C31" s="10" t="s">
        <v>24</v>
      </c>
      <c r="D31" s="11" t="s">
        <v>26</v>
      </c>
      <c r="E31" s="14">
        <f>30585657.17402-E21-E26</f>
        <v>31533657.17402</v>
      </c>
      <c r="F31" s="14">
        <f>23931824.52259-F21-F26</f>
        <v>25149824.52259</v>
      </c>
    </row>
    <row r="32" spans="1:6" ht="35.25" customHeight="1">
      <c r="A32" s="21"/>
      <c r="B32" s="9"/>
      <c r="C32" s="33" t="s">
        <v>14</v>
      </c>
      <c r="D32" s="34"/>
      <c r="E32" s="15">
        <f>E17+E27+E22</f>
        <v>1082000</v>
      </c>
      <c r="F32" s="15">
        <f>F17+F27+F22</f>
        <v>-914000</v>
      </c>
    </row>
    <row r="33" spans="1:5" ht="15.75">
      <c r="A33" s="6"/>
      <c r="B33" s="6"/>
      <c r="C33" s="6"/>
      <c r="D33" s="7"/>
      <c r="E33" s="7"/>
    </row>
    <row r="34" spans="1:6" ht="15.75">
      <c r="A34" s="8" t="s">
        <v>28</v>
      </c>
      <c r="B34" s="8"/>
      <c r="C34" s="8"/>
      <c r="D34" s="8"/>
      <c r="E34" s="8"/>
      <c r="F34" s="8"/>
    </row>
    <row r="35" spans="1:6" ht="15.75">
      <c r="A35" s="8" t="s">
        <v>29</v>
      </c>
      <c r="B35" s="8"/>
      <c r="C35" s="8"/>
      <c r="D35" s="8"/>
      <c r="E35" s="8"/>
      <c r="F35" s="22" t="s">
        <v>30</v>
      </c>
    </row>
  </sheetData>
  <sheetProtection/>
  <mergeCells count="16">
    <mergeCell ref="A1:F1"/>
    <mergeCell ref="A2:F2"/>
    <mergeCell ref="A3:F3"/>
    <mergeCell ref="A4:F4"/>
    <mergeCell ref="C32:D32"/>
    <mergeCell ref="C15:D15"/>
    <mergeCell ref="C16:D16"/>
    <mergeCell ref="A17:A21"/>
    <mergeCell ref="A27:A31"/>
    <mergeCell ref="A11:F11"/>
    <mergeCell ref="A12:F12"/>
    <mergeCell ref="A22:A26"/>
    <mergeCell ref="A6:F6"/>
    <mergeCell ref="A7:F7"/>
    <mergeCell ref="A8:F8"/>
    <mergeCell ref="A9:F9"/>
  </mergeCells>
  <printOptions/>
  <pageMargins left="0.8" right="0.1968503937007874" top="0.47" bottom="0" header="0.11811023622047245" footer="0.11811023622047245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GMS</dc:creator>
  <cp:keywords/>
  <dc:description/>
  <cp:lastModifiedBy>Кочережко Оксана Анатольевна</cp:lastModifiedBy>
  <cp:lastPrinted>2022-02-28T11:37:40Z</cp:lastPrinted>
  <dcterms:created xsi:type="dcterms:W3CDTF">2010-08-05T10:39:05Z</dcterms:created>
  <dcterms:modified xsi:type="dcterms:W3CDTF">2022-02-28T11:37:42Z</dcterms:modified>
  <cp:category/>
  <cp:version/>
  <cp:contentType/>
  <cp:contentStatus/>
</cp:coreProperties>
</file>