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61" i="1" l="1"/>
  <c r="F58" i="1"/>
  <c r="F53" i="1"/>
  <c r="F63" i="1" s="1"/>
  <c r="F48" i="1"/>
  <c r="F46" i="1"/>
  <c r="F43" i="1"/>
  <c r="F36" i="1"/>
  <c r="F32" i="1"/>
  <c r="F27" i="1"/>
  <c r="F20" i="1"/>
  <c r="F16" i="1"/>
  <c r="F14" i="1"/>
  <c r="F6" i="1"/>
  <c r="H61" i="1"/>
  <c r="H58" i="1"/>
  <c r="H53" i="1"/>
  <c r="H63" i="1" s="1"/>
  <c r="H48" i="1"/>
  <c r="H46" i="1"/>
  <c r="H43" i="1"/>
  <c r="H36" i="1"/>
  <c r="H32" i="1"/>
  <c r="H27" i="1"/>
  <c r="H20" i="1"/>
  <c r="H16" i="1"/>
  <c r="H14" i="1"/>
  <c r="H6" i="1"/>
  <c r="G61" i="1" l="1"/>
  <c r="G63" i="1" s="1"/>
  <c r="G58" i="1"/>
  <c r="G53" i="1"/>
  <c r="G48" i="1"/>
  <c r="G46" i="1"/>
  <c r="G43" i="1"/>
  <c r="G36" i="1"/>
  <c r="G32" i="1"/>
  <c r="G27" i="1"/>
  <c r="G20" i="1"/>
  <c r="G16" i="1"/>
  <c r="G14" i="1"/>
  <c r="G6" i="1"/>
  <c r="I33" i="1" l="1"/>
  <c r="I22" i="1"/>
  <c r="I21" i="1"/>
  <c r="I8" i="1"/>
  <c r="I47" i="1"/>
  <c r="L35" i="1"/>
  <c r="L18" i="1" l="1"/>
  <c r="K18" i="1"/>
  <c r="L16" i="1" l="1"/>
  <c r="K16" i="1"/>
  <c r="D36" i="1"/>
  <c r="E36" i="1"/>
  <c r="C36" i="1"/>
  <c r="C6" i="1"/>
  <c r="D61" i="1"/>
  <c r="E61" i="1"/>
  <c r="C61" i="1"/>
  <c r="D58" i="1"/>
  <c r="E58" i="1"/>
  <c r="C58" i="1"/>
  <c r="D53" i="1"/>
  <c r="E53" i="1"/>
  <c r="C53" i="1"/>
  <c r="D48" i="1"/>
  <c r="E48" i="1"/>
  <c r="C48" i="1"/>
  <c r="D46" i="1"/>
  <c r="E46" i="1"/>
  <c r="C46" i="1"/>
  <c r="D43" i="1"/>
  <c r="E43" i="1"/>
  <c r="C43" i="1"/>
  <c r="D32" i="1"/>
  <c r="E32" i="1"/>
  <c r="C32" i="1"/>
  <c r="D27" i="1"/>
  <c r="E27" i="1"/>
  <c r="C27" i="1"/>
  <c r="D20" i="1"/>
  <c r="E20" i="1"/>
  <c r="C20" i="1"/>
  <c r="D16" i="1"/>
  <c r="E16" i="1"/>
  <c r="C16" i="1"/>
  <c r="D14" i="1"/>
  <c r="E14" i="1"/>
  <c r="C14" i="1"/>
  <c r="D6" i="1"/>
  <c r="E6" i="1"/>
  <c r="I6" i="1" l="1"/>
  <c r="L6" i="1"/>
  <c r="K6" i="1"/>
  <c r="I16" i="1"/>
  <c r="D63" i="1"/>
  <c r="E63" i="1"/>
  <c r="C63" i="1"/>
  <c r="L63" i="1" l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9" i="1"/>
  <c r="I10" i="1"/>
  <c r="I1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<sst xmlns="http://schemas.openxmlformats.org/spreadsheetml/2006/main" count="130" uniqueCount="130">
  <si>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</si>
  <si>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</si>
  <si>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</si>
  <si>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</si>
  <si>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</si>
  <si>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</si>
  <si>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</si>
  <si>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</si>
  <si>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</si>
  <si>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</si>
  <si>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</si>
  <si>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</si>
  <si>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</si>
  <si>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</si>
  <si>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</si>
  <si>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</si>
  <si>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</si>
  <si>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</si>
  <si>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</si>
  <si>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</si>
  <si>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</si>
  <si>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</si>
  <si>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</si>
  <si>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</si>
  <si>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</si>
  <si>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</si>
  <si>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</si>
  <si>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</si>
  <si>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</si>
  <si>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</si>
  <si>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</si>
  <si>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</si>
  <si>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</si>
  <si>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</si>
  <si>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</si>
  <si>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</si>
  <si>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</si>
  <si>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</si>
  <si>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</si>
  <si>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</si>
  <si>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</si>
  <si>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</si>
  <si>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</si>
  <si>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</si>
  <si>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</si>
  <si>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</si>
  <si>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</si>
  <si>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</si>
  <si>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</si>
  <si>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</si>
  <si>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</si>
  <si>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</si>
  <si>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</si>
  <si>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</si>
  <si>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</si>
  <si>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</si>
  <si>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</si>
  <si>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</si>
  <si>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</si>
  <si>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</si>
  <si>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</si>
  <si>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</si>
  <si>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</si>
  <si>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</si>
  <si>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</si>
  <si>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</si>
  <si>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</si>
  <si>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</si>
  <si>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</si>
  <si>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</si>
  <si>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</si>
  <si>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</si>
  <si>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</si>
  <si>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</si>
  <si>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</si>
  <si>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</si>
  <si>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</si>
  <si>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</si>
  <si>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</si>
  <si>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</si>
  <si>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</si>
  <si>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</si>
  <si>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</si>
  <si>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</si>
  <si>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</si>
  <si>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</si>
  <si>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</si>
  <si>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</si>
  <si>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</si>
  <si>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</si>
  <si>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</si>
  <si>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</si>
  <si>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</si>
  <si>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</si>
  <si>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</si>
  <si>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</si>
  <si>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</si>
  <si>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</si>
  <si>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</si>
  <si>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</si>
  <si>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</si>
  <si>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</si>
  <si>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</si>
  <si>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</si>
  <si>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</si>
  <si>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</si>
  <si>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</si>
  <si>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</si>
  <si>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</si>
  <si>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</si>
  <si>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</si>
  <si>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</si>
  <si>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</si>
  <si>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</si>
  <si>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</si>
  <si>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</si>
  <si>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</si>
  <si>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</si>
  <si>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</si>
  <si>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</si>
  <si>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</si>
  <si>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</si>
  <si>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</si>
  <si>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</si>
  <si>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за 1 полугодие 2022 года</t>
  </si>
  <si>
    <t>План на 2022 год</t>
  </si>
  <si>
    <t>Кассовый план на 1 полугодие 2022 года</t>
  </si>
  <si>
    <t>Исполнено за 1 полугодие 2022 года</t>
  </si>
  <si>
    <t>% исполнения плана 2022 года</t>
  </si>
  <si>
    <t>% исполнения кассового плана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</si>
</sst>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 ;[Red]\-#,##0.000\ "/>
    <numFmt numFmtId="165" formatCode="#,##0.00_ ;[Red]\-#,##0.00\ "/>
    <numFmt numFmtId="166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49" zoomScaleNormal="100" workbookViewId="0">
      <selection activeCell="B7" sqref="B7"/>
    </sheetView>
  </sheetViews>
  <sheetFormatPr defaultColWidth="8.85546875" defaultRowHeight="15" x14ac:dyDescent="0.25"/>
  <cols>
    <col min="1" max="1" width="41.5703125" style="4" customWidth="1"/>
    <col min="2" max="2" width="29.5703125" style="4" customWidth="1"/>
    <col min="3" max="5" width="18.140625" style="4" hidden="1" customWidth="1"/>
    <col min="6" max="7" width="18.28515625" style="15" customWidth="1"/>
    <col min="8" max="8" width="17.140625" style="15" customWidth="1"/>
    <col min="9" max="9" width="13.5703125" style="4" hidden="1" customWidth="1"/>
    <col min="10" max="10" width="9.85546875" style="4" hidden="1" customWidth="1"/>
    <col min="11" max="11" width="18.140625" style="4" customWidth="1"/>
    <col min="12" max="12" width="19.7109375" style="4" customWidth="1"/>
    <col min="13" max="16384" width="8.85546875" style="4"/>
  </cols>
  <sheetData>
    <row r="1" spans="1:12" ht="45.75" customHeight="1" x14ac:dyDescent="0.25">
      <c r="B1" s="21" t="s">
        <v>119</v>
      </c>
      <c r="C1" s="21"/>
      <c r="D1" s="21"/>
      <c r="E1" s="21"/>
      <c r="F1" s="21"/>
      <c r="G1" s="21"/>
      <c r="H1" s="21"/>
      <c r="I1" s="21"/>
      <c r="J1" s="21"/>
    </row>
    <row r="2" spans="1:12" ht="19.149999999999999" customHeight="1" x14ac:dyDescent="0.25">
      <c r="B2" s="21" t="s">
        <v>124</v>
      </c>
      <c r="C2" s="21"/>
      <c r="D2" s="21"/>
      <c r="E2" s="21"/>
      <c r="F2" s="21"/>
      <c r="G2" s="21"/>
      <c r="H2" s="21"/>
      <c r="I2" s="21"/>
      <c r="J2" s="21"/>
    </row>
    <row r="3" spans="1:12" ht="19.149999999999999" customHeight="1" x14ac:dyDescent="0.25">
      <c r="A3" s="4" t="s">
        <v>118</v>
      </c>
      <c r="B3" s="19"/>
      <c r="C3" s="20"/>
      <c r="D3" s="20"/>
    </row>
    <row r="4" spans="1:12" ht="59.25" customHeight="1" x14ac:dyDescent="0.25">
      <c r="A4" s="18" t="s">
        <v>0</v>
      </c>
      <c r="B4" s="18"/>
      <c r="C4" s="5" t="s">
        <v>111</v>
      </c>
      <c r="D4" s="5" t="s">
        <v>112</v>
      </c>
      <c r="E4" s="5" t="s">
        <v>113</v>
      </c>
      <c r="F4" s="14" t="s">
        <v>125</v>
      </c>
      <c r="G4" s="14" t="s">
        <v>126</v>
      </c>
      <c r="H4" s="14" t="s">
        <v>127</v>
      </c>
      <c r="I4" s="13" t="s">
        <v>116</v>
      </c>
      <c r="J4" s="13" t="s">
        <v>123</v>
      </c>
      <c r="K4" s="13" t="s">
        <v>128</v>
      </c>
      <c r="L4" s="13" t="s">
        <v>129</v>
      </c>
    </row>
    <row r="5" spans="1:12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6</v>
      </c>
      <c r="L5" s="1">
        <v>7</v>
      </c>
    </row>
    <row r="6" spans="1:12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E6" si="0">SUM(D7:D13)</f>
        <v>794.40200000000004</v>
      </c>
      <c r="E6" s="3">
        <f t="shared" si="0"/>
        <v>567.327</v>
      </c>
      <c r="F6" s="16">
        <f>SUM(F7:F13)</f>
        <v>2863.837</v>
      </c>
      <c r="G6" s="16">
        <f t="shared" ref="G6:H6" si="1">SUM(G7:G13)</f>
        <v>1505.88</v>
      </c>
      <c r="H6" s="16">
        <f t="shared" si="1"/>
        <v>1301.45</v>
      </c>
      <c r="I6" s="9">
        <f>E6*100/C6</f>
        <v>20.211733933184391</v>
      </c>
      <c r="J6" s="9">
        <v>71.62653399668325</v>
      </c>
      <c r="K6" s="9">
        <f>H6*100/F6</f>
        <v>45.444276332766144</v>
      </c>
      <c r="L6" s="9">
        <f>H6*100/G6</f>
        <v>86.424549100857959</v>
      </c>
    </row>
    <row r="7" spans="1:12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17">
        <v>6.2779999999999996</v>
      </c>
      <c r="G7" s="17">
        <v>2.65</v>
      </c>
      <c r="H7" s="17">
        <v>2.2429999999999999</v>
      </c>
      <c r="I7" s="12">
        <f>E7*100/C7</f>
        <v>15.044679122664501</v>
      </c>
      <c r="J7" s="12">
        <v>56.49867374005305</v>
      </c>
      <c r="K7" s="12">
        <f t="shared" ref="K7:K63" si="2">H7*100/F7</f>
        <v>35.727938834023576</v>
      </c>
      <c r="L7" s="12">
        <f t="shared" ref="L7:L63" si="3">H7*100/G7</f>
        <v>84.641509433962256</v>
      </c>
    </row>
    <row r="8" spans="1:12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17">
        <v>12.093999999999999</v>
      </c>
      <c r="G8" s="17">
        <v>7.6310000000000002</v>
      </c>
      <c r="H8" s="17">
        <v>5.7359999999999998</v>
      </c>
      <c r="I8" s="12">
        <f>E8*100/C8</f>
        <v>14.320323014804847</v>
      </c>
      <c r="J8" s="12">
        <v>55.497382198952884</v>
      </c>
      <c r="K8" s="12">
        <f t="shared" si="2"/>
        <v>47.428476930709444</v>
      </c>
      <c r="L8" s="12">
        <f t="shared" si="3"/>
        <v>75.167081640676187</v>
      </c>
    </row>
    <row r="9" spans="1:12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17">
        <v>1161.088</v>
      </c>
      <c r="G9" s="17">
        <v>607.86400000000003</v>
      </c>
      <c r="H9" s="17">
        <v>548.67700000000002</v>
      </c>
      <c r="I9" s="12">
        <f t="shared" ref="I9:I63" si="4">E9*100/C9</f>
        <v>16.935548784978224</v>
      </c>
      <c r="J9" s="12">
        <v>66.999657580133686</v>
      </c>
      <c r="K9" s="12">
        <f t="shared" si="2"/>
        <v>47.255419055230959</v>
      </c>
      <c r="L9" s="12">
        <f t="shared" si="3"/>
        <v>90.263118065883162</v>
      </c>
    </row>
    <row r="10" spans="1:12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17">
        <v>121.04900000000001</v>
      </c>
      <c r="G10" s="17">
        <v>77.022999999999996</v>
      </c>
      <c r="H10" s="17">
        <v>53.73</v>
      </c>
      <c r="I10" s="12">
        <f t="shared" si="4"/>
        <v>18.088357588357585</v>
      </c>
      <c r="J10" s="12">
        <v>75.778615354096431</v>
      </c>
      <c r="K10" s="12">
        <f t="shared" si="2"/>
        <v>44.386983783426544</v>
      </c>
      <c r="L10" s="12">
        <f t="shared" si="3"/>
        <v>69.758383859366688</v>
      </c>
    </row>
    <row r="11" spans="1:12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7">
        <v>0</v>
      </c>
      <c r="G11" s="17">
        <v>0</v>
      </c>
      <c r="H11" s="17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17">
        <v>24.08</v>
      </c>
      <c r="G12" s="17">
        <v>0</v>
      </c>
      <c r="H12" s="17">
        <v>0</v>
      </c>
      <c r="I12" s="12">
        <f t="shared" si="4"/>
        <v>0</v>
      </c>
      <c r="J12" s="12">
        <v>0</v>
      </c>
      <c r="K12" s="12">
        <f t="shared" si="2"/>
        <v>0</v>
      </c>
      <c r="L12" s="12">
        <v>0</v>
      </c>
    </row>
    <row r="13" spans="1:12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17">
        <v>1539.248</v>
      </c>
      <c r="G13" s="17">
        <v>810.71199999999999</v>
      </c>
      <c r="H13" s="17">
        <v>691.06399999999996</v>
      </c>
      <c r="I13" s="12">
        <f t="shared" si="4"/>
        <v>23.287603714229952</v>
      </c>
      <c r="J13" s="12">
        <v>75.676689298415766</v>
      </c>
      <c r="K13" s="12">
        <f t="shared" si="2"/>
        <v>44.896209057929582</v>
      </c>
      <c r="L13" s="12">
        <f t="shared" si="3"/>
        <v>85.241614778120947</v>
      </c>
    </row>
    <row r="14" spans="1:12" ht="28.5" x14ac:dyDescent="0.25">
      <c r="A14" s="7" t="s">
        <v>109</v>
      </c>
      <c r="B14" s="8" t="s">
        <v>9</v>
      </c>
      <c r="C14" s="3">
        <f>C15</f>
        <v>0</v>
      </c>
      <c r="D14" s="3">
        <f t="shared" ref="D14:E14" si="5">D15</f>
        <v>0</v>
      </c>
      <c r="E14" s="3">
        <f t="shared" si="5"/>
        <v>0</v>
      </c>
      <c r="F14" s="16">
        <f>SUM(F15)</f>
        <v>0</v>
      </c>
      <c r="G14" s="16">
        <f t="shared" ref="G14:H14" si="6">SUM(G15)</f>
        <v>0</v>
      </c>
      <c r="H14" s="16">
        <f t="shared" si="6"/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7">
        <v>0</v>
      </c>
      <c r="G15" s="17">
        <v>0</v>
      </c>
      <c r="H15" s="17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7">D17+D19</f>
        <v>41.042000000000002</v>
      </c>
      <c r="E16" s="3">
        <f t="shared" si="7"/>
        <v>26.71</v>
      </c>
      <c r="F16" s="16">
        <f>SUM(F17:F19)</f>
        <v>334.375</v>
      </c>
      <c r="G16" s="16">
        <f t="shared" ref="G16:H16" si="8">SUM(G17:G19)</f>
        <v>174.10300000000001</v>
      </c>
      <c r="H16" s="16">
        <f t="shared" si="8"/>
        <v>161.273</v>
      </c>
      <c r="I16" s="9">
        <f t="shared" si="4"/>
        <v>14.768492408408807</v>
      </c>
      <c r="J16" s="9">
        <v>62.414121128844734</v>
      </c>
      <c r="K16" s="9">
        <f t="shared" si="2"/>
        <v>48.231177570093458</v>
      </c>
      <c r="L16" s="9">
        <f t="shared" si="3"/>
        <v>92.630799009781555</v>
      </c>
    </row>
    <row r="17" spans="1:12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17">
        <v>0.311</v>
      </c>
      <c r="G17" s="17">
        <v>0.311</v>
      </c>
      <c r="H17" s="17">
        <v>0.248</v>
      </c>
      <c r="I17" s="12">
        <f t="shared" si="4"/>
        <v>10.77545490110016</v>
      </c>
      <c r="J17" s="12">
        <v>46.482412060301506</v>
      </c>
      <c r="K17" s="12">
        <f t="shared" si="2"/>
        <v>79.742765273311903</v>
      </c>
      <c r="L17" s="12">
        <v>0</v>
      </c>
    </row>
    <row r="18" spans="1:12" ht="60" x14ac:dyDescent="0.25">
      <c r="A18" s="2" t="s">
        <v>121</v>
      </c>
      <c r="B18" s="10" t="s">
        <v>120</v>
      </c>
      <c r="C18" s="11">
        <v>0</v>
      </c>
      <c r="D18" s="11">
        <v>0</v>
      </c>
      <c r="E18" s="11">
        <v>0</v>
      </c>
      <c r="F18" s="17">
        <v>107.416</v>
      </c>
      <c r="G18" s="17">
        <v>62.579000000000001</v>
      </c>
      <c r="H18" s="17">
        <v>49.926000000000002</v>
      </c>
      <c r="I18" s="12">
        <v>0</v>
      </c>
      <c r="J18" s="12">
        <v>0</v>
      </c>
      <c r="K18" s="12">
        <f t="shared" si="2"/>
        <v>46.479109257466305</v>
      </c>
      <c r="L18" s="12">
        <f t="shared" si="3"/>
        <v>79.780757122996533</v>
      </c>
    </row>
    <row r="19" spans="1:12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17">
        <v>226.648</v>
      </c>
      <c r="G19" s="17">
        <v>111.21299999999999</v>
      </c>
      <c r="H19" s="17">
        <v>111.099</v>
      </c>
      <c r="I19" s="12">
        <f t="shared" si="4"/>
        <v>20.270856616921964</v>
      </c>
      <c r="J19" s="12">
        <v>85.240421702237072</v>
      </c>
      <c r="K19" s="12">
        <f t="shared" si="2"/>
        <v>49.01830150718294</v>
      </c>
      <c r="L19" s="12">
        <f t="shared" si="3"/>
        <v>99.897493998003839</v>
      </c>
    </row>
    <row r="20" spans="1:12" ht="28.5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H20" si="9">SUM(D21:D26)</f>
        <v>181.55200000000002</v>
      </c>
      <c r="E20" s="3">
        <f t="shared" si="9"/>
        <v>116.38599999999998</v>
      </c>
      <c r="F20" s="16">
        <f>SUM(F21:F26)</f>
        <v>3517.6460000000002</v>
      </c>
      <c r="G20" s="16">
        <f t="shared" si="9"/>
        <v>1065.6399999999999</v>
      </c>
      <c r="H20" s="16">
        <f t="shared" si="9"/>
        <v>952.59400000000005</v>
      </c>
      <c r="I20" s="9">
        <f t="shared" si="4"/>
        <v>10.223207188025109</v>
      </c>
      <c r="J20" s="9">
        <v>77.411078461470979</v>
      </c>
      <c r="K20" s="9">
        <f t="shared" si="2"/>
        <v>27.080439589429979</v>
      </c>
      <c r="L20" s="9">
        <f t="shared" si="3"/>
        <v>89.391727037273398</v>
      </c>
    </row>
    <row r="21" spans="1:12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17">
        <v>10.82</v>
      </c>
      <c r="G21" s="17">
        <v>10.247999999999999</v>
      </c>
      <c r="H21" s="17">
        <v>4.298</v>
      </c>
      <c r="I21" s="12">
        <f t="shared" si="4"/>
        <v>6.0474492169328578</v>
      </c>
      <c r="J21" s="12">
        <v>20.644216691068813</v>
      </c>
      <c r="K21" s="12">
        <f t="shared" si="2"/>
        <v>39.722735674676528</v>
      </c>
      <c r="L21" s="12">
        <f t="shared" si="3"/>
        <v>41.939890710382521</v>
      </c>
    </row>
    <row r="22" spans="1:12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7">
        <v>11.019</v>
      </c>
      <c r="G22" s="17">
        <v>0</v>
      </c>
      <c r="H22" s="17">
        <v>0</v>
      </c>
      <c r="I22" s="12">
        <f t="shared" si="4"/>
        <v>0.47505938242280288</v>
      </c>
      <c r="J22" s="12">
        <v>100</v>
      </c>
      <c r="K22" s="12">
        <f t="shared" si="2"/>
        <v>0</v>
      </c>
      <c r="L22" s="12">
        <v>0</v>
      </c>
    </row>
    <row r="23" spans="1:12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17">
        <v>266.75700000000001</v>
      </c>
      <c r="G23" s="17">
        <v>161.917</v>
      </c>
      <c r="H23" s="17">
        <v>159.50399999999999</v>
      </c>
      <c r="I23" s="12">
        <f t="shared" si="4"/>
        <v>4.0399143538156993E-3</v>
      </c>
      <c r="J23" s="12">
        <v>67.918385066203598</v>
      </c>
      <c r="K23" s="12">
        <f t="shared" si="2"/>
        <v>59.79374486892565</v>
      </c>
      <c r="L23" s="12">
        <f t="shared" si="3"/>
        <v>98.509730293916022</v>
      </c>
    </row>
    <row r="24" spans="1:12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17">
        <v>3167.9769999999999</v>
      </c>
      <c r="G24" s="17">
        <v>873.81899999999996</v>
      </c>
      <c r="H24" s="17">
        <v>774.69399999999996</v>
      </c>
      <c r="I24" s="12">
        <f t="shared" si="4"/>
        <v>12.539329189343579</v>
      </c>
      <c r="J24" s="12">
        <v>81.832773533870338</v>
      </c>
      <c r="K24" s="12">
        <f t="shared" si="2"/>
        <v>24.453902285275429</v>
      </c>
      <c r="L24" s="12">
        <f t="shared" si="3"/>
        <v>88.656117571259031</v>
      </c>
    </row>
    <row r="25" spans="1:12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17">
        <v>15.755000000000001</v>
      </c>
      <c r="G25" s="17">
        <v>7.5620000000000003</v>
      </c>
      <c r="H25" s="17">
        <v>7.4560000000000004</v>
      </c>
      <c r="I25" s="12">
        <f t="shared" si="4"/>
        <v>3.8226870875357983</v>
      </c>
      <c r="J25" s="12">
        <v>73.37559429477021</v>
      </c>
      <c r="K25" s="12">
        <f t="shared" si="2"/>
        <v>47.324658838463982</v>
      </c>
      <c r="L25" s="12">
        <f t="shared" si="3"/>
        <v>98.59825443004496</v>
      </c>
    </row>
    <row r="26" spans="1:12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17">
        <v>45.317999999999998</v>
      </c>
      <c r="G26" s="17">
        <v>12.093999999999999</v>
      </c>
      <c r="H26" s="17">
        <v>6.6420000000000003</v>
      </c>
      <c r="I26" s="12">
        <f t="shared" si="4"/>
        <v>3.9519677591808198</v>
      </c>
      <c r="J26" s="12">
        <v>55.569461827284108</v>
      </c>
      <c r="K26" s="12">
        <f t="shared" si="2"/>
        <v>14.656427909439959</v>
      </c>
      <c r="L26" s="12">
        <f t="shared" si="3"/>
        <v>54.919794939639495</v>
      </c>
    </row>
    <row r="27" spans="1:12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H27" si="10">SUM(D28:D31)</f>
        <v>685.36099999999999</v>
      </c>
      <c r="E27" s="3">
        <f t="shared" si="10"/>
        <v>544.7170000000001</v>
      </c>
      <c r="F27" s="16">
        <f>SUM(F28:F31)</f>
        <v>6242.3209999999999</v>
      </c>
      <c r="G27" s="16">
        <f t="shared" si="10"/>
        <v>2000.6410000000001</v>
      </c>
      <c r="H27" s="16">
        <f t="shared" si="10"/>
        <v>1799.0230000000001</v>
      </c>
      <c r="I27" s="9">
        <f t="shared" si="4"/>
        <v>15.848949992551489</v>
      </c>
      <c r="J27" s="9">
        <v>81.377853513738486</v>
      </c>
      <c r="K27" s="9">
        <f t="shared" si="2"/>
        <v>28.819777130974202</v>
      </c>
      <c r="L27" s="9">
        <f t="shared" si="3"/>
        <v>89.922329893269207</v>
      </c>
    </row>
    <row r="28" spans="1:12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17">
        <v>324.76900000000001</v>
      </c>
      <c r="G28" s="17">
        <v>227.94499999999999</v>
      </c>
      <c r="H28" s="17">
        <v>194.506</v>
      </c>
      <c r="I28" s="12">
        <f t="shared" si="4"/>
        <v>19.927000955939864</v>
      </c>
      <c r="J28" s="12">
        <v>72.12433181548208</v>
      </c>
      <c r="K28" s="12">
        <f t="shared" si="2"/>
        <v>59.890568373212957</v>
      </c>
      <c r="L28" s="12">
        <f t="shared" si="3"/>
        <v>85.330233170282298</v>
      </c>
    </row>
    <row r="29" spans="1:12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17">
        <v>402.17500000000001</v>
      </c>
      <c r="G29" s="17">
        <v>205.84</v>
      </c>
      <c r="H29" s="17">
        <v>144.34899999999999</v>
      </c>
      <c r="I29" s="12">
        <f t="shared" si="4"/>
        <v>28.771476872348078</v>
      </c>
      <c r="J29" s="12">
        <v>87.633414823206721</v>
      </c>
      <c r="K29" s="12">
        <f t="shared" si="2"/>
        <v>35.892086778143842</v>
      </c>
      <c r="L29" s="12">
        <f t="shared" si="3"/>
        <v>70.126797512631171</v>
      </c>
    </row>
    <row r="30" spans="1:12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17">
        <v>5373.2</v>
      </c>
      <c r="G30" s="17">
        <v>1566.046</v>
      </c>
      <c r="H30" s="17">
        <v>1459.537</v>
      </c>
      <c r="I30" s="12">
        <f t="shared" si="4"/>
        <v>13.512856675588319</v>
      </c>
      <c r="J30" s="12">
        <v>80.849248041874489</v>
      </c>
      <c r="K30" s="12">
        <f t="shared" si="2"/>
        <v>27.163273282215442</v>
      </c>
      <c r="L30" s="12">
        <f t="shared" si="3"/>
        <v>93.198858781925949</v>
      </c>
    </row>
    <row r="31" spans="1:12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17">
        <v>142.17699999999999</v>
      </c>
      <c r="G31" s="17">
        <v>0.81</v>
      </c>
      <c r="H31" s="17">
        <v>0.63100000000000001</v>
      </c>
      <c r="I31" s="12">
        <f t="shared" si="4"/>
        <v>10.284810126582279</v>
      </c>
      <c r="J31" s="12">
        <v>42.857142857142854</v>
      </c>
      <c r="K31" s="12">
        <f t="shared" si="2"/>
        <v>0.44381299366282878</v>
      </c>
      <c r="L31" s="12">
        <f t="shared" si="3"/>
        <v>77.901234567901227</v>
      </c>
    </row>
    <row r="32" spans="1:12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E32" si="11">SUM(D33:D35)</f>
        <v>19.05</v>
      </c>
      <c r="E32" s="3">
        <f t="shared" si="11"/>
        <v>0</v>
      </c>
      <c r="F32" s="16">
        <f>SUM(F33:F35)</f>
        <v>1587.9390000000001</v>
      </c>
      <c r="G32" s="16">
        <f t="shared" ref="G32:H32" si="12">SUM(G33:G35)</f>
        <v>712.74799999999993</v>
      </c>
      <c r="H32" s="16">
        <f t="shared" si="12"/>
        <v>692.98599999999999</v>
      </c>
      <c r="I32" s="9">
        <f t="shared" si="4"/>
        <v>0</v>
      </c>
      <c r="J32" s="9">
        <v>0</v>
      </c>
      <c r="K32" s="9">
        <f t="shared" si="2"/>
        <v>43.640593246969814</v>
      </c>
      <c r="L32" s="9">
        <f t="shared" si="3"/>
        <v>97.227351041321768</v>
      </c>
    </row>
    <row r="33" spans="1:12" ht="30" x14ac:dyDescent="0.25">
      <c r="A33" s="7" t="s">
        <v>117</v>
      </c>
      <c r="B33" s="10" t="s">
        <v>115</v>
      </c>
      <c r="C33" s="11">
        <v>368.5</v>
      </c>
      <c r="D33" s="11">
        <v>18.75</v>
      </c>
      <c r="E33" s="11">
        <v>0</v>
      </c>
      <c r="F33" s="17">
        <v>181.04300000000001</v>
      </c>
      <c r="G33" s="17">
        <v>100.69199999999999</v>
      </c>
      <c r="H33" s="17">
        <v>92.477000000000004</v>
      </c>
      <c r="I33" s="12">
        <f t="shared" si="4"/>
        <v>0</v>
      </c>
      <c r="J33" s="12">
        <v>0</v>
      </c>
      <c r="K33" s="12">
        <f t="shared" si="2"/>
        <v>51.080130134829851</v>
      </c>
      <c r="L33" s="12">
        <v>0</v>
      </c>
    </row>
    <row r="34" spans="1:12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17">
        <v>3.004</v>
      </c>
      <c r="G34" s="17">
        <v>0.3</v>
      </c>
      <c r="H34" s="17">
        <v>0</v>
      </c>
      <c r="I34" s="12">
        <f t="shared" si="4"/>
        <v>0</v>
      </c>
      <c r="J34" s="12">
        <v>0</v>
      </c>
      <c r="K34" s="12">
        <f t="shared" si="2"/>
        <v>0</v>
      </c>
      <c r="L34" s="12">
        <v>0</v>
      </c>
    </row>
    <row r="35" spans="1:12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17">
        <v>1403.8920000000001</v>
      </c>
      <c r="G35" s="17">
        <v>611.75599999999997</v>
      </c>
      <c r="H35" s="17">
        <v>600.50900000000001</v>
      </c>
      <c r="I35" s="12">
        <f t="shared" si="4"/>
        <v>0</v>
      </c>
      <c r="J35" s="12">
        <v>0</v>
      </c>
      <c r="K35" s="12">
        <f t="shared" si="2"/>
        <v>42.774586649115456</v>
      </c>
      <c r="L35" s="12">
        <f t="shared" si="3"/>
        <v>98.1615219139657</v>
      </c>
    </row>
    <row r="36" spans="1:12" ht="28.5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H36" si="13">SUM(D37:D42)</f>
        <v>2139.6590000000001</v>
      </c>
      <c r="E36" s="3">
        <f t="shared" si="13"/>
        <v>1798.836</v>
      </c>
      <c r="F36" s="16">
        <f>SUM(F37:F42)</f>
        <v>19926.275000000001</v>
      </c>
      <c r="G36" s="16">
        <f t="shared" si="13"/>
        <v>9331.8539999999994</v>
      </c>
      <c r="H36" s="16">
        <f t="shared" si="13"/>
        <v>8624.8529999999992</v>
      </c>
      <c r="I36" s="9">
        <f t="shared" si="4"/>
        <v>18.278812152992263</v>
      </c>
      <c r="J36" s="9">
        <v>89.999113414045496</v>
      </c>
      <c r="K36" s="9">
        <f t="shared" si="2"/>
        <v>43.283819981406452</v>
      </c>
      <c r="L36" s="9">
        <f t="shared" si="3"/>
        <v>92.423788456184596</v>
      </c>
    </row>
    <row r="37" spans="1:12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17">
        <v>6121.6660000000002</v>
      </c>
      <c r="G37" s="17">
        <v>2964.0929999999998</v>
      </c>
      <c r="H37" s="17">
        <v>2770.7539999999999</v>
      </c>
      <c r="I37" s="12">
        <f t="shared" si="4"/>
        <v>18.142210547742557</v>
      </c>
      <c r="J37" s="12">
        <v>92.788117882652088</v>
      </c>
      <c r="K37" s="12">
        <f t="shared" si="2"/>
        <v>45.26143700097326</v>
      </c>
      <c r="L37" s="12">
        <f t="shared" si="3"/>
        <v>93.477296427608707</v>
      </c>
    </row>
    <row r="38" spans="1:12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17">
        <v>12911.444</v>
      </c>
      <c r="G38" s="17">
        <v>5853.7979999999998</v>
      </c>
      <c r="H38" s="17">
        <v>5368.8559999999998</v>
      </c>
      <c r="I38" s="12">
        <f t="shared" si="4"/>
        <v>18.68805916048197</v>
      </c>
      <c r="J38" s="12">
        <v>90.008851086638387</v>
      </c>
      <c r="K38" s="12">
        <f t="shared" si="2"/>
        <v>41.582149912898977</v>
      </c>
      <c r="L38" s="12">
        <f t="shared" si="3"/>
        <v>91.715771538409768</v>
      </c>
    </row>
    <row r="39" spans="1:12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17">
        <v>655.34299999999996</v>
      </c>
      <c r="G39" s="17">
        <v>397.779</v>
      </c>
      <c r="H39" s="17">
        <v>385.47500000000002</v>
      </c>
      <c r="I39" s="12">
        <f t="shared" si="4"/>
        <v>17.896675057421579</v>
      </c>
      <c r="J39" s="12">
        <v>86.480664683557279</v>
      </c>
      <c r="K39" s="12">
        <f t="shared" si="2"/>
        <v>58.820342934921108</v>
      </c>
      <c r="L39" s="12">
        <f t="shared" si="3"/>
        <v>96.906825146626645</v>
      </c>
    </row>
    <row r="40" spans="1:12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17">
        <v>15.256</v>
      </c>
      <c r="G40" s="17">
        <v>9.7569999999999997</v>
      </c>
      <c r="H40" s="17">
        <v>9.7550000000000008</v>
      </c>
      <c r="I40" s="12">
        <f t="shared" si="4"/>
        <v>22.204611687714095</v>
      </c>
      <c r="J40" s="12">
        <v>89.598540145985396</v>
      </c>
      <c r="K40" s="12">
        <f t="shared" si="2"/>
        <v>63.942055584687999</v>
      </c>
      <c r="L40" s="12">
        <f t="shared" si="3"/>
        <v>99.979501896074623</v>
      </c>
    </row>
    <row r="41" spans="1:12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17">
        <v>25.158999999999999</v>
      </c>
      <c r="G41" s="17">
        <v>11.4</v>
      </c>
      <c r="H41" s="17">
        <v>7.1529999999999996</v>
      </c>
      <c r="I41" s="12">
        <f t="shared" si="4"/>
        <v>10.222286166462844</v>
      </c>
      <c r="J41" s="12">
        <v>49.311926605504581</v>
      </c>
      <c r="K41" s="12">
        <f t="shared" si="2"/>
        <v>28.431177709765887</v>
      </c>
      <c r="L41" s="12">
        <f t="shared" si="3"/>
        <v>62.745614035087712</v>
      </c>
    </row>
    <row r="42" spans="1:12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17">
        <v>197.40700000000001</v>
      </c>
      <c r="G42" s="17">
        <v>95.027000000000001</v>
      </c>
      <c r="H42" s="17">
        <v>82.86</v>
      </c>
      <c r="I42" s="12">
        <f t="shared" si="4"/>
        <v>10.057316966571346</v>
      </c>
      <c r="J42" s="12">
        <v>50.648899188876015</v>
      </c>
      <c r="K42" s="12">
        <f t="shared" si="2"/>
        <v>41.974195443930554</v>
      </c>
      <c r="L42" s="12">
        <f t="shared" si="3"/>
        <v>87.196270533637801</v>
      </c>
    </row>
    <row r="43" spans="1:12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E43" si="14">SUM(D44:D45)</f>
        <v>294.29399999999998</v>
      </c>
      <c r="E43" s="3">
        <f t="shared" si="14"/>
        <v>178.768</v>
      </c>
      <c r="F43" s="16">
        <f>SUM(F44:F45)</f>
        <v>1284.9370000000001</v>
      </c>
      <c r="G43" s="16">
        <f t="shared" ref="G43:H43" si="15">SUM(G44:G45)</f>
        <v>584.49099999999999</v>
      </c>
      <c r="H43" s="16">
        <f t="shared" si="15"/>
        <v>539.755</v>
      </c>
      <c r="I43" s="9">
        <f t="shared" si="4"/>
        <v>11.712039288215564</v>
      </c>
      <c r="J43" s="9">
        <v>65.307009075111026</v>
      </c>
      <c r="K43" s="9">
        <f t="shared" si="2"/>
        <v>42.006339610424476</v>
      </c>
      <c r="L43" s="9">
        <f t="shared" si="3"/>
        <v>92.346161018732545</v>
      </c>
    </row>
    <row r="44" spans="1:12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17">
        <v>1249.8720000000001</v>
      </c>
      <c r="G44" s="17">
        <v>565.41999999999996</v>
      </c>
      <c r="H44" s="17">
        <v>527.11</v>
      </c>
      <c r="I44" s="12">
        <f t="shared" si="4"/>
        <v>11.688775738085667</v>
      </c>
      <c r="J44" s="12">
        <v>65.048511972820222</v>
      </c>
      <c r="K44" s="12">
        <f t="shared" si="2"/>
        <v>42.173118527337195</v>
      </c>
      <c r="L44" s="12">
        <f t="shared" si="3"/>
        <v>93.224505677195722</v>
      </c>
    </row>
    <row r="45" spans="1:12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17">
        <v>35.064999999999998</v>
      </c>
      <c r="G45" s="17">
        <v>19.071000000000002</v>
      </c>
      <c r="H45" s="17">
        <v>12.645</v>
      </c>
      <c r="I45" s="12">
        <f t="shared" si="4"/>
        <v>13.039014373716633</v>
      </c>
      <c r="J45" s="12">
        <v>82.397408207343418</v>
      </c>
      <c r="K45" s="12">
        <f t="shared" si="2"/>
        <v>36.061599885926142</v>
      </c>
      <c r="L45" s="12">
        <f t="shared" si="3"/>
        <v>66.304860783388392</v>
      </c>
    </row>
    <row r="46" spans="1:12" ht="28.5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E46" si="16">D47</f>
        <v>0.11600000000000001</v>
      </c>
      <c r="E46" s="3">
        <f t="shared" si="16"/>
        <v>0.11600000000000001</v>
      </c>
      <c r="F46" s="16">
        <f>SUM(F47)</f>
        <v>0</v>
      </c>
      <c r="G46" s="16">
        <f t="shared" ref="G46:H46" si="17">SUM(G47)</f>
        <v>0</v>
      </c>
      <c r="H46" s="16">
        <f t="shared" si="17"/>
        <v>0</v>
      </c>
      <c r="I46" s="9">
        <f t="shared" si="4"/>
        <v>100.00000000000001</v>
      </c>
      <c r="J46" s="9">
        <v>100</v>
      </c>
      <c r="K46" s="9">
        <v>0</v>
      </c>
      <c r="L46" s="9">
        <v>0</v>
      </c>
    </row>
    <row r="47" spans="1:12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7">
        <v>0</v>
      </c>
      <c r="G47" s="17">
        <v>0</v>
      </c>
      <c r="H47" s="17">
        <v>0</v>
      </c>
      <c r="I47" s="12">
        <f t="shared" si="4"/>
        <v>100.00000000000001</v>
      </c>
      <c r="J47" s="12">
        <v>100</v>
      </c>
      <c r="K47" s="12">
        <v>0</v>
      </c>
      <c r="L47" s="12">
        <v>0</v>
      </c>
    </row>
    <row r="48" spans="1:12" ht="28.5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H48" si="18">SUM(D49:D52)</f>
        <v>107.535</v>
      </c>
      <c r="E48" s="3">
        <f t="shared" si="18"/>
        <v>54.139000000000003</v>
      </c>
      <c r="F48" s="16">
        <f>SUM(F49:F52)</f>
        <v>519.34299999999996</v>
      </c>
      <c r="G48" s="16">
        <f t="shared" si="18"/>
        <v>281.28100000000001</v>
      </c>
      <c r="H48" s="16">
        <f t="shared" si="18"/>
        <v>266.69</v>
      </c>
      <c r="I48" s="9">
        <f t="shared" si="4"/>
        <v>10.134973229997382</v>
      </c>
      <c r="J48" s="9">
        <v>80.249048772051196</v>
      </c>
      <c r="K48" s="9">
        <f t="shared" si="2"/>
        <v>51.351419004395943</v>
      </c>
      <c r="L48" s="9">
        <f t="shared" si="3"/>
        <v>94.812660648959579</v>
      </c>
    </row>
    <row r="49" spans="1:12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17">
        <v>30.550999999999998</v>
      </c>
      <c r="G49" s="17">
        <v>17.875</v>
      </c>
      <c r="H49" s="17">
        <v>12.037000000000001</v>
      </c>
      <c r="I49" s="12">
        <f t="shared" si="4"/>
        <v>25.876061184038296</v>
      </c>
      <c r="J49" s="12">
        <v>83.333333333333329</v>
      </c>
      <c r="K49" s="12">
        <f t="shared" si="2"/>
        <v>39.399692317763744</v>
      </c>
      <c r="L49" s="12">
        <f t="shared" si="3"/>
        <v>67.339860139860136</v>
      </c>
    </row>
    <row r="50" spans="1:12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17">
        <v>256.09899999999999</v>
      </c>
      <c r="G50" s="17">
        <v>102.32599999999999</v>
      </c>
      <c r="H50" s="17">
        <v>99.79</v>
      </c>
      <c r="I50" s="12">
        <f t="shared" si="4"/>
        <v>10.144377562592691</v>
      </c>
      <c r="J50" s="12">
        <v>77.514528386231561</v>
      </c>
      <c r="K50" s="12">
        <f t="shared" si="2"/>
        <v>38.9654000991804</v>
      </c>
      <c r="L50" s="12">
        <f t="shared" si="3"/>
        <v>97.521646502355225</v>
      </c>
    </row>
    <row r="51" spans="1:12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17">
        <v>231.363</v>
      </c>
      <c r="G51" s="17">
        <v>159.86099999999999</v>
      </c>
      <c r="H51" s="17">
        <v>153.99700000000001</v>
      </c>
      <c r="I51" s="12">
        <f t="shared" si="4"/>
        <v>8.6234755164980701</v>
      </c>
      <c r="J51" s="12">
        <v>85.76221430069198</v>
      </c>
      <c r="K51" s="12">
        <f t="shared" si="2"/>
        <v>66.560772465778882</v>
      </c>
      <c r="L51" s="12">
        <f t="shared" si="3"/>
        <v>96.331813262772044</v>
      </c>
    </row>
    <row r="52" spans="1:12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17">
        <v>1.33</v>
      </c>
      <c r="G52" s="17">
        <v>1.2190000000000001</v>
      </c>
      <c r="H52" s="17">
        <v>0.86599999999999999</v>
      </c>
      <c r="I52" s="12">
        <f t="shared" si="4"/>
        <v>0</v>
      </c>
      <c r="J52" s="12">
        <v>0</v>
      </c>
      <c r="K52" s="12">
        <v>0</v>
      </c>
      <c r="L52" s="12">
        <v>0</v>
      </c>
    </row>
    <row r="53" spans="1:12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H53" si="19">SUM(D54:D57)</f>
        <v>185.797</v>
      </c>
      <c r="E53" s="3">
        <f t="shared" si="19"/>
        <v>115.55</v>
      </c>
      <c r="F53" s="16">
        <f>SUM(F54:F57)</f>
        <v>1206.8420000000001</v>
      </c>
      <c r="G53" s="16">
        <f t="shared" si="19"/>
        <v>512.93599999999992</v>
      </c>
      <c r="H53" s="16">
        <f t="shared" si="19"/>
        <v>439.274</v>
      </c>
      <c r="I53" s="9">
        <f t="shared" si="4"/>
        <v>14.4508309071445</v>
      </c>
      <c r="J53" s="9">
        <v>73.248828000546169</v>
      </c>
      <c r="K53" s="9">
        <f t="shared" si="2"/>
        <v>36.398633789675863</v>
      </c>
      <c r="L53" s="9">
        <f t="shared" si="3"/>
        <v>85.639144064756636</v>
      </c>
    </row>
    <row r="54" spans="1:12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17">
        <v>21.283999999999999</v>
      </c>
      <c r="G54" s="17">
        <v>11.914</v>
      </c>
      <c r="H54" s="17">
        <v>7.9269999999999996</v>
      </c>
      <c r="I54" s="12">
        <f t="shared" si="4"/>
        <v>18.851868822412779</v>
      </c>
      <c r="J54" s="12">
        <v>83.762125685364822</v>
      </c>
      <c r="K54" s="12">
        <f t="shared" si="2"/>
        <v>37.243939109190002</v>
      </c>
      <c r="L54" s="12">
        <f t="shared" si="3"/>
        <v>66.535168709081745</v>
      </c>
    </row>
    <row r="55" spans="1:12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17">
        <v>694.15</v>
      </c>
      <c r="G55" s="17">
        <v>254.27199999999999</v>
      </c>
      <c r="H55" s="17">
        <v>195.91399999999999</v>
      </c>
      <c r="I55" s="12">
        <f t="shared" si="4"/>
        <v>13.148699958438121</v>
      </c>
      <c r="J55" s="12">
        <v>76.394525070500038</v>
      </c>
      <c r="K55" s="12">
        <f t="shared" si="2"/>
        <v>28.223582799106818</v>
      </c>
      <c r="L55" s="12">
        <f t="shared" si="3"/>
        <v>77.048986911653657</v>
      </c>
    </row>
    <row r="56" spans="1:12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17">
        <v>458.892</v>
      </c>
      <c r="G56" s="17">
        <v>229.41200000000001</v>
      </c>
      <c r="H56" s="17">
        <v>218.774</v>
      </c>
      <c r="I56" s="12">
        <f t="shared" si="4"/>
        <v>14.955106272680144</v>
      </c>
      <c r="J56" s="12">
        <v>70.363288718929255</v>
      </c>
      <c r="K56" s="12">
        <f t="shared" si="2"/>
        <v>47.674398333376921</v>
      </c>
      <c r="L56" s="12">
        <f t="shared" si="3"/>
        <v>95.362927832894528</v>
      </c>
    </row>
    <row r="57" spans="1:12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17">
        <v>32.515999999999998</v>
      </c>
      <c r="G57" s="17">
        <v>17.338000000000001</v>
      </c>
      <c r="H57" s="17">
        <v>16.658999999999999</v>
      </c>
      <c r="I57" s="12">
        <f t="shared" si="4"/>
        <v>17.713436450707327</v>
      </c>
      <c r="J57" s="12">
        <v>78.684807256235828</v>
      </c>
      <c r="K57" s="12">
        <f t="shared" si="2"/>
        <v>51.23323902078976</v>
      </c>
      <c r="L57" s="12">
        <f t="shared" si="3"/>
        <v>96.083746683585176</v>
      </c>
    </row>
    <row r="58" spans="1:12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H58" si="20">SUM(D59:D60)</f>
        <v>12.353</v>
      </c>
      <c r="E58" s="3">
        <f t="shared" si="20"/>
        <v>9.3529999999999998</v>
      </c>
      <c r="F58" s="16">
        <f>SUM(F59:F60)</f>
        <v>76.599999999999994</v>
      </c>
      <c r="G58" s="16">
        <f t="shared" si="20"/>
        <v>37.003</v>
      </c>
      <c r="H58" s="16">
        <f t="shared" si="20"/>
        <v>32.69</v>
      </c>
      <c r="I58" s="9">
        <f t="shared" si="4"/>
        <v>17.195543462273864</v>
      </c>
      <c r="J58" s="9">
        <v>64.930431680342494</v>
      </c>
      <c r="K58" s="9">
        <f t="shared" si="2"/>
        <v>42.676240208877289</v>
      </c>
      <c r="L58" s="9">
        <f t="shared" si="3"/>
        <v>88.344188309056022</v>
      </c>
    </row>
    <row r="59" spans="1:12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7">
        <v>0</v>
      </c>
      <c r="G59" s="17">
        <v>0</v>
      </c>
      <c r="H59" s="17">
        <v>0</v>
      </c>
      <c r="I59" s="12">
        <f t="shared" si="4"/>
        <v>0</v>
      </c>
      <c r="J59" s="12">
        <v>18.083333333333332</v>
      </c>
      <c r="K59" s="12">
        <v>0</v>
      </c>
      <c r="L59" s="12">
        <v>0</v>
      </c>
    </row>
    <row r="60" spans="1:12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17">
        <v>76.599999999999994</v>
      </c>
      <c r="G60" s="17">
        <v>37.003</v>
      </c>
      <c r="H60" s="17">
        <v>32.69</v>
      </c>
      <c r="I60" s="12">
        <f t="shared" si="4"/>
        <v>31.821584104518234</v>
      </c>
      <c r="J60" s="12">
        <v>100</v>
      </c>
      <c r="K60" s="12">
        <f t="shared" si="2"/>
        <v>42.676240208877289</v>
      </c>
      <c r="L60" s="12">
        <f t="shared" si="3"/>
        <v>88.344188309056022</v>
      </c>
    </row>
    <row r="61" spans="1:12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E61" si="21">D62</f>
        <v>39.1</v>
      </c>
      <c r="E61" s="3">
        <f t="shared" si="21"/>
        <v>31.356000000000002</v>
      </c>
      <c r="F61" s="16">
        <f>SUM(F62)</f>
        <v>266.80099999999999</v>
      </c>
      <c r="G61" s="16">
        <f t="shared" ref="G61:H61" si="22">SUM(G62)</f>
        <v>41.094000000000001</v>
      </c>
      <c r="H61" s="16">
        <f t="shared" si="22"/>
        <v>19.010000000000002</v>
      </c>
      <c r="I61" s="9">
        <f t="shared" si="4"/>
        <v>16.416753926701574</v>
      </c>
      <c r="J61" s="9">
        <v>74.262899262899253</v>
      </c>
      <c r="K61" s="9">
        <f t="shared" si="2"/>
        <v>7.1251607002972266</v>
      </c>
      <c r="L61" s="9">
        <f t="shared" si="3"/>
        <v>46.259794617219065</v>
      </c>
    </row>
    <row r="62" spans="1:12" ht="30" x14ac:dyDescent="0.25">
      <c r="A62" s="2" t="s">
        <v>122</v>
      </c>
      <c r="B62" s="10" t="s">
        <v>54</v>
      </c>
      <c r="C62" s="11">
        <v>191</v>
      </c>
      <c r="D62" s="11">
        <v>39.1</v>
      </c>
      <c r="E62" s="11">
        <v>31.356000000000002</v>
      </c>
      <c r="F62" s="17">
        <v>266.80099999999999</v>
      </c>
      <c r="G62" s="17">
        <v>41.094000000000001</v>
      </c>
      <c r="H62" s="17">
        <v>19.010000000000002</v>
      </c>
      <c r="I62" s="12">
        <f t="shared" si="4"/>
        <v>16.416753926701574</v>
      </c>
      <c r="J62" s="12">
        <v>74.262899262899253</v>
      </c>
      <c r="K62" s="12">
        <f t="shared" si="2"/>
        <v>7.1251607002972266</v>
      </c>
      <c r="L62" s="12">
        <f t="shared" si="3"/>
        <v>46.259794617219065</v>
      </c>
    </row>
    <row r="63" spans="1:12" ht="28.5" x14ac:dyDescent="0.25">
      <c r="A63" s="7" t="s">
        <v>56</v>
      </c>
      <c r="B63" s="8" t="s">
        <v>55</v>
      </c>
      <c r="C63" s="3">
        <f>C6+C14+C16+C20+C27+C32+C36+C43+C46+C48+C53+C58+C61</f>
        <v>21474.564000000002</v>
      </c>
      <c r="D63" s="3">
        <f t="shared" ref="D63:E63" si="23">D6+D14+D16+D20+D27+D32+D36+D43+D46+D48+D53+D58+D61</f>
        <v>4500.2609999999995</v>
      </c>
      <c r="E63" s="3">
        <f t="shared" si="23"/>
        <v>3443.2580000000007</v>
      </c>
      <c r="F63" s="16">
        <f>SUM(F61,F58,F53,F48,F36,F32,F27,F20,F16,F14,F6,F43)</f>
        <v>37826.915999999997</v>
      </c>
      <c r="G63" s="16">
        <f>SUM(G61,G58,G53,G48,G36,G32,G27,G20,G16,G14,G6,G43)</f>
        <v>16247.670999999997</v>
      </c>
      <c r="H63" s="16">
        <f>SUM(H61,H58,H53,H48,H36,H32,H27,H20,H16,H14,H6,H43)</f>
        <v>14829.598000000002</v>
      </c>
      <c r="I63" s="9">
        <f t="shared" si="4"/>
        <v>16.034122974510684</v>
      </c>
      <c r="J63" s="9">
        <v>81.96246299042464</v>
      </c>
      <c r="K63" s="9">
        <f t="shared" si="2"/>
        <v>39.203825128117778</v>
      </c>
      <c r="L63" s="9">
        <f t="shared" si="3"/>
        <v>91.272146020189638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3" orientation="portrait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Гросс Мария Сергеевна</cp:lastModifiedBy>
  <cp:lastPrinted>2022-09-28T09:14:11Z</cp:lastPrinted>
  <dcterms:created xsi:type="dcterms:W3CDTF">2020-07-23T13:54:05Z</dcterms:created>
  <dcterms:modified xsi:type="dcterms:W3CDTF">2022-09-29T09:00:28Z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