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7290" tabRatio="948" activeTab="0"/>
  </bookViews>
  <sheets>
    <sheet name="Прил1(дох.) 2022 уточн.5 " sheetId="1" r:id="rId1"/>
  </sheets>
  <definedNames>
    <definedName name="_xlnm.Print_Titles" localSheetId="0">'Прил1(дох.) 2022 уточн.5 '!$18:$19</definedName>
    <definedName name="_xlnm.Print_Area" localSheetId="0">'Прил1(дох.) 2022 уточн.5 '!$A$1:$C$235</definedName>
  </definedNames>
  <calcPr fullCalcOnLoad="1"/>
</workbook>
</file>

<file path=xl/sharedStrings.xml><?xml version="1.0" encoding="utf-8"?>
<sst xmlns="http://schemas.openxmlformats.org/spreadsheetml/2006/main" count="437" uniqueCount="419">
  <si>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</si>
  <si>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</si>
  <si>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</si>
  <si>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</si>
  <si>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</si>
  <si>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</si>
  <si>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</si>
  <si>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</si>
  <si>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</si>
  <si>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</si>
  <si>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</si>
  <si>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</si>
  <si>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</si>
  <si>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</si>
  <si>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</si>
  <si>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</si>
  <si>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</si>
  <si>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</si>
  <si>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</si>
  <si>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</si>
  <si>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</si>
  <si>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</si>
  <si>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</si>
  <si>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</si>
  <si>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</si>
  <si>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</si>
  <si>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</si>
  <si>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</si>
  <si>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</si>
  <si>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</si>
  <si>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</si>
  <si>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</si>
  <si>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</si>
  <si>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</si>
  <si>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</si>
  <si>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</si>
  <si>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</si>
  <si>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</si>
  <si>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</si>
  <si>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</si>
  <si>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</si>
  <si>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</si>
  <si>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</si>
  <si>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</si>
  <si>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</si>
  <si>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</si>
  <si>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</si>
  <si>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</si>
  <si>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</si>
  <si>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</si>
  <si>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</si>
  <si>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</si>
  <si>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</si>
  <si>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</si>
  <si>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</si>
  <si>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</si>
  <si>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</si>
  <si>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</si>
  <si>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</si>
  <si>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</si>
  <si>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</si>
  <si>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</si>
  <si>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</si>
  <si>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</si>
  <si>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</si>
  <si>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</si>
  <si>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</si>
  <si>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</si>
  <si>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</si>
  <si>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</si>
  <si>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</si>
  <si>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</si>
  <si>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</si>
  <si>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</si>
  <si>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</si>
  <si>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</si>
  <si>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</si>
  <si>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</si>
  <si>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</si>
  <si>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</si>
  <si>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</si>
  <si>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</si>
  <si>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</si>
  <si>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</si>
  <si>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</si>
  <si>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</si>
  <si>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</si>
  <si>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</si>
  <si>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</si>
  <si>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</si>
  <si>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</si>
  <si>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</si>
  <si>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</si>
  <si>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</si>
  <si>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</si>
  <si>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</si>
  <si>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</si>
  <si>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</si>
  <si>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</si>
  <si>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</si>
  <si>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</si>
  <si>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</si>
  <si>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</si>
  <si>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</si>
  <si>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</si>
  <si>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</si>
  <si>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</si>
  <si>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</si>
  <si>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</si>
  <si>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</si>
  <si>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</si>
  <si>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</si>
  <si>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</si>
  <si>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</si>
  <si>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</si>
  <si>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</si>
  <si>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</si>
  <si>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</si>
  <si>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</si>
  <si>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</si>
  <si>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</si>
  <si>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</si>
  <si>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</si>
  <si>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</si>
  <si>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</si>
  <si>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</si>
  <si>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</si>
  <si>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</si>
  <si>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</si>
  <si>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</si>
  <si>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</si>
  <si>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</si>
  <si>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</si>
  <si>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</si>
  <si>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</si>
  <si>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</si>
  <si>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</si>
  <si>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</si>
  <si>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</si>
  <si>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</si>
  <si>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</si>
  <si>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</si>
  <si>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</si>
  <si>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</si>
  <si>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</si>
  <si>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</si>
  <si>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</si>
  <si>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</si>
  <si>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</si>
  <si>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</si>
  <si>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</si>
  <si>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</si>
  <si>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</si>
  <si>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</si>
  <si>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</si>
  <si>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</si>
  <si>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</si>
  <si>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</si>
  <si>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</si>
  <si>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</si>
  <si>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2"/>
        <color indexed="8"/>
        <rFont val="Times New Roman"/>
        <family val="1"/>
      </rPr>
      <t xml:space="preserve">социального найма жилого помещения </t>
    </r>
    <r>
      <rPr>
        <sz val="12"/>
        <rFont val="Times New Roman"/>
        <family val="1"/>
      </rPr>
      <t>муниципального жилого фонда)</t>
    </r>
  </si>
  <si>
    <t>ПРОЧИЕ БЕЗВОЗМЕЗДНЫЕ ПОСТУПЛЕНИЯ</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</si>
  <si>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</si>
  <si>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</si>
  <si>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</si>
  <si>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</si>
  <si>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</si>
  <si>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</si>
  <si>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</si>
  <si>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</si>
  <si>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</si>
  <si>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</si>
  <si>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</si>
  <si>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</si>
  <si>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</si>
  <si>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</si>
  <si>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</si>
  <si>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</si>
  <si>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</si>
  <si>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</si>
  <si>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</si>
  <si>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</si>
  <si>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</si>
  <si>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</si>
  <si>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</si>
  <si>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</si>
  <si>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</si>
  <si>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</si>
  <si>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</si>
  <si>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</si>
  <si>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</si>
  <si>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</si>
  <si>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</si>
  <si>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</si>
  <si>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</si>
  <si>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</si>
  <si>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</si>
  <si>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</si>
  <si>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</si>
  <si>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</si>
  <si>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</si>
  <si>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</si>
  <si>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</si>
  <si>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</si>
  <si>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</si>
  <si>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</si>
  <si>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Доходы бюджета Одинцовского городского округа на 2022 год</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</si>
  <si>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</si>
  <si>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</si>
  <si>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</si>
  <si>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</si>
  <si>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</si>
  <si>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</si>
  <si>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</si>
  <si>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</si>
  <si>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</si>
  <si>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</si>
  <si>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</si>
  <si>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</si>
  <si>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</si>
  <si>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</si>
  <si>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</si>
  <si>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</si>
  <si>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</si>
  <si>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</si>
  <si>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</si>
  <si>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</si>
  <si>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</si>
  <si>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</si>
  <si>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</si>
  <si>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</si>
  <si>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</si>
  <si>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</si>
  <si>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</si>
  <si>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</si>
  <si>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</si>
  <si>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</si>
  <si>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</si>
  <si>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</si>
  <si>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</si>
  <si>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</si>
  <si>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Сумма                      на 2022 год,                       (тыс. рублей)</t>
  </si>
  <si>
    <t>070 2 02 25305 04 0000 150</t>
  </si>
  <si>
    <t>056 2 02 29999 04 0072 150</t>
  </si>
  <si>
    <t>056 2 02 29999 04 0073 150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</si>
  <si>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</si>
  <si>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</si>
  <si>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</si>
  <si>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</si>
  <si>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</si>
  <si>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</si>
  <si>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</si>
  <si>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</si>
  <si>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</si>
  <si>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</si>
  <si>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</si>
  <si>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</si>
  <si>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</si>
  <si>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</si>
  <si>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</si>
  <si>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</si>
  <si>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</si>
  <si>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056 2 02 29999 04 0067</t>
    </r>
    <r>
      <rPr>
        <b/>
        <sz val="12"/>
        <rFont val="Times New Roman"/>
        <family val="1"/>
      </rPr>
      <t xml:space="preserve"> </t>
    </r>
    <r>
      <rPr>
        <sz val="12"/>
        <rFont val="Times New Roman"/>
        <family val="1"/>
      </rPr>
      <t>150</t>
    </r>
  </si>
  <si>
    <r>
      <t>070 2 02 29999 04 0069</t>
    </r>
    <r>
      <rPr>
        <b/>
        <sz val="12"/>
        <rFont val="Times New Roman"/>
        <family val="1"/>
      </rPr>
      <t xml:space="preserve"> </t>
    </r>
    <r>
      <rPr>
        <sz val="12"/>
        <rFont val="Times New Roman"/>
        <family val="1"/>
      </rPr>
      <t>150</t>
    </r>
  </si>
  <si>
    <r>
      <t>070 2 02 29999 04 5001</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</si>
  <si>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</si>
  <si>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</si>
  <si>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</si>
  <si>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</si>
  <si>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</si>
  <si>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</si>
  <si>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</si>
  <si>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</si>
  <si>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</si>
  <si>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</si>
  <si>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</si>
  <si>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</si>
  <si>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</si>
  <si>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</si>
  <si>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</si>
  <si>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</si>
  <si>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</si>
  <si>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</si>
  <si>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</si>
  <si>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</si>
  <si>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</si>
  <si>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</si>
  <si>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070 2 02 29999 04 0078 150</t>
  </si>
  <si>
    <t>000 2 02 30022 04 0000 150</t>
  </si>
  <si>
    <t xml:space="preserve">      (Приложение 1</t>
  </si>
  <si>
    <t xml:space="preserve">       от "15" декабря  2021 г. № 1/31)</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</si>
  <si>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</si>
  <si>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</si>
  <si>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</si>
  <si>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</si>
  <si>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</si>
  <si>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</si>
  <si>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</si>
  <si>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</si>
  <si>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</si>
  <si>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</si>
  <si>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</si>
  <si>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</si>
  <si>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000 2 18 00000 00 0000 000</t>
  </si>
  <si>
    <t>056 2 18 04010 04 0000 150</t>
  </si>
  <si>
    <t>056 2 18 04020 04 0000 150</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</si>
  <si>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</si>
  <si>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</si>
  <si>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000 2 19 00000 00 0000 000</t>
  </si>
  <si>
    <t>003 2 19 60010 04 0000 150</t>
  </si>
  <si>
    <t>056 2 19 60010 04 0000 150</t>
  </si>
  <si>
    <t>070 2 19 60010 04 0000 150</t>
  </si>
  <si>
    <r>
      <t>070 2 02 29999 04 6632</t>
    </r>
    <r>
      <rPr>
        <b/>
        <sz val="12"/>
        <rFont val="Times New Roman"/>
        <family val="1"/>
      </rPr>
      <t xml:space="preserve"> </t>
    </r>
    <r>
      <rPr>
        <sz val="12"/>
        <rFont val="Times New Roman"/>
        <family val="1"/>
      </rPr>
      <t>150</t>
    </r>
  </si>
  <si>
    <t>003 2 07 04050 04 0000 150</t>
  </si>
  <si>
    <t>Доходы бюджетов городских округов от возврата иными организациями остатков субсидий прошлых лет</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</si>
  <si>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</si>
  <si>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070 2 18 04030 04 0000 150</t>
  </si>
  <si>
    <t>056 2 19 35303 04 0000 150</t>
  </si>
  <si>
    <t>070 2 02 49999 04 0006 150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</si>
  <si>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</si>
  <si>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Прочие субсидии бюджетам городских округов (на создание и ремонт пешеходных коммуникаций)</t>
  </si>
  <si>
    <t>070 2 02 29999 04 0065 150</t>
  </si>
  <si>
    <t>050 2 02 29999 04 0081 150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</si>
  <si>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</si>
  <si>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070 2 02 49999 04 0008 150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</si>
  <si>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</si>
  <si>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Прочие субсидии бюджетам городских округов (на устройство систем наружного освещения в рамках реализации проекта "Светлый город")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</si>
  <si>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</si>
  <si>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</si>
  <si>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Прочие доходы от оказания платных услуг (работ) получателями средств бюджетов городских округов</t>
  </si>
  <si>
    <t>834 1 13 01 994 04 0000 130</t>
  </si>
  <si>
    <t>Доходы, поступающие в порядке возмещения расходов, понесенных в связи с эксплуатацией имущества городских округов</t>
  </si>
  <si>
    <t>056 1 13 02064 04 0000 130</t>
  </si>
  <si>
    <t>Прочие доходы от компенсации затрат бюджетов городских округов (дебиторская задолженность прошлых лет)</t>
  </si>
  <si>
    <t xml:space="preserve">003 1 13 02994 04 0001 130 </t>
  </si>
  <si>
    <t xml:space="preserve">056 1 13 02994 04 0001 130 </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</si>
  <si>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</si>
  <si>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050 1 13 02994 04 0003 130 </t>
  </si>
  <si>
    <t xml:space="preserve">056 1 13 02994 04 0003 130 </t>
  </si>
  <si>
    <t>Прочие доходы от компенсации затрат бюджетов городских округов (прочие доходы)</t>
  </si>
  <si>
    <t xml:space="preserve">070 1 13 02994 04 0020 130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</si>
  <si>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</si>
  <si>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</si>
  <si>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</si>
  <si>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</si>
  <si>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</si>
  <si>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</si>
  <si>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050 202 49999 04 0007 150</t>
  </si>
  <si>
    <t>056 202 49999 04 0007 150</t>
  </si>
  <si>
    <t>000 2 03 00000 00 0000 000</t>
  </si>
  <si>
    <t>БЕЗВОЗМЕЗДНЫЕ ПОСТУПЛЕНИЯ ОТ ГОСУДАРСТВЕННЫХ (МУНИЦИПАЛЬНЫХ) ОРГАНИЗАЦИЙ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</si>
  <si>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</si>
  <si>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056 2 03 04099 04 0001 150</t>
  </si>
  <si>
    <t>070 2 03 04099 04 0001 150</t>
  </si>
  <si>
    <t>050 2 18 04010 04 0000 150</t>
  </si>
  <si>
    <t>056 2 18 04030 04 0000 150</t>
  </si>
  <si>
    <t>051 2 07 04050 04 0000 150</t>
  </si>
  <si>
    <t>056 2 02 29999 04 0082 150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</si>
  <si>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</si>
  <si>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 xml:space="preserve">       к решению Совета депутатов</t>
  </si>
  <si>
    <t xml:space="preserve">070 1 13 02994 04 0001 130 </t>
  </si>
  <si>
    <t xml:space="preserve">070 1 14 02042 04 0000 410   </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</si>
  <si>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</si>
  <si>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</si>
  <si>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</si>
  <si>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</si>
  <si>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</si>
  <si>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</si>
  <si>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</si>
  <si>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</si>
  <si>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050 2 02 49999 04 0009 150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</si>
  <si>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</si>
  <si>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</si>
  <si>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</si>
  <si>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</si>
  <si>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</si>
  <si>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</si>
  <si>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 xml:space="preserve">080 1 11 09044 04 0005 120 </t>
  </si>
  <si>
    <t>Доходы от продажи квартир, находящихся в собственности городских округов</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</si>
  <si>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</si>
  <si>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</si>
  <si>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</si>
  <si>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</si>
  <si>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</si>
  <si>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</si>
  <si>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</si>
  <si>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</si>
  <si>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</si>
  <si>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</si>
  <si>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080 1 14 01040 04 0000 410</t>
  </si>
  <si>
    <t>003 2 02 29999 04 0053 150</t>
  </si>
  <si>
    <t>Прочие субсидии бюджетам городских округов (на реализацию проектов граждан, сформированных в рамках практик инициативного бюджетирования)</t>
  </si>
  <si>
    <t>051 2 02 49999 04 0010 150</t>
  </si>
  <si>
    <t>Прочие межбюджетные трансферты, передаваемые бюджетам городских округов (на проведение ремонта и технического переоснащения оборудованием объектов физической культуры и спорта, находящихся в собственности муниципальных образований Московской области)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</si>
  <si>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</si>
  <si>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</si>
  <si>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</si>
  <si>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056 2 02 45179 04 0000 150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</si>
  <si>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</si>
  <si>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050 2 02 49999 04 0012 150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</si>
  <si>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</si>
  <si>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070 2 02 49999 04 0013 150</t>
  </si>
  <si>
    <t>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t>
  </si>
  <si>
    <t>056 2 02 49999 04 0014 150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</si>
  <si>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</si>
  <si>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056 2 02 49999 04 0011 150</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</si>
  <si>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</si>
  <si>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000 2 02 10000 00 0000 150</t>
  </si>
  <si>
    <t>Дотации бюджетам бюджетной системы Российской Федерации</t>
  </si>
  <si>
    <t>003 202 19999 04 0000 150</t>
  </si>
  <si>
    <t>Прочие дотации бюджетам городских округов</t>
  </si>
  <si>
    <t>003 2 02 19999 04 0001 150</t>
  </si>
  <si>
    <t>Прочие дотации бюджетам городских округов на поощрение муниципальных управленческих команд</t>
  </si>
  <si>
    <t>050 2 03 04 099 04 0002 150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</si>
  <si>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</si>
  <si>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080 1 11 05034 04 0000 120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</si>
  <si>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</si>
  <si>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070 1 13 02994 04 0006 130</t>
  </si>
  <si>
    <t xml:space="preserve">        от 27.12.2022 г. № 1/41</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</si>
</sst>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color indexed="63"/>
      </top>
      <bottom style="hair"/>
    </border>
    <border>
      <left style="hair"/>
      <right style="hair"/>
      <top style="hair"/>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6">
    <xf numFmtId="0" fontId="0" fillId="0" borderId="0" xfId="0" applyAlignment="1">
      <alignment/>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186" fontId="0" fillId="33" borderId="10" xfId="0" applyNumberFormat="1" applyFont="1" applyFill="1" applyBorder="1" applyAlignment="1">
      <alignment vertical="center"/>
    </xf>
    <xf numFmtId="0" fontId="0" fillId="33" borderId="0" xfId="0" applyFont="1" applyFill="1" applyAlignment="1">
      <alignment/>
    </xf>
    <xf numFmtId="0" fontId="0" fillId="33" borderId="11" xfId="53" applyFont="1" applyFill="1" applyBorder="1" applyAlignment="1">
      <alignment horizontal="center" vertical="center"/>
      <protection/>
    </xf>
    <xf numFmtId="0" fontId="0" fillId="33" borderId="11" xfId="53" applyFont="1" applyFill="1" applyBorder="1" applyAlignment="1">
      <alignment horizontal="justify" vertical="center" wrapText="1"/>
      <protection/>
    </xf>
    <xf numFmtId="186" fontId="0" fillId="33" borderId="11" xfId="0" applyNumberFormat="1" applyFont="1" applyFill="1" applyBorder="1" applyAlignment="1">
      <alignment vertical="center"/>
    </xf>
    <xf numFmtId="0" fontId="0" fillId="33" borderId="0" xfId="0" applyFont="1" applyFill="1" applyAlignment="1">
      <alignment/>
    </xf>
    <xf numFmtId="0" fontId="0" fillId="33" borderId="11" xfId="0" applyFont="1" applyFill="1" applyBorder="1" applyAlignment="1">
      <alignment horizontal="justify" vertical="center" wrapText="1"/>
    </xf>
    <xf numFmtId="186" fontId="0" fillId="33" borderId="11" xfId="53" applyNumberFormat="1" applyFont="1" applyFill="1" applyBorder="1" applyAlignment="1">
      <alignment vertical="center"/>
      <protection/>
    </xf>
    <xf numFmtId="0" fontId="0" fillId="33" borderId="11" xfId="0" applyFont="1" applyFill="1" applyBorder="1" applyAlignment="1">
      <alignment horizontal="center" vertical="center" wrapText="1"/>
    </xf>
    <xf numFmtId="0" fontId="0" fillId="33" borderId="11" xfId="0" applyFont="1" applyFill="1" applyBorder="1" applyAlignment="1">
      <alignment horizontal="justify" vertical="center" wrapText="1"/>
    </xf>
    <xf numFmtId="0" fontId="3" fillId="33" borderId="0" xfId="0" applyFont="1" applyFill="1" applyAlignment="1">
      <alignment horizontal="center" vertical="center" wrapText="1"/>
    </xf>
    <xf numFmtId="0" fontId="6" fillId="33" borderId="0" xfId="0" applyFont="1" applyFill="1" applyAlignment="1">
      <alignment horizontal="left" vertical="top" wrapText="1"/>
    </xf>
    <xf numFmtId="179" fontId="6" fillId="33" borderId="0" xfId="0" applyNumberFormat="1" applyFont="1" applyFill="1" applyAlignment="1">
      <alignment horizontal="left" vertical="top" wrapText="1"/>
    </xf>
    <xf numFmtId="0" fontId="8" fillId="33" borderId="0" xfId="0"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9" fontId="0" fillId="33" borderId="0"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179" fontId="0" fillId="33"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justify" vertical="center" wrapText="1"/>
    </xf>
    <xf numFmtId="186" fontId="9" fillId="33" borderId="11" xfId="0" applyNumberFormat="1" applyFont="1" applyFill="1" applyBorder="1" applyAlignment="1">
      <alignment vertical="center"/>
    </xf>
    <xf numFmtId="186" fontId="0" fillId="33" borderId="11" xfId="0" applyNumberFormat="1" applyFont="1" applyFill="1" applyBorder="1" applyAlignment="1">
      <alignment horizontal="right" vertical="center" wrapText="1"/>
    </xf>
    <xf numFmtId="186" fontId="0" fillId="33" borderId="11" xfId="0" applyNumberFormat="1" applyFont="1" applyFill="1" applyBorder="1" applyAlignment="1">
      <alignment horizontal="right" vertical="center"/>
    </xf>
    <xf numFmtId="0" fontId="0" fillId="33" borderId="11" xfId="0" applyFont="1" applyFill="1" applyBorder="1" applyAlignment="1">
      <alignment horizontal="center" vertical="center"/>
    </xf>
    <xf numFmtId="0" fontId="9" fillId="33" borderId="11" xfId="0" applyFont="1" applyFill="1" applyBorder="1" applyAlignment="1">
      <alignment horizontal="justify" vertical="center" wrapText="1"/>
    </xf>
    <xf numFmtId="186" fontId="0" fillId="33" borderId="11" xfId="0" applyNumberFormat="1" applyFont="1" applyFill="1" applyBorder="1" applyAlignment="1">
      <alignment horizontal="right" vertical="center" wrapText="1"/>
    </xf>
    <xf numFmtId="1" fontId="0" fillId="33" borderId="11" xfId="53" applyNumberFormat="1" applyFont="1" applyFill="1" applyBorder="1" applyAlignment="1">
      <alignment horizontal="center" vertical="center" wrapText="1"/>
      <protection/>
    </xf>
    <xf numFmtId="1" fontId="0" fillId="33" borderId="11" xfId="53" applyNumberFormat="1" applyFont="1" applyFill="1" applyBorder="1" applyAlignment="1">
      <alignment horizontal="justify" vertical="center" wrapText="1"/>
      <protection/>
    </xf>
    <xf numFmtId="0" fontId="0" fillId="33" borderId="11" xfId="0" applyFont="1" applyFill="1" applyBorder="1" applyAlignment="1" applyProtection="1">
      <alignment horizontal="center" vertical="center" wrapText="1"/>
      <protection hidden="1"/>
    </xf>
    <xf numFmtId="0" fontId="0" fillId="33" borderId="11" xfId="0" applyFont="1" applyFill="1" applyBorder="1" applyAlignment="1" applyProtection="1">
      <alignment horizontal="justify" vertical="center" wrapText="1"/>
      <protection hidden="1"/>
    </xf>
    <xf numFmtId="0" fontId="0" fillId="33" borderId="11" xfId="57" applyFont="1" applyFill="1" applyBorder="1" applyAlignment="1">
      <alignment horizontal="center" vertical="center" wrapText="1"/>
      <protection/>
    </xf>
    <xf numFmtId="0" fontId="0" fillId="33" borderId="11" xfId="57" applyFont="1" applyFill="1" applyBorder="1" applyAlignment="1">
      <alignment horizontal="justify" vertical="center" wrapText="1"/>
      <protection/>
    </xf>
    <xf numFmtId="0" fontId="0" fillId="33" borderId="10" xfId="57" applyFont="1" applyFill="1" applyBorder="1" applyAlignment="1">
      <alignment horizontal="center" vertical="center" wrapText="1"/>
      <protection/>
    </xf>
    <xf numFmtId="0" fontId="0" fillId="33" borderId="10" xfId="57" applyFont="1" applyFill="1" applyBorder="1" applyAlignment="1">
      <alignment horizontal="justify" vertical="center" wrapText="1"/>
      <protection/>
    </xf>
    <xf numFmtId="186" fontId="49" fillId="33" borderId="11" xfId="0" applyNumberFormat="1" applyFont="1" applyFill="1" applyBorder="1" applyAlignment="1">
      <alignment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justify"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9" fillId="33" borderId="11" xfId="0" applyFont="1" applyFill="1" applyBorder="1" applyAlignment="1">
      <alignment horizontal="left" vertical="center" wrapText="1"/>
    </xf>
    <xf numFmtId="186" fontId="9" fillId="33" borderId="11" xfId="0" applyNumberFormat="1" applyFont="1" applyFill="1" applyBorder="1" applyAlignment="1">
      <alignment horizontal="right" vertical="center"/>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9" fontId="0" fillId="33" borderId="0" xfId="0" applyNumberFormat="1" applyFont="1" applyFill="1" applyAlignment="1">
      <alignment horizontal="left" vertical="top" wrapText="1"/>
    </xf>
    <xf numFmtId="0" fontId="0" fillId="33" borderId="0" xfId="0" applyFont="1" applyFill="1" applyAlignment="1">
      <alignment vertical="center"/>
    </xf>
    <xf numFmtId="186" fontId="0" fillId="33" borderId="0" xfId="0" applyNumberFormat="1" applyFont="1" applyFill="1" applyAlignment="1">
      <alignment/>
    </xf>
    <xf numFmtId="0" fontId="8" fillId="33" borderId="0" xfId="0" applyFont="1" applyFill="1" applyAlignment="1">
      <alignment horizontal="left" indent="19"/>
    </xf>
    <xf numFmtId="186" fontId="0" fillId="0" borderId="11" xfId="0" applyNumberFormat="1" applyFont="1" applyFill="1" applyBorder="1" applyAlignment="1">
      <alignment vertical="center"/>
    </xf>
    <xf numFmtId="0" fontId="11" fillId="33" borderId="0" xfId="0" applyFont="1" applyFill="1" applyAlignment="1">
      <alignment horizontal="left" wrapText="1"/>
    </xf>
    <xf numFmtId="0" fontId="11" fillId="33" borderId="0" xfId="0" applyFont="1" applyFill="1" applyAlignment="1">
      <alignment horizontal="left" vertical="center" wrapText="1"/>
    </xf>
    <xf numFmtId="0" fontId="7" fillId="33" borderId="0" xfId="0" applyFont="1" applyFill="1" applyAlignment="1">
      <alignment horizontal="center" vertical="center"/>
    </xf>
    <xf numFmtId="0" fontId="8" fillId="33" borderId="0" xfId="0" applyFont="1" applyFill="1" applyAlignment="1">
      <alignment horizontal="left" indent="19"/>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35"/>
  <sheetViews>
    <sheetView tabSelected="1" zoomScale="91" zoomScaleNormal="91" zoomScaleSheetLayoutView="70" workbookViewId="0" topLeftCell="A1">
      <selection activeCell="B12" sqref="B12:C12"/>
    </sheetView>
  </sheetViews>
  <sheetFormatPr defaultColWidth="9.00390625" defaultRowHeight="15.75"/>
  <cols>
    <col min="1" max="1" width="27.125" style="13" customWidth="1"/>
    <col min="2" max="2" width="55.75390625" style="14" customWidth="1"/>
    <col min="3" max="3" width="18.50390625" style="15" customWidth="1"/>
    <col min="4" max="4" width="18.00390625" style="4" customWidth="1"/>
    <col min="5" max="5" width="11.875" style="4" bestFit="1" customWidth="1"/>
    <col min="6" max="16384" width="9.00390625" style="4" customWidth="1"/>
  </cols>
  <sheetData>
    <row r="1" spans="2:3" ht="22.5" customHeight="1">
      <c r="B1" s="55" t="s">
        <v>164</v>
      </c>
      <c r="C1" s="55"/>
    </row>
    <row r="2" spans="2:3" ht="15.75" customHeight="1">
      <c r="B2" s="55" t="s">
        <v>359</v>
      </c>
      <c r="C2" s="55"/>
    </row>
    <row r="3" spans="2:3" ht="15.75" customHeight="1">
      <c r="B3" s="55" t="s">
        <v>128</v>
      </c>
      <c r="C3" s="55"/>
    </row>
    <row r="4" spans="2:3" ht="16.5" customHeight="1">
      <c r="B4" s="55" t="s">
        <v>42</v>
      </c>
      <c r="C4" s="55"/>
    </row>
    <row r="5" spans="2:3" ht="18" customHeight="1">
      <c r="B5" s="55" t="s">
        <v>418</v>
      </c>
      <c r="C5" s="55"/>
    </row>
    <row r="6" ht="12" customHeight="1"/>
    <row r="7" ht="12" customHeight="1"/>
    <row r="8" spans="2:3" ht="15.75">
      <c r="B8" s="55" t="s">
        <v>289</v>
      </c>
      <c r="C8" s="55"/>
    </row>
    <row r="9" spans="2:3" ht="15.75">
      <c r="B9" s="55" t="s">
        <v>359</v>
      </c>
      <c r="C9" s="55"/>
    </row>
    <row r="10" spans="2:3" ht="15.75">
      <c r="B10" s="55" t="s">
        <v>128</v>
      </c>
      <c r="C10" s="55"/>
    </row>
    <row r="11" spans="2:3" ht="15.75">
      <c r="B11" s="55" t="s">
        <v>42</v>
      </c>
      <c r="C11" s="55"/>
    </row>
    <row r="12" spans="2:3" ht="15.75">
      <c r="B12" s="55" t="s">
        <v>290</v>
      </c>
      <c r="C12" s="55"/>
    </row>
    <row r="13" spans="2:3" ht="15.75">
      <c r="B13" s="50"/>
      <c r="C13" s="50"/>
    </row>
    <row r="14" spans="2:3" ht="15.75">
      <c r="B14" s="50"/>
      <c r="C14" s="50"/>
    </row>
    <row r="15" spans="1:3" ht="18.75" customHeight="1">
      <c r="A15" s="16"/>
      <c r="B15" s="50"/>
      <c r="C15" s="50"/>
    </row>
    <row r="16" spans="1:3" ht="27.75" customHeight="1">
      <c r="A16" s="54" t="s">
        <v>206</v>
      </c>
      <c r="B16" s="54"/>
      <c r="C16" s="54"/>
    </row>
    <row r="17" spans="1:3" ht="27.75" customHeight="1">
      <c r="A17" s="17"/>
      <c r="B17" s="18"/>
      <c r="C17" s="19"/>
    </row>
    <row r="18" spans="1:3" ht="55.5" customHeight="1">
      <c r="A18" s="20" t="s">
        <v>20</v>
      </c>
      <c r="B18" s="20" t="s">
        <v>7</v>
      </c>
      <c r="C18" s="21" t="s">
        <v>241</v>
      </c>
    </row>
    <row r="19" spans="1:3" ht="21" customHeight="1">
      <c r="A19" s="20">
        <v>1</v>
      </c>
      <c r="B19" s="20">
        <v>2</v>
      </c>
      <c r="C19" s="20">
        <v>3</v>
      </c>
    </row>
    <row r="20" spans="1:3" ht="24" customHeight="1">
      <c r="A20" s="22" t="s">
        <v>4</v>
      </c>
      <c r="B20" s="23" t="s">
        <v>25</v>
      </c>
      <c r="C20" s="24">
        <f>C21+C40</f>
        <v>16805582</v>
      </c>
    </row>
    <row r="21" spans="1:3" ht="23.25" customHeight="1">
      <c r="A21" s="11"/>
      <c r="B21" s="23" t="s">
        <v>0</v>
      </c>
      <c r="C21" s="24">
        <f>C22+C24+C29+C37+C32</f>
        <v>14369624</v>
      </c>
    </row>
    <row r="22" spans="1:3" ht="23.25" customHeight="1">
      <c r="A22" s="11" t="s">
        <v>37</v>
      </c>
      <c r="B22" s="9" t="s">
        <v>27</v>
      </c>
      <c r="C22" s="7">
        <f>C23</f>
        <v>6404055</v>
      </c>
    </row>
    <row r="23" spans="1:3" ht="23.25" customHeight="1">
      <c r="A23" s="11" t="s">
        <v>35</v>
      </c>
      <c r="B23" s="12" t="s">
        <v>30</v>
      </c>
      <c r="C23" s="25">
        <v>6404055</v>
      </c>
    </row>
    <row r="24" spans="1:3" ht="53.25" customHeight="1">
      <c r="A24" s="11" t="s">
        <v>38</v>
      </c>
      <c r="B24" s="9" t="s">
        <v>31</v>
      </c>
      <c r="C24" s="26">
        <f>SUM(C25:C28)</f>
        <v>65322</v>
      </c>
    </row>
    <row r="25" spans="1:3" ht="121.5" customHeight="1">
      <c r="A25" s="11" t="s">
        <v>45</v>
      </c>
      <c r="B25" s="9" t="s">
        <v>155</v>
      </c>
      <c r="C25" s="25">
        <v>32606</v>
      </c>
    </row>
    <row r="26" spans="1:3" ht="134.25" customHeight="1">
      <c r="A26" s="11" t="s">
        <v>46</v>
      </c>
      <c r="B26" s="9" t="s">
        <v>156</v>
      </c>
      <c r="C26" s="25">
        <v>178</v>
      </c>
    </row>
    <row r="27" spans="1:3" ht="133.5" customHeight="1">
      <c r="A27" s="11" t="s">
        <v>47</v>
      </c>
      <c r="B27" s="9" t="s">
        <v>157</v>
      </c>
      <c r="C27" s="25">
        <v>36289</v>
      </c>
    </row>
    <row r="28" spans="1:3" ht="131.25" customHeight="1">
      <c r="A28" s="11" t="s">
        <v>48</v>
      </c>
      <c r="B28" s="9" t="s">
        <v>158</v>
      </c>
      <c r="C28" s="25">
        <v>-3751</v>
      </c>
    </row>
    <row r="29" spans="1:3" ht="24" customHeight="1">
      <c r="A29" s="11" t="s">
        <v>39</v>
      </c>
      <c r="B29" s="12" t="s">
        <v>6</v>
      </c>
      <c r="C29" s="7">
        <f>SUM(C30:C31)</f>
        <v>2854738</v>
      </c>
    </row>
    <row r="30" spans="1:3" ht="39" customHeight="1">
      <c r="A30" s="11" t="s">
        <v>36</v>
      </c>
      <c r="B30" s="12" t="s">
        <v>28</v>
      </c>
      <c r="C30" s="7">
        <v>2591848</v>
      </c>
    </row>
    <row r="31" spans="1:3" ht="44.25" customHeight="1">
      <c r="A31" s="11" t="s">
        <v>137</v>
      </c>
      <c r="B31" s="12" t="s">
        <v>138</v>
      </c>
      <c r="C31" s="7">
        <v>262890</v>
      </c>
    </row>
    <row r="32" spans="1:3" ht="24" customHeight="1">
      <c r="A32" s="11" t="s">
        <v>65</v>
      </c>
      <c r="B32" s="12" t="s">
        <v>66</v>
      </c>
      <c r="C32" s="7">
        <f>C33+C34</f>
        <v>4947732</v>
      </c>
    </row>
    <row r="33" spans="1:3" ht="55.5" customHeight="1">
      <c r="A33" s="11" t="s">
        <v>67</v>
      </c>
      <c r="B33" s="12" t="s">
        <v>68</v>
      </c>
      <c r="C33" s="7">
        <v>840190</v>
      </c>
    </row>
    <row r="34" spans="1:3" ht="24" customHeight="1">
      <c r="A34" s="11" t="s">
        <v>73</v>
      </c>
      <c r="B34" s="12" t="s">
        <v>69</v>
      </c>
      <c r="C34" s="7">
        <f>C35+C36</f>
        <v>4107542</v>
      </c>
    </row>
    <row r="35" spans="1:3" ht="40.5" customHeight="1">
      <c r="A35" s="11" t="s">
        <v>70</v>
      </c>
      <c r="B35" s="12" t="s">
        <v>71</v>
      </c>
      <c r="C35" s="51">
        <v>2765106</v>
      </c>
    </row>
    <row r="36" spans="1:3" ht="42" customHeight="1">
      <c r="A36" s="11" t="s">
        <v>72</v>
      </c>
      <c r="B36" s="12" t="s">
        <v>74</v>
      </c>
      <c r="C36" s="7">
        <v>1342436</v>
      </c>
    </row>
    <row r="37" spans="1:3" ht="24" customHeight="1">
      <c r="A37" s="27" t="s">
        <v>14</v>
      </c>
      <c r="B37" s="12" t="s">
        <v>23</v>
      </c>
      <c r="C37" s="26">
        <f>C38+C39</f>
        <v>97777</v>
      </c>
    </row>
    <row r="38" spans="1:3" ht="53.25" customHeight="1">
      <c r="A38" s="27" t="s">
        <v>162</v>
      </c>
      <c r="B38" s="12" t="s">
        <v>24</v>
      </c>
      <c r="C38" s="26">
        <v>96237</v>
      </c>
    </row>
    <row r="39" spans="1:3" ht="39.75" customHeight="1">
      <c r="A39" s="27" t="s">
        <v>163</v>
      </c>
      <c r="B39" s="12" t="s">
        <v>5</v>
      </c>
      <c r="C39" s="26">
        <v>1540</v>
      </c>
    </row>
    <row r="40" spans="1:3" ht="24" customHeight="1">
      <c r="A40" s="27"/>
      <c r="B40" s="28" t="s">
        <v>1</v>
      </c>
      <c r="C40" s="24">
        <f>C41+C63+C65+C82+C93+C94</f>
        <v>2435958</v>
      </c>
    </row>
    <row r="41" spans="1:3" ht="57" customHeight="1">
      <c r="A41" s="11" t="s">
        <v>22</v>
      </c>
      <c r="B41" s="12" t="s">
        <v>10</v>
      </c>
      <c r="C41" s="7">
        <f>C42+C52+C47+C50</f>
        <v>1349329</v>
      </c>
    </row>
    <row r="42" spans="1:3" ht="102" customHeight="1">
      <c r="A42" s="11" t="s">
        <v>21</v>
      </c>
      <c r="B42" s="9" t="s">
        <v>26</v>
      </c>
      <c r="C42" s="29">
        <f>C43+C44+C45+C46</f>
        <v>1158724</v>
      </c>
    </row>
    <row r="43" spans="1:3" ht="87" customHeight="1">
      <c r="A43" s="11" t="s">
        <v>52</v>
      </c>
      <c r="B43" s="9" t="s">
        <v>50</v>
      </c>
      <c r="C43" s="29">
        <v>958455</v>
      </c>
    </row>
    <row r="44" spans="1:3" ht="86.25" customHeight="1">
      <c r="A44" s="30" t="s">
        <v>51</v>
      </c>
      <c r="B44" s="31" t="s">
        <v>166</v>
      </c>
      <c r="C44" s="10">
        <v>86101</v>
      </c>
    </row>
    <row r="45" spans="1:3" ht="85.5" customHeight="1">
      <c r="A45" s="30" t="s">
        <v>415</v>
      </c>
      <c r="B45" s="31" t="s">
        <v>414</v>
      </c>
      <c r="C45" s="10">
        <v>48</v>
      </c>
    </row>
    <row r="46" spans="1:3" ht="40.5" customHeight="1">
      <c r="A46" s="11" t="s">
        <v>53</v>
      </c>
      <c r="B46" s="9" t="s">
        <v>54</v>
      </c>
      <c r="C46" s="7">
        <v>114120</v>
      </c>
    </row>
    <row r="47" spans="1:3" ht="54.75" customHeight="1">
      <c r="A47" s="11" t="s">
        <v>145</v>
      </c>
      <c r="B47" s="9" t="s">
        <v>146</v>
      </c>
      <c r="C47" s="7">
        <f>C48+C49</f>
        <v>6095</v>
      </c>
    </row>
    <row r="48" spans="1:3" ht="124.5" customHeight="1">
      <c r="A48" s="11" t="s">
        <v>143</v>
      </c>
      <c r="B48" s="9" t="s">
        <v>140</v>
      </c>
      <c r="C48" s="10">
        <v>579</v>
      </c>
    </row>
    <row r="49" spans="1:3" ht="102" customHeight="1">
      <c r="A49" s="11" t="s">
        <v>144</v>
      </c>
      <c r="B49" s="9" t="s">
        <v>141</v>
      </c>
      <c r="C49" s="10">
        <v>5516</v>
      </c>
    </row>
    <row r="50" spans="1:3" ht="37.5" customHeight="1">
      <c r="A50" s="11" t="s">
        <v>385</v>
      </c>
      <c r="B50" s="9" t="s">
        <v>386</v>
      </c>
      <c r="C50" s="10">
        <f>C51</f>
        <v>491</v>
      </c>
    </row>
    <row r="51" spans="1:3" ht="59.25" customHeight="1">
      <c r="A51" s="11" t="s">
        <v>387</v>
      </c>
      <c r="B51" s="9" t="s">
        <v>388</v>
      </c>
      <c r="C51" s="10">
        <v>491</v>
      </c>
    </row>
    <row r="52" spans="1:3" ht="102.75" customHeight="1">
      <c r="A52" s="27" t="s">
        <v>147</v>
      </c>
      <c r="B52" s="12" t="s">
        <v>148</v>
      </c>
      <c r="C52" s="7">
        <f>C53+C59</f>
        <v>184019</v>
      </c>
    </row>
    <row r="53" spans="1:3" ht="89.25" customHeight="1">
      <c r="A53" s="27" t="s">
        <v>185</v>
      </c>
      <c r="B53" s="12" t="s">
        <v>186</v>
      </c>
      <c r="C53" s="7">
        <f>SUM(C54:C58)</f>
        <v>76311</v>
      </c>
    </row>
    <row r="54" spans="1:3" ht="132.75" customHeight="1">
      <c r="A54" s="32" t="s">
        <v>75</v>
      </c>
      <c r="B54" s="12" t="s">
        <v>134</v>
      </c>
      <c r="C54" s="7">
        <v>5300</v>
      </c>
    </row>
    <row r="55" spans="1:3" ht="133.5" customHeight="1">
      <c r="A55" s="32" t="s">
        <v>135</v>
      </c>
      <c r="B55" s="12" t="s">
        <v>160</v>
      </c>
      <c r="C55" s="7">
        <v>68298</v>
      </c>
    </row>
    <row r="56" spans="1:3" ht="147.75" customHeight="1">
      <c r="A56" s="32" t="s">
        <v>377</v>
      </c>
      <c r="B56" s="12" t="s">
        <v>376</v>
      </c>
      <c r="C56" s="7">
        <v>902</v>
      </c>
    </row>
    <row r="57" spans="1:3" ht="150.75" customHeight="1">
      <c r="A57" s="32" t="s">
        <v>192</v>
      </c>
      <c r="B57" s="33" t="s">
        <v>191</v>
      </c>
      <c r="C57" s="7">
        <v>335</v>
      </c>
    </row>
    <row r="58" spans="1:3" ht="137.25" customHeight="1">
      <c r="A58" s="32" t="s">
        <v>198</v>
      </c>
      <c r="B58" s="33" t="s">
        <v>197</v>
      </c>
      <c r="C58" s="7">
        <v>1476</v>
      </c>
    </row>
    <row r="59" spans="1:3" ht="104.25" customHeight="1">
      <c r="A59" s="32" t="s">
        <v>187</v>
      </c>
      <c r="B59" s="33" t="s">
        <v>188</v>
      </c>
      <c r="C59" s="7">
        <f>SUM(C60:C62)</f>
        <v>107708</v>
      </c>
    </row>
    <row r="60" spans="1:3" ht="141.75">
      <c r="A60" s="32" t="s">
        <v>328</v>
      </c>
      <c r="B60" s="33" t="s">
        <v>327</v>
      </c>
      <c r="C60" s="25">
        <v>810</v>
      </c>
    </row>
    <row r="61" spans="1:3" ht="118.5" customHeight="1">
      <c r="A61" s="32" t="s">
        <v>245</v>
      </c>
      <c r="B61" s="33" t="s">
        <v>189</v>
      </c>
      <c r="C61" s="25">
        <v>48236</v>
      </c>
    </row>
    <row r="62" spans="1:3" ht="120" customHeight="1">
      <c r="A62" s="32" t="s">
        <v>246</v>
      </c>
      <c r="B62" s="33" t="s">
        <v>190</v>
      </c>
      <c r="C62" s="25">
        <v>58662</v>
      </c>
    </row>
    <row r="63" spans="1:3" ht="33.75" customHeight="1">
      <c r="A63" s="11" t="s">
        <v>15</v>
      </c>
      <c r="B63" s="12" t="s">
        <v>11</v>
      </c>
      <c r="C63" s="7">
        <f>C64</f>
        <v>6411</v>
      </c>
    </row>
    <row r="64" spans="1:3" ht="23.25" customHeight="1">
      <c r="A64" s="11" t="s">
        <v>44</v>
      </c>
      <c r="B64" s="9" t="s">
        <v>29</v>
      </c>
      <c r="C64" s="7">
        <v>6411</v>
      </c>
    </row>
    <row r="65" spans="1:3" ht="39" customHeight="1">
      <c r="A65" s="34" t="s">
        <v>41</v>
      </c>
      <c r="B65" s="35" t="s">
        <v>49</v>
      </c>
      <c r="C65" s="7">
        <f>C66+C71</f>
        <v>417073</v>
      </c>
    </row>
    <row r="66" spans="1:3" ht="24" customHeight="1">
      <c r="A66" s="34" t="s">
        <v>275</v>
      </c>
      <c r="B66" s="35" t="s">
        <v>142</v>
      </c>
      <c r="C66" s="7">
        <f>C68+C69+C70+C67</f>
        <v>394318</v>
      </c>
    </row>
    <row r="67" spans="1:3" ht="37.5" customHeight="1">
      <c r="A67" s="34" t="s">
        <v>330</v>
      </c>
      <c r="B67" s="35" t="s">
        <v>329</v>
      </c>
      <c r="C67" s="7">
        <v>60</v>
      </c>
    </row>
    <row r="68" spans="1:3" ht="67.5" customHeight="1">
      <c r="A68" s="34" t="s">
        <v>118</v>
      </c>
      <c r="B68" s="35" t="s">
        <v>117</v>
      </c>
      <c r="C68" s="7">
        <v>23300</v>
      </c>
    </row>
    <row r="69" spans="1:3" ht="100.5" customHeight="1">
      <c r="A69" s="34" t="s">
        <v>77</v>
      </c>
      <c r="B69" s="35" t="s">
        <v>55</v>
      </c>
      <c r="C69" s="7">
        <v>370866</v>
      </c>
    </row>
    <row r="70" spans="1:3" ht="50.25" customHeight="1">
      <c r="A70" s="34" t="s">
        <v>116</v>
      </c>
      <c r="B70" s="35" t="s">
        <v>56</v>
      </c>
      <c r="C70" s="7">
        <v>92</v>
      </c>
    </row>
    <row r="71" spans="1:3" ht="24" customHeight="1">
      <c r="A71" s="36" t="s">
        <v>247</v>
      </c>
      <c r="B71" s="37" t="s">
        <v>170</v>
      </c>
      <c r="C71" s="3">
        <f>SUM(C72:C81)</f>
        <v>22755</v>
      </c>
    </row>
    <row r="72" spans="1:3" ht="52.5" customHeight="1">
      <c r="A72" s="36" t="s">
        <v>332</v>
      </c>
      <c r="B72" s="37" t="s">
        <v>331</v>
      </c>
      <c r="C72" s="3">
        <v>290</v>
      </c>
    </row>
    <row r="73" spans="1:3" ht="38.25" customHeight="1">
      <c r="A73" s="36" t="s">
        <v>334</v>
      </c>
      <c r="B73" s="37" t="s">
        <v>333</v>
      </c>
      <c r="C73" s="3">
        <v>14</v>
      </c>
    </row>
    <row r="74" spans="1:3" ht="38.25" customHeight="1">
      <c r="A74" s="36" t="s">
        <v>335</v>
      </c>
      <c r="B74" s="37" t="s">
        <v>333</v>
      </c>
      <c r="C74" s="3">
        <v>63</v>
      </c>
    </row>
    <row r="75" spans="1:3" ht="38.25" customHeight="1">
      <c r="A75" s="36" t="s">
        <v>360</v>
      </c>
      <c r="B75" s="37" t="s">
        <v>333</v>
      </c>
      <c r="C75" s="3">
        <v>3365</v>
      </c>
    </row>
    <row r="76" spans="1:3" ht="69" customHeight="1">
      <c r="A76" s="36" t="s">
        <v>168</v>
      </c>
      <c r="B76" s="37" t="s">
        <v>169</v>
      </c>
      <c r="C76" s="3">
        <v>604</v>
      </c>
    </row>
    <row r="77" spans="1:3" ht="69" customHeight="1">
      <c r="A77" s="36" t="s">
        <v>337</v>
      </c>
      <c r="B77" s="37" t="s">
        <v>336</v>
      </c>
      <c r="C77" s="3">
        <v>709</v>
      </c>
    </row>
    <row r="78" spans="1:3" ht="69" customHeight="1">
      <c r="A78" s="36" t="s">
        <v>338</v>
      </c>
      <c r="B78" s="37" t="s">
        <v>336</v>
      </c>
      <c r="C78" s="3">
        <v>5438</v>
      </c>
    </row>
    <row r="79" spans="1:3" ht="54" customHeight="1">
      <c r="A79" s="36" t="s">
        <v>394</v>
      </c>
      <c r="B79" s="37" t="s">
        <v>395</v>
      </c>
      <c r="C79" s="3">
        <v>9314</v>
      </c>
    </row>
    <row r="80" spans="1:3" ht="86.25" customHeight="1">
      <c r="A80" s="36" t="s">
        <v>417</v>
      </c>
      <c r="B80" s="37" t="s">
        <v>416</v>
      </c>
      <c r="C80" s="3">
        <v>2853</v>
      </c>
    </row>
    <row r="81" spans="1:3" ht="37.5" customHeight="1">
      <c r="A81" s="36" t="s">
        <v>340</v>
      </c>
      <c r="B81" s="37" t="s">
        <v>339</v>
      </c>
      <c r="C81" s="3">
        <v>105</v>
      </c>
    </row>
    <row r="82" spans="1:3" ht="36" customHeight="1">
      <c r="A82" s="1" t="s">
        <v>17</v>
      </c>
      <c r="B82" s="2" t="s">
        <v>12</v>
      </c>
      <c r="C82" s="3">
        <f>C83+C84+C87+C90</f>
        <v>460113</v>
      </c>
    </row>
    <row r="83" spans="1:3" ht="39.75" customHeight="1">
      <c r="A83" s="1" t="s">
        <v>389</v>
      </c>
      <c r="B83" s="2" t="s">
        <v>378</v>
      </c>
      <c r="C83" s="3">
        <v>10029</v>
      </c>
    </row>
    <row r="84" spans="1:3" ht="97.5" customHeight="1">
      <c r="A84" s="11" t="s">
        <v>40</v>
      </c>
      <c r="B84" s="12" t="s">
        <v>119</v>
      </c>
      <c r="C84" s="7">
        <f>SUM(C85:C86)</f>
        <v>97285</v>
      </c>
    </row>
    <row r="85" spans="1:3" ht="97.5" customHeight="1">
      <c r="A85" s="11" t="s">
        <v>361</v>
      </c>
      <c r="B85" s="12" t="s">
        <v>341</v>
      </c>
      <c r="C85" s="7">
        <v>-141</v>
      </c>
    </row>
    <row r="86" spans="1:3" s="8" customFormat="1" ht="99" customHeight="1">
      <c r="A86" s="11" t="s">
        <v>57</v>
      </c>
      <c r="B86" s="9" t="s">
        <v>58</v>
      </c>
      <c r="C86" s="7">
        <v>97426</v>
      </c>
    </row>
    <row r="87" spans="1:3" s="8" customFormat="1" ht="50.25" customHeight="1">
      <c r="A87" s="5" t="s">
        <v>32</v>
      </c>
      <c r="B87" s="6" t="s">
        <v>43</v>
      </c>
      <c r="C87" s="7">
        <f>C88+C89</f>
        <v>119605</v>
      </c>
    </row>
    <row r="88" spans="1:3" s="8" customFormat="1" ht="53.25" customHeight="1">
      <c r="A88" s="5" t="s">
        <v>59</v>
      </c>
      <c r="B88" s="6" t="s">
        <v>60</v>
      </c>
      <c r="C88" s="7">
        <v>84954</v>
      </c>
    </row>
    <row r="89" spans="1:3" s="8" customFormat="1" ht="67.5" customHeight="1">
      <c r="A89" s="5" t="s">
        <v>379</v>
      </c>
      <c r="B89" s="6" t="s">
        <v>380</v>
      </c>
      <c r="C89" s="7">
        <v>34651</v>
      </c>
    </row>
    <row r="90" spans="1:3" s="8" customFormat="1" ht="84" customHeight="1">
      <c r="A90" s="5" t="s">
        <v>34</v>
      </c>
      <c r="B90" s="6" t="s">
        <v>62</v>
      </c>
      <c r="C90" s="7">
        <f>C91+C92</f>
        <v>233194</v>
      </c>
    </row>
    <row r="91" spans="1:3" s="8" customFormat="1" ht="99.75" customHeight="1">
      <c r="A91" s="5" t="s">
        <v>136</v>
      </c>
      <c r="B91" s="9" t="s">
        <v>61</v>
      </c>
      <c r="C91" s="10">
        <v>223369</v>
      </c>
    </row>
    <row r="92" spans="1:3" s="8" customFormat="1" ht="70.5" customHeight="1">
      <c r="A92" s="5" t="s">
        <v>381</v>
      </c>
      <c r="B92" s="9" t="s">
        <v>382</v>
      </c>
      <c r="C92" s="10">
        <v>9825</v>
      </c>
    </row>
    <row r="93" spans="1:3" ht="24" customHeight="1">
      <c r="A93" s="11" t="s">
        <v>8</v>
      </c>
      <c r="B93" s="12" t="s">
        <v>9</v>
      </c>
      <c r="C93" s="7">
        <v>88312</v>
      </c>
    </row>
    <row r="94" spans="1:3" ht="24" customHeight="1">
      <c r="A94" s="11" t="s">
        <v>18</v>
      </c>
      <c r="B94" s="12" t="s">
        <v>19</v>
      </c>
      <c r="C94" s="7">
        <f>C95</f>
        <v>114720</v>
      </c>
    </row>
    <row r="95" spans="1:3" ht="36" customHeight="1">
      <c r="A95" s="11" t="s">
        <v>63</v>
      </c>
      <c r="B95" s="12" t="s">
        <v>64</v>
      </c>
      <c r="C95" s="7">
        <f>SUM(C96:C101)</f>
        <v>114720</v>
      </c>
    </row>
    <row r="96" spans="1:3" ht="36.75" customHeight="1">
      <c r="A96" s="11" t="s">
        <v>76</v>
      </c>
      <c r="B96" s="12" t="s">
        <v>131</v>
      </c>
      <c r="C96" s="7">
        <v>92101</v>
      </c>
    </row>
    <row r="97" spans="1:3" ht="52.5" customHeight="1">
      <c r="A97" s="11" t="s">
        <v>248</v>
      </c>
      <c r="B97" s="12" t="s">
        <v>133</v>
      </c>
      <c r="C97" s="38">
        <v>3214</v>
      </c>
    </row>
    <row r="98" spans="1:3" ht="51" customHeight="1">
      <c r="A98" s="11" t="s">
        <v>276</v>
      </c>
      <c r="B98" s="12" t="s">
        <v>133</v>
      </c>
      <c r="C98" s="7">
        <v>2628</v>
      </c>
    </row>
    <row r="99" spans="1:3" ht="31.5">
      <c r="A99" s="11" t="s">
        <v>343</v>
      </c>
      <c r="B99" s="12" t="s">
        <v>342</v>
      </c>
      <c r="C99" s="7">
        <v>6264</v>
      </c>
    </row>
    <row r="100" spans="1:3" ht="87.75" customHeight="1">
      <c r="A100" s="11" t="s">
        <v>383</v>
      </c>
      <c r="B100" s="12" t="s">
        <v>384</v>
      </c>
      <c r="C100" s="10">
        <v>7072</v>
      </c>
    </row>
    <row r="101" spans="1:3" ht="31.5">
      <c r="A101" s="11" t="s">
        <v>345</v>
      </c>
      <c r="B101" s="12" t="s">
        <v>344</v>
      </c>
      <c r="C101" s="7">
        <v>3441</v>
      </c>
    </row>
    <row r="102" spans="1:3" ht="24.75" customHeight="1">
      <c r="A102" s="22" t="s">
        <v>3</v>
      </c>
      <c r="B102" s="23" t="s">
        <v>16</v>
      </c>
      <c r="C102" s="24">
        <f>C103+C216+C220+C226+C211</f>
        <v>19355940.36077</v>
      </c>
    </row>
    <row r="103" spans="1:3" ht="38.25" customHeight="1">
      <c r="A103" s="11" t="s">
        <v>2</v>
      </c>
      <c r="B103" s="9" t="s">
        <v>33</v>
      </c>
      <c r="C103" s="7">
        <f>C107+C170+C197+C104</f>
        <v>19124720.38473</v>
      </c>
    </row>
    <row r="104" spans="1:3" ht="36.75" customHeight="1">
      <c r="A104" s="39" t="s">
        <v>407</v>
      </c>
      <c r="B104" s="40" t="s">
        <v>408</v>
      </c>
      <c r="C104" s="7">
        <f>C105</f>
        <v>5330</v>
      </c>
    </row>
    <row r="105" spans="1:3" ht="21.75" customHeight="1">
      <c r="A105" s="39" t="s">
        <v>409</v>
      </c>
      <c r="B105" s="40" t="s">
        <v>410</v>
      </c>
      <c r="C105" s="7">
        <f>C106</f>
        <v>5330</v>
      </c>
    </row>
    <row r="106" spans="1:3" ht="38.25" customHeight="1">
      <c r="A106" s="39" t="s">
        <v>411</v>
      </c>
      <c r="B106" s="40" t="s">
        <v>412</v>
      </c>
      <c r="C106" s="7">
        <v>5330</v>
      </c>
    </row>
    <row r="107" spans="1:3" ht="38.25" customHeight="1">
      <c r="A107" s="11" t="s">
        <v>211</v>
      </c>
      <c r="B107" s="9" t="s">
        <v>129</v>
      </c>
      <c r="C107" s="7">
        <f>C108+C109+C110+C111+C112+C113+C114+C115+C116+C117+C118+C119+C120+C121</f>
        <v>11644739.18473</v>
      </c>
    </row>
    <row r="108" spans="1:3" ht="87" customHeight="1">
      <c r="A108" s="39" t="s">
        <v>81</v>
      </c>
      <c r="B108" s="40" t="s">
        <v>171</v>
      </c>
      <c r="C108" s="7">
        <v>12549.97</v>
      </c>
    </row>
    <row r="109" spans="1:3" ht="115.5" customHeight="1">
      <c r="A109" s="11" t="s">
        <v>212</v>
      </c>
      <c r="B109" s="12" t="s">
        <v>172</v>
      </c>
      <c r="C109" s="7">
        <v>7944.92</v>
      </c>
    </row>
    <row r="110" spans="1:3" ht="84.75" customHeight="1">
      <c r="A110" s="11" t="s">
        <v>362</v>
      </c>
      <c r="B110" s="12" t="s">
        <v>363</v>
      </c>
      <c r="C110" s="7">
        <v>80195.967</v>
      </c>
    </row>
    <row r="111" spans="1:3" ht="54" customHeight="1">
      <c r="A111" s="11" t="s">
        <v>213</v>
      </c>
      <c r="B111" s="12" t="s">
        <v>173</v>
      </c>
      <c r="C111" s="7">
        <v>2895304</v>
      </c>
    </row>
    <row r="112" spans="1:3" ht="69" customHeight="1">
      <c r="A112" s="11" t="s">
        <v>214</v>
      </c>
      <c r="B112" s="12" t="s">
        <v>84</v>
      </c>
      <c r="C112" s="7">
        <v>1285772.71</v>
      </c>
    </row>
    <row r="113" spans="1:3" ht="85.5" customHeight="1">
      <c r="A113" s="11" t="s">
        <v>215</v>
      </c>
      <c r="B113" s="12" t="s">
        <v>208</v>
      </c>
      <c r="C113" s="7">
        <v>606.25</v>
      </c>
    </row>
    <row r="114" spans="1:3" ht="72" customHeight="1">
      <c r="A114" s="11" t="s">
        <v>216</v>
      </c>
      <c r="B114" s="12" t="s">
        <v>150</v>
      </c>
      <c r="C114" s="7">
        <v>251799.69926</v>
      </c>
    </row>
    <row r="115" spans="1:3" ht="57.75" customHeight="1">
      <c r="A115" s="11" t="s">
        <v>242</v>
      </c>
      <c r="B115" s="12" t="s">
        <v>209</v>
      </c>
      <c r="C115" s="7">
        <v>807553.067</v>
      </c>
    </row>
    <row r="116" spans="1:3" ht="40.5" customHeight="1">
      <c r="A116" s="11" t="s">
        <v>217</v>
      </c>
      <c r="B116" s="12" t="s">
        <v>151</v>
      </c>
      <c r="C116" s="7">
        <v>5141.1</v>
      </c>
    </row>
    <row r="117" spans="1:3" ht="58.5" customHeight="1">
      <c r="A117" s="11" t="s">
        <v>218</v>
      </c>
      <c r="B117" s="12" t="s">
        <v>272</v>
      </c>
      <c r="C117" s="7">
        <v>1356.83843</v>
      </c>
    </row>
    <row r="118" spans="1:3" ht="40.5" customHeight="1">
      <c r="A118" s="11" t="s">
        <v>273</v>
      </c>
      <c r="B118" s="12" t="s">
        <v>210</v>
      </c>
      <c r="C118" s="7">
        <v>141237.47</v>
      </c>
    </row>
    <row r="119" spans="1:3" ht="39.75" customHeight="1">
      <c r="A119" s="11" t="s">
        <v>274</v>
      </c>
      <c r="B119" s="12" t="s">
        <v>210</v>
      </c>
      <c r="C119" s="7">
        <v>394450.73</v>
      </c>
    </row>
    <row r="120" spans="1:3" ht="45.75" customHeight="1">
      <c r="A120" s="11" t="s">
        <v>297</v>
      </c>
      <c r="B120" s="12" t="s">
        <v>296</v>
      </c>
      <c r="C120" s="7">
        <v>102236.25535</v>
      </c>
    </row>
    <row r="121" spans="1:3" ht="35.25" customHeight="1">
      <c r="A121" s="11" t="s">
        <v>249</v>
      </c>
      <c r="B121" s="9" t="s">
        <v>115</v>
      </c>
      <c r="C121" s="7">
        <f>SUM(C122:C169)</f>
        <v>5658590.2076900005</v>
      </c>
    </row>
    <row r="122" spans="1:3" ht="150" customHeight="1">
      <c r="A122" s="11" t="s">
        <v>193</v>
      </c>
      <c r="B122" s="9" t="s">
        <v>194</v>
      </c>
      <c r="C122" s="7">
        <v>183</v>
      </c>
    </row>
    <row r="123" spans="1:3" ht="67.5" customHeight="1">
      <c r="A123" s="11" t="s">
        <v>250</v>
      </c>
      <c r="B123" s="9" t="s">
        <v>120</v>
      </c>
      <c r="C123" s="7">
        <v>1037543</v>
      </c>
    </row>
    <row r="124" spans="1:3" ht="45" customHeight="1">
      <c r="A124" s="11" t="s">
        <v>298</v>
      </c>
      <c r="B124" s="9" t="s">
        <v>294</v>
      </c>
      <c r="C124" s="7">
        <v>32435.7</v>
      </c>
    </row>
    <row r="125" spans="1:3" ht="101.25" customHeight="1">
      <c r="A125" s="11" t="s">
        <v>299</v>
      </c>
      <c r="B125" s="9" t="s">
        <v>295</v>
      </c>
      <c r="C125" s="7">
        <v>34113</v>
      </c>
    </row>
    <row r="126" spans="1:3" ht="36.75" customHeight="1">
      <c r="A126" s="11" t="s">
        <v>83</v>
      </c>
      <c r="B126" s="9" t="s">
        <v>82</v>
      </c>
      <c r="C126" s="7">
        <v>3184.21</v>
      </c>
    </row>
    <row r="127" spans="1:3" ht="69" customHeight="1">
      <c r="A127" s="11" t="s">
        <v>204</v>
      </c>
      <c r="B127" s="9" t="s">
        <v>205</v>
      </c>
      <c r="C127" s="7">
        <v>27165</v>
      </c>
    </row>
    <row r="128" spans="1:3" ht="55.5" customHeight="1">
      <c r="A128" s="11" t="s">
        <v>174</v>
      </c>
      <c r="B128" s="9" t="s">
        <v>175</v>
      </c>
      <c r="C128" s="7">
        <v>719705.722</v>
      </c>
    </row>
    <row r="129" spans="1:3" ht="69" customHeight="1">
      <c r="A129" s="11" t="s">
        <v>78</v>
      </c>
      <c r="B129" s="9" t="s">
        <v>121</v>
      </c>
      <c r="C129" s="7">
        <v>58400</v>
      </c>
    </row>
    <row r="130" spans="1:3" ht="52.5" customHeight="1">
      <c r="A130" s="11" t="s">
        <v>79</v>
      </c>
      <c r="B130" s="9" t="s">
        <v>122</v>
      </c>
      <c r="C130" s="7">
        <v>14084</v>
      </c>
    </row>
    <row r="131" spans="1:3" ht="78" customHeight="1">
      <c r="A131" s="11" t="s">
        <v>80</v>
      </c>
      <c r="B131" s="9" t="s">
        <v>207</v>
      </c>
      <c r="C131" s="7">
        <v>932</v>
      </c>
    </row>
    <row r="132" spans="1:3" ht="67.5" customHeight="1">
      <c r="A132" s="11" t="s">
        <v>220</v>
      </c>
      <c r="B132" s="9" t="s">
        <v>219</v>
      </c>
      <c r="C132" s="7">
        <v>43570.15</v>
      </c>
    </row>
    <row r="133" spans="1:3" ht="82.5" customHeight="1">
      <c r="A133" s="11" t="s">
        <v>85</v>
      </c>
      <c r="B133" s="9" t="s">
        <v>123</v>
      </c>
      <c r="C133" s="7">
        <v>50631</v>
      </c>
    </row>
    <row r="134" spans="1:3" ht="54.75" customHeight="1">
      <c r="A134" s="11" t="s">
        <v>176</v>
      </c>
      <c r="B134" s="9" t="s">
        <v>326</v>
      </c>
      <c r="C134" s="7">
        <v>7265.48</v>
      </c>
    </row>
    <row r="135" spans="1:3" ht="44.25" customHeight="1">
      <c r="A135" s="11" t="s">
        <v>251</v>
      </c>
      <c r="B135" s="9" t="s">
        <v>202</v>
      </c>
      <c r="C135" s="7">
        <v>190965.17</v>
      </c>
    </row>
    <row r="136" spans="1:3" ht="54.75" customHeight="1">
      <c r="A136" s="11" t="s">
        <v>252</v>
      </c>
      <c r="B136" s="9" t="s">
        <v>124</v>
      </c>
      <c r="C136" s="7">
        <v>55196.1</v>
      </c>
    </row>
    <row r="137" spans="1:3" ht="54.75" customHeight="1">
      <c r="A137" s="11" t="s">
        <v>222</v>
      </c>
      <c r="B137" s="9" t="s">
        <v>221</v>
      </c>
      <c r="C137" s="7">
        <v>301951.41</v>
      </c>
    </row>
    <row r="138" spans="1:3" ht="130.5" customHeight="1">
      <c r="A138" s="11" t="s">
        <v>223</v>
      </c>
      <c r="B138" s="9" t="s">
        <v>291</v>
      </c>
      <c r="C138" s="7">
        <v>2498.5</v>
      </c>
    </row>
    <row r="139" spans="1:3" ht="69.75" customHeight="1">
      <c r="A139" s="11" t="s">
        <v>253</v>
      </c>
      <c r="B139" s="9" t="s">
        <v>195</v>
      </c>
      <c r="C139" s="7">
        <v>6033.36</v>
      </c>
    </row>
    <row r="140" spans="1:3" ht="52.5" customHeight="1">
      <c r="A140" s="11" t="s">
        <v>254</v>
      </c>
      <c r="B140" s="9" t="s">
        <v>177</v>
      </c>
      <c r="C140" s="7">
        <v>174598.28653</v>
      </c>
    </row>
    <row r="141" spans="1:3" ht="51" customHeight="1">
      <c r="A141" s="11" t="s">
        <v>255</v>
      </c>
      <c r="B141" s="9" t="s">
        <v>152</v>
      </c>
      <c r="C141" s="7">
        <v>188099.98</v>
      </c>
    </row>
    <row r="142" spans="1:3" ht="54" customHeight="1">
      <c r="A142" s="11" t="s">
        <v>256</v>
      </c>
      <c r="B142" s="9" t="s">
        <v>152</v>
      </c>
      <c r="C142" s="7">
        <v>157538.16</v>
      </c>
    </row>
    <row r="143" spans="1:3" ht="39" customHeight="1">
      <c r="A143" s="11" t="s">
        <v>257</v>
      </c>
      <c r="B143" s="9" t="s">
        <v>178</v>
      </c>
      <c r="C143" s="7">
        <v>62687.83</v>
      </c>
    </row>
    <row r="144" spans="1:3" ht="55.5" customHeight="1">
      <c r="A144" s="11" t="s">
        <v>258</v>
      </c>
      <c r="B144" s="9" t="s">
        <v>182</v>
      </c>
      <c r="C144" s="7">
        <v>11049.72</v>
      </c>
    </row>
    <row r="145" spans="1:3" ht="54" customHeight="1">
      <c r="A145" s="11" t="s">
        <v>259</v>
      </c>
      <c r="B145" s="9" t="s">
        <v>149</v>
      </c>
      <c r="C145" s="7">
        <v>221206.54</v>
      </c>
    </row>
    <row r="146" spans="1:3" ht="57" customHeight="1">
      <c r="A146" s="11" t="s">
        <v>390</v>
      </c>
      <c r="B146" s="9" t="s">
        <v>391</v>
      </c>
      <c r="C146" s="7">
        <v>16538.03</v>
      </c>
    </row>
    <row r="147" spans="1:3" ht="66" customHeight="1">
      <c r="A147" s="11" t="s">
        <v>159</v>
      </c>
      <c r="B147" s="9" t="s">
        <v>167</v>
      </c>
      <c r="C147" s="7">
        <v>35218</v>
      </c>
    </row>
    <row r="148" spans="1:3" ht="99" customHeight="1">
      <c r="A148" s="11" t="s">
        <v>260</v>
      </c>
      <c r="B148" s="9" t="s">
        <v>396</v>
      </c>
      <c r="C148" s="7">
        <v>98787</v>
      </c>
    </row>
    <row r="149" spans="1:3" ht="57" customHeight="1">
      <c r="A149" s="11" t="s">
        <v>225</v>
      </c>
      <c r="B149" s="9" t="s">
        <v>224</v>
      </c>
      <c r="C149" s="7">
        <v>5896.21</v>
      </c>
    </row>
    <row r="150" spans="1:3" ht="52.5" customHeight="1">
      <c r="A150" s="11" t="s">
        <v>261</v>
      </c>
      <c r="B150" s="9" t="s">
        <v>196</v>
      </c>
      <c r="C150" s="7">
        <v>24444.22</v>
      </c>
    </row>
    <row r="151" spans="1:3" ht="39.75" customHeight="1">
      <c r="A151" s="11" t="s">
        <v>321</v>
      </c>
      <c r="B151" s="9" t="s">
        <v>320</v>
      </c>
      <c r="C151" s="7">
        <v>26292.81</v>
      </c>
    </row>
    <row r="152" spans="1:3" ht="132" customHeight="1">
      <c r="A152" s="11" t="s">
        <v>262</v>
      </c>
      <c r="B152" s="9" t="s">
        <v>199</v>
      </c>
      <c r="C152" s="7">
        <v>2037.6</v>
      </c>
    </row>
    <row r="153" spans="1:5" ht="87" customHeight="1">
      <c r="A153" s="11" t="s">
        <v>263</v>
      </c>
      <c r="B153" s="9" t="s">
        <v>203</v>
      </c>
      <c r="C153" s="7">
        <v>44092</v>
      </c>
      <c r="E153" s="49"/>
    </row>
    <row r="154" spans="1:3" ht="54" customHeight="1">
      <c r="A154" s="11" t="s">
        <v>243</v>
      </c>
      <c r="B154" s="9" t="s">
        <v>226</v>
      </c>
      <c r="C154" s="7">
        <v>64558.90029</v>
      </c>
    </row>
    <row r="155" spans="1:3" ht="54.75" customHeight="1">
      <c r="A155" s="11" t="s">
        <v>244</v>
      </c>
      <c r="B155" s="9" t="s">
        <v>227</v>
      </c>
      <c r="C155" s="7">
        <v>1459.33787</v>
      </c>
    </row>
    <row r="156" spans="1:3" ht="84" customHeight="1">
      <c r="A156" s="11" t="s">
        <v>293</v>
      </c>
      <c r="B156" s="9" t="s">
        <v>228</v>
      </c>
      <c r="C156" s="7">
        <v>300</v>
      </c>
    </row>
    <row r="157" spans="1:3" ht="67.5" customHeight="1">
      <c r="A157" s="11" t="s">
        <v>280</v>
      </c>
      <c r="B157" s="9" t="s">
        <v>281</v>
      </c>
      <c r="C157" s="7">
        <v>4111.7</v>
      </c>
    </row>
    <row r="158" spans="1:3" ht="71.25" customHeight="1">
      <c r="A158" s="11" t="s">
        <v>286</v>
      </c>
      <c r="B158" s="9" t="s">
        <v>282</v>
      </c>
      <c r="C158" s="7">
        <v>9373</v>
      </c>
    </row>
    <row r="159" spans="1:3" ht="37.5" customHeight="1">
      <c r="A159" s="11" t="s">
        <v>287</v>
      </c>
      <c r="B159" s="9" t="s">
        <v>283</v>
      </c>
      <c r="C159" s="7">
        <v>5983.07</v>
      </c>
    </row>
    <row r="160" spans="1:3" ht="70.5" customHeight="1">
      <c r="A160" s="11" t="s">
        <v>322</v>
      </c>
      <c r="B160" s="9" t="s">
        <v>323</v>
      </c>
      <c r="C160" s="7">
        <v>70491.79</v>
      </c>
    </row>
    <row r="161" spans="1:3" ht="90" customHeight="1">
      <c r="A161" s="11" t="s">
        <v>357</v>
      </c>
      <c r="B161" s="9" t="s">
        <v>358</v>
      </c>
      <c r="C161" s="7">
        <v>6156</v>
      </c>
    </row>
    <row r="162" spans="1:3" ht="115.5" customHeight="1">
      <c r="A162" s="11" t="s">
        <v>364</v>
      </c>
      <c r="B162" s="9" t="s">
        <v>365</v>
      </c>
      <c r="C162" s="7">
        <v>295892.42</v>
      </c>
    </row>
    <row r="163" spans="1:3" ht="54" customHeight="1">
      <c r="A163" s="11" t="s">
        <v>366</v>
      </c>
      <c r="B163" s="9" t="s">
        <v>367</v>
      </c>
      <c r="C163" s="7">
        <v>56430</v>
      </c>
    </row>
    <row r="164" spans="1:3" ht="54" customHeight="1">
      <c r="A164" s="11" t="s">
        <v>264</v>
      </c>
      <c r="B164" s="9" t="s">
        <v>179</v>
      </c>
      <c r="C164" s="7">
        <v>494114.81</v>
      </c>
    </row>
    <row r="165" spans="1:3" ht="66.75" customHeight="1">
      <c r="A165" s="11" t="s">
        <v>265</v>
      </c>
      <c r="B165" s="9" t="s">
        <v>180</v>
      </c>
      <c r="C165" s="7">
        <v>253358.63</v>
      </c>
    </row>
    <row r="166" spans="1:3" ht="85.5" customHeight="1">
      <c r="A166" s="11" t="s">
        <v>312</v>
      </c>
      <c r="B166" s="9" t="s">
        <v>292</v>
      </c>
      <c r="C166" s="7">
        <v>197162.451</v>
      </c>
    </row>
    <row r="167" spans="1:3" ht="68.25" customHeight="1">
      <c r="A167" s="11" t="s">
        <v>231</v>
      </c>
      <c r="B167" s="9" t="s">
        <v>229</v>
      </c>
      <c r="C167" s="7">
        <v>62781.25</v>
      </c>
    </row>
    <row r="168" spans="1:3" ht="66.75" customHeight="1">
      <c r="A168" s="11" t="s">
        <v>232</v>
      </c>
      <c r="B168" s="9" t="s">
        <v>230</v>
      </c>
      <c r="C168" s="7">
        <v>404052.34</v>
      </c>
    </row>
    <row r="169" spans="1:3" ht="88.5" customHeight="1">
      <c r="A169" s="11" t="s">
        <v>368</v>
      </c>
      <c r="B169" s="9" t="s">
        <v>369</v>
      </c>
      <c r="C169" s="7">
        <v>78021.32</v>
      </c>
    </row>
    <row r="170" spans="1:3" ht="38.25" customHeight="1">
      <c r="A170" s="11" t="s">
        <v>86</v>
      </c>
      <c r="B170" s="9" t="s">
        <v>130</v>
      </c>
      <c r="C170" s="7">
        <f>C171+C174+C186+C190+C191+C192+C193+C194</f>
        <v>6787297.14</v>
      </c>
    </row>
    <row r="171" spans="1:3" ht="54" customHeight="1">
      <c r="A171" s="11" t="s">
        <v>288</v>
      </c>
      <c r="B171" s="9" t="s">
        <v>113</v>
      </c>
      <c r="C171" s="7">
        <f>C172+C173</f>
        <v>40426</v>
      </c>
    </row>
    <row r="172" spans="1:3" ht="87" customHeight="1">
      <c r="A172" s="11" t="s">
        <v>97</v>
      </c>
      <c r="B172" s="9" t="s">
        <v>95</v>
      </c>
      <c r="C172" s="7">
        <v>6671</v>
      </c>
    </row>
    <row r="173" spans="1:3" ht="72" customHeight="1">
      <c r="A173" s="11" t="s">
        <v>98</v>
      </c>
      <c r="B173" s="9" t="s">
        <v>96</v>
      </c>
      <c r="C173" s="7">
        <v>33755</v>
      </c>
    </row>
    <row r="174" spans="1:3" ht="56.25" customHeight="1">
      <c r="A174" s="11" t="s">
        <v>111</v>
      </c>
      <c r="B174" s="9" t="s">
        <v>112</v>
      </c>
      <c r="C174" s="7">
        <f>SUM(C175:C185)</f>
        <v>79674.34</v>
      </c>
    </row>
    <row r="175" spans="1:3" ht="69" customHeight="1">
      <c r="A175" s="11" t="s">
        <v>154</v>
      </c>
      <c r="B175" s="9" t="s">
        <v>153</v>
      </c>
      <c r="C175" s="7">
        <v>26565</v>
      </c>
    </row>
    <row r="176" spans="1:3" ht="88.5" customHeight="1">
      <c r="A176" s="11" t="s">
        <v>102</v>
      </c>
      <c r="B176" s="9" t="s">
        <v>126</v>
      </c>
      <c r="C176" s="7">
        <v>14759</v>
      </c>
    </row>
    <row r="177" spans="1:3" ht="105.75" customHeight="1">
      <c r="A177" s="11" t="s">
        <v>92</v>
      </c>
      <c r="B177" s="9" t="s">
        <v>127</v>
      </c>
      <c r="C177" s="7">
        <v>13366</v>
      </c>
    </row>
    <row r="178" spans="1:3" ht="227.25" customHeight="1">
      <c r="A178" s="11" t="s">
        <v>90</v>
      </c>
      <c r="B178" s="9" t="s">
        <v>89</v>
      </c>
      <c r="C178" s="7">
        <v>2965</v>
      </c>
    </row>
    <row r="179" spans="1:3" ht="69.75" customHeight="1">
      <c r="A179" s="11" t="s">
        <v>91</v>
      </c>
      <c r="B179" s="9" t="s">
        <v>139</v>
      </c>
      <c r="C179" s="7">
        <v>8620</v>
      </c>
    </row>
    <row r="180" spans="1:3" ht="84" customHeight="1">
      <c r="A180" s="11" t="s">
        <v>101</v>
      </c>
      <c r="B180" s="9" t="s">
        <v>125</v>
      </c>
      <c r="C180" s="7">
        <v>708</v>
      </c>
    </row>
    <row r="181" spans="1:3" ht="102" customHeight="1">
      <c r="A181" s="11" t="s">
        <v>100</v>
      </c>
      <c r="B181" s="9" t="s">
        <v>99</v>
      </c>
      <c r="C181" s="7">
        <v>23</v>
      </c>
    </row>
    <row r="182" spans="1:3" ht="118.5" customHeight="1">
      <c r="A182" s="11" t="s">
        <v>266</v>
      </c>
      <c r="B182" s="9" t="s">
        <v>277</v>
      </c>
      <c r="C182" s="7">
        <v>1515</v>
      </c>
    </row>
    <row r="183" spans="1:3" ht="180.75" customHeight="1">
      <c r="A183" s="11" t="s">
        <v>267</v>
      </c>
      <c r="B183" s="9" t="s">
        <v>278</v>
      </c>
      <c r="C183" s="7">
        <v>3952</v>
      </c>
    </row>
    <row r="184" spans="1:3" ht="132.75" customHeight="1">
      <c r="A184" s="11" t="s">
        <v>234</v>
      </c>
      <c r="B184" s="9" t="s">
        <v>233</v>
      </c>
      <c r="C184" s="7">
        <v>6551.34</v>
      </c>
    </row>
    <row r="185" spans="1:3" ht="117.75" customHeight="1">
      <c r="A185" s="11" t="s">
        <v>374</v>
      </c>
      <c r="B185" s="9" t="s">
        <v>375</v>
      </c>
      <c r="C185" s="7">
        <v>650</v>
      </c>
    </row>
    <row r="186" spans="1:3" ht="85.5" customHeight="1">
      <c r="A186" s="11" t="s">
        <v>109</v>
      </c>
      <c r="B186" s="9" t="s">
        <v>110</v>
      </c>
      <c r="C186" s="7">
        <f>SUM(C187:C189)</f>
        <v>107550</v>
      </c>
    </row>
    <row r="187" spans="1:3" ht="119.25" customHeight="1">
      <c r="A187" s="11" t="s">
        <v>104</v>
      </c>
      <c r="B187" s="9" t="s">
        <v>103</v>
      </c>
      <c r="C187" s="7">
        <v>6045</v>
      </c>
    </row>
    <row r="188" spans="1:3" s="41" customFormat="1" ht="116.25" customHeight="1">
      <c r="A188" s="11" t="s">
        <v>107</v>
      </c>
      <c r="B188" s="9" t="s">
        <v>105</v>
      </c>
      <c r="C188" s="7">
        <v>1005</v>
      </c>
    </row>
    <row r="189" spans="1:3" s="41" customFormat="1" ht="107.25" customHeight="1">
      <c r="A189" s="11" t="s">
        <v>108</v>
      </c>
      <c r="B189" s="9" t="s">
        <v>106</v>
      </c>
      <c r="C189" s="7">
        <v>100500</v>
      </c>
    </row>
    <row r="190" spans="1:3" ht="72" customHeight="1">
      <c r="A190" s="11" t="s">
        <v>94</v>
      </c>
      <c r="B190" s="9" t="s">
        <v>93</v>
      </c>
      <c r="C190" s="7">
        <v>147067</v>
      </c>
    </row>
    <row r="191" spans="1:3" ht="68.25" customHeight="1">
      <c r="A191" s="11" t="s">
        <v>88</v>
      </c>
      <c r="B191" s="9" t="s">
        <v>87</v>
      </c>
      <c r="C191" s="7">
        <v>3337</v>
      </c>
    </row>
    <row r="192" spans="1:3" ht="69" customHeight="1">
      <c r="A192" s="11" t="s">
        <v>268</v>
      </c>
      <c r="B192" s="9" t="s">
        <v>165</v>
      </c>
      <c r="C192" s="7">
        <v>147735</v>
      </c>
    </row>
    <row r="193" spans="1:3" ht="54" customHeight="1">
      <c r="A193" s="11" t="s">
        <v>269</v>
      </c>
      <c r="B193" s="9" t="s">
        <v>235</v>
      </c>
      <c r="C193" s="7">
        <v>20132.8</v>
      </c>
    </row>
    <row r="194" spans="1:3" ht="37.5" customHeight="1">
      <c r="A194" s="11" t="s">
        <v>114</v>
      </c>
      <c r="B194" s="9" t="s">
        <v>132</v>
      </c>
      <c r="C194" s="7">
        <f>SUM(C195:C196)</f>
        <v>6241375</v>
      </c>
    </row>
    <row r="195" spans="1:3" ht="278.25" customHeight="1">
      <c r="A195" s="11" t="s">
        <v>236</v>
      </c>
      <c r="B195" s="9" t="s">
        <v>238</v>
      </c>
      <c r="C195" s="7">
        <v>422038</v>
      </c>
    </row>
    <row r="196" spans="1:3" ht="225" customHeight="1">
      <c r="A196" s="11" t="s">
        <v>237</v>
      </c>
      <c r="B196" s="9" t="s">
        <v>239</v>
      </c>
      <c r="C196" s="7">
        <v>5819337</v>
      </c>
    </row>
    <row r="197" spans="1:3" ht="25.5" customHeight="1">
      <c r="A197" s="11" t="s">
        <v>270</v>
      </c>
      <c r="B197" s="9" t="s">
        <v>181</v>
      </c>
      <c r="C197" s="7">
        <f>SUM(C198:C210)</f>
        <v>687354.0599999999</v>
      </c>
    </row>
    <row r="198" spans="1:3" ht="87" customHeight="1">
      <c r="A198" s="11" t="s">
        <v>397</v>
      </c>
      <c r="B198" s="9" t="s">
        <v>398</v>
      </c>
      <c r="C198" s="7">
        <v>3087</v>
      </c>
    </row>
    <row r="199" spans="1:3" ht="52.5" customHeight="1">
      <c r="A199" s="11" t="s">
        <v>279</v>
      </c>
      <c r="B199" s="9" t="s">
        <v>240</v>
      </c>
      <c r="C199" s="7">
        <v>29000</v>
      </c>
    </row>
    <row r="200" spans="1:3" ht="84" customHeight="1">
      <c r="A200" s="11" t="s">
        <v>285</v>
      </c>
      <c r="B200" s="9" t="s">
        <v>284</v>
      </c>
      <c r="C200" s="7">
        <v>73632</v>
      </c>
    </row>
    <row r="201" spans="1:3" ht="119.25" customHeight="1">
      <c r="A201" s="11" t="s">
        <v>318</v>
      </c>
      <c r="B201" s="9" t="s">
        <v>319</v>
      </c>
      <c r="C201" s="7">
        <v>3772</v>
      </c>
    </row>
    <row r="202" spans="1:3" ht="55.5" customHeight="1">
      <c r="A202" s="11" t="s">
        <v>347</v>
      </c>
      <c r="B202" s="9" t="s">
        <v>346</v>
      </c>
      <c r="C202" s="7">
        <v>15620</v>
      </c>
    </row>
    <row r="203" spans="1:3" ht="52.5" customHeight="1">
      <c r="A203" s="11" t="s">
        <v>348</v>
      </c>
      <c r="B203" s="9" t="s">
        <v>346</v>
      </c>
      <c r="C203" s="7">
        <v>3304</v>
      </c>
    </row>
    <row r="204" spans="1:3" ht="89.25" customHeight="1">
      <c r="A204" s="11" t="s">
        <v>324</v>
      </c>
      <c r="B204" s="9" t="s">
        <v>325</v>
      </c>
      <c r="C204" s="7">
        <v>20130</v>
      </c>
    </row>
    <row r="205" spans="1:3" ht="57" customHeight="1">
      <c r="A205" s="11" t="s">
        <v>370</v>
      </c>
      <c r="B205" s="9" t="s">
        <v>371</v>
      </c>
      <c r="C205" s="7">
        <v>403286</v>
      </c>
    </row>
    <row r="206" spans="1:3" ht="84" customHeight="1">
      <c r="A206" s="11" t="s">
        <v>392</v>
      </c>
      <c r="B206" s="9" t="s">
        <v>393</v>
      </c>
      <c r="C206" s="7">
        <v>127527.1</v>
      </c>
    </row>
    <row r="207" spans="1:3" ht="88.5" customHeight="1">
      <c r="A207" s="11" t="s">
        <v>405</v>
      </c>
      <c r="B207" s="9" t="s">
        <v>406</v>
      </c>
      <c r="C207" s="7">
        <v>4020</v>
      </c>
    </row>
    <row r="208" spans="1:3" ht="87" customHeight="1">
      <c r="A208" s="11" t="s">
        <v>399</v>
      </c>
      <c r="B208" s="9" t="s">
        <v>400</v>
      </c>
      <c r="C208" s="7">
        <v>2969.96</v>
      </c>
    </row>
    <row r="209" spans="1:3" ht="85.5" customHeight="1">
      <c r="A209" s="11" t="s">
        <v>401</v>
      </c>
      <c r="B209" s="9" t="s">
        <v>402</v>
      </c>
      <c r="C209" s="7">
        <v>688</v>
      </c>
    </row>
    <row r="210" spans="1:3" ht="103.5" customHeight="1">
      <c r="A210" s="11" t="s">
        <v>403</v>
      </c>
      <c r="B210" s="9" t="s">
        <v>404</v>
      </c>
      <c r="C210" s="7">
        <v>318</v>
      </c>
    </row>
    <row r="211" spans="1:3" ht="52.5" customHeight="1">
      <c r="A211" s="11" t="s">
        <v>349</v>
      </c>
      <c r="B211" s="42" t="s">
        <v>350</v>
      </c>
      <c r="C211" s="7">
        <f>SUM(C212:C215)</f>
        <v>128627</v>
      </c>
    </row>
    <row r="212" spans="1:3" ht="70.5" customHeight="1">
      <c r="A212" s="11" t="s">
        <v>352</v>
      </c>
      <c r="B212" s="9" t="s">
        <v>351</v>
      </c>
      <c r="C212" s="7">
        <v>93000</v>
      </c>
    </row>
    <row r="213" spans="1:3" ht="69" customHeight="1">
      <c r="A213" s="11" t="s">
        <v>353</v>
      </c>
      <c r="B213" s="9" t="s">
        <v>351</v>
      </c>
      <c r="C213" s="7">
        <v>34899</v>
      </c>
    </row>
    <row r="214" spans="1:3" ht="70.5" customHeight="1">
      <c r="A214" s="11" t="s">
        <v>372</v>
      </c>
      <c r="B214" s="9" t="s">
        <v>373</v>
      </c>
      <c r="C214" s="7">
        <v>723</v>
      </c>
    </row>
    <row r="215" spans="1:3" ht="66.75" customHeight="1">
      <c r="A215" s="11" t="s">
        <v>413</v>
      </c>
      <c r="B215" s="9" t="s">
        <v>373</v>
      </c>
      <c r="C215" s="7">
        <v>5</v>
      </c>
    </row>
    <row r="216" spans="1:3" ht="24" customHeight="1">
      <c r="A216" s="11" t="s">
        <v>271</v>
      </c>
      <c r="B216" s="9" t="s">
        <v>161</v>
      </c>
      <c r="C216" s="7">
        <f>SUM(C217:C219)</f>
        <v>133978.13330000002</v>
      </c>
    </row>
    <row r="217" spans="1:3" ht="36.75" customHeight="1">
      <c r="A217" s="11" t="s">
        <v>313</v>
      </c>
      <c r="B217" s="9" t="s">
        <v>184</v>
      </c>
      <c r="C217" s="7">
        <v>332.3077</v>
      </c>
    </row>
    <row r="218" spans="1:3" ht="36.75" customHeight="1">
      <c r="A218" s="11" t="s">
        <v>356</v>
      </c>
      <c r="B218" s="9" t="s">
        <v>184</v>
      </c>
      <c r="C218" s="7">
        <v>4735.2256</v>
      </c>
    </row>
    <row r="219" spans="1:3" ht="37.5" customHeight="1">
      <c r="A219" s="11" t="s">
        <v>183</v>
      </c>
      <c r="B219" s="9" t="s">
        <v>184</v>
      </c>
      <c r="C219" s="7">
        <v>128910.6</v>
      </c>
    </row>
    <row r="220" spans="1:3" ht="85.5" customHeight="1">
      <c r="A220" s="11" t="s">
        <v>303</v>
      </c>
      <c r="B220" s="9" t="s">
        <v>300</v>
      </c>
      <c r="C220" s="7">
        <f>SUM(C221:C225)</f>
        <v>8753.52319</v>
      </c>
    </row>
    <row r="221" spans="1:3" ht="37.5" customHeight="1">
      <c r="A221" s="11" t="s">
        <v>354</v>
      </c>
      <c r="B221" s="9" t="s">
        <v>301</v>
      </c>
      <c r="C221" s="7">
        <v>1117.60894</v>
      </c>
    </row>
    <row r="222" spans="1:3" ht="37.5" customHeight="1">
      <c r="A222" s="11" t="s">
        <v>304</v>
      </c>
      <c r="B222" s="9" t="s">
        <v>301</v>
      </c>
      <c r="C222" s="7">
        <v>3366.61825</v>
      </c>
    </row>
    <row r="223" spans="1:3" ht="37.5" customHeight="1">
      <c r="A223" s="11" t="s">
        <v>305</v>
      </c>
      <c r="B223" s="9" t="s">
        <v>302</v>
      </c>
      <c r="C223" s="7">
        <v>207.01475</v>
      </c>
    </row>
    <row r="224" spans="1:3" ht="37.5" customHeight="1">
      <c r="A224" s="11" t="s">
        <v>355</v>
      </c>
      <c r="B224" s="9" t="s">
        <v>314</v>
      </c>
      <c r="C224" s="7">
        <v>3369</v>
      </c>
    </row>
    <row r="225" spans="1:3" ht="37.5" customHeight="1">
      <c r="A225" s="11" t="s">
        <v>316</v>
      </c>
      <c r="B225" s="9" t="s">
        <v>314</v>
      </c>
      <c r="C225" s="7">
        <v>693.28125</v>
      </c>
    </row>
    <row r="226" spans="1:3" ht="56.25" customHeight="1">
      <c r="A226" s="11" t="s">
        <v>308</v>
      </c>
      <c r="B226" s="9" t="s">
        <v>306</v>
      </c>
      <c r="C226" s="7">
        <f>SUM(C227:C230)</f>
        <v>-40138.68045</v>
      </c>
    </row>
    <row r="227" spans="1:3" ht="87" customHeight="1">
      <c r="A227" s="11" t="s">
        <v>317</v>
      </c>
      <c r="B227" s="9" t="s">
        <v>315</v>
      </c>
      <c r="C227" s="7">
        <v>-3436.02436</v>
      </c>
    </row>
    <row r="228" spans="1:3" ht="54" customHeight="1">
      <c r="A228" s="11" t="s">
        <v>309</v>
      </c>
      <c r="B228" s="9" t="s">
        <v>307</v>
      </c>
      <c r="C228" s="7">
        <v>-248.29572</v>
      </c>
    </row>
    <row r="229" spans="1:3" ht="54" customHeight="1">
      <c r="A229" s="11" t="s">
        <v>310</v>
      </c>
      <c r="B229" s="9" t="s">
        <v>307</v>
      </c>
      <c r="C229" s="7">
        <v>-30744.21181</v>
      </c>
    </row>
    <row r="230" spans="1:3" ht="54" customHeight="1">
      <c r="A230" s="11" t="s">
        <v>311</v>
      </c>
      <c r="B230" s="9" t="s">
        <v>307</v>
      </c>
      <c r="C230" s="7">
        <v>-5710.14856</v>
      </c>
    </row>
    <row r="231" spans="1:3" ht="25.5" customHeight="1">
      <c r="A231" s="11"/>
      <c r="B231" s="43" t="s">
        <v>13</v>
      </c>
      <c r="C231" s="44">
        <f>C102+C20</f>
        <v>36161522.36077</v>
      </c>
    </row>
    <row r="232" spans="1:3" ht="22.5" customHeight="1">
      <c r="A232" s="45"/>
      <c r="B232" s="46"/>
      <c r="C232" s="47"/>
    </row>
    <row r="233" spans="1:3" s="48" customFormat="1" ht="21.75" customHeight="1">
      <c r="A233" s="53" t="s">
        <v>200</v>
      </c>
      <c r="B233" s="53"/>
      <c r="C233" s="53"/>
    </row>
    <row r="234" spans="1:3" s="48" customFormat="1" ht="21.75" customHeight="1">
      <c r="A234" s="53" t="s">
        <v>201</v>
      </c>
      <c r="B234" s="53"/>
      <c r="C234" s="53"/>
    </row>
    <row r="235" spans="1:3" ht="19.5" customHeight="1">
      <c r="A235" s="52"/>
      <c r="B235" s="52"/>
      <c r="C235" s="52"/>
    </row>
  </sheetData>
  <sheetProtection/>
  <mergeCells count="14">
    <mergeCell ref="B1:C1"/>
    <mergeCell ref="B2:C2"/>
    <mergeCell ref="B3:C3"/>
    <mergeCell ref="B4:C4"/>
    <mergeCell ref="B5:C5"/>
    <mergeCell ref="A235:C235"/>
    <mergeCell ref="A233:C233"/>
    <mergeCell ref="A16:C16"/>
    <mergeCell ref="A234:C234"/>
    <mergeCell ref="B8:C8"/>
    <mergeCell ref="B9:C9"/>
    <mergeCell ref="B10:C10"/>
    <mergeCell ref="B11:C11"/>
    <mergeCell ref="B12:C12"/>
  </mergeCells>
  <hyperlinks>
    <hyperlink ref="B113" r:id="rId1" display="consultantplus://offline/ref=5948FCC1EAA9EC899B0F03F9F744DC2C966F4497524516820C92F3C97B33B41DE8FD78D62DFA2C2CEFA29AAE8BC948C95B8C7F16A2E54EAED2qCM"/>
  </hyperlinks>
  <printOptions/>
  <pageMargins left="0.7874015748031497" right="0.3937007874015748" top="0.5905511811023623" bottom="0.3937007874015748" header="0.11811023622047245" footer="0"/>
  <pageSetup fitToHeight="24" fitToWidth="1" horizontalDpi="600" verticalDpi="600" orientation="portrait" paperSize="9" scale="83" r:id="rId2"/>
  <headerFooter differentFirst="1">
    <oddHeader>&amp;C&amp;P</oddHeader>
  </headerFooter>
  <rowBreaks count="4" manualBreakCount="4">
    <brk id="54" max="2" man="1"/>
    <brk id="181" max="2" man="1"/>
    <brk id="188" max="2" man="1"/>
    <brk id="19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2022-12-24T10:42:07Z</cp:lastPrinted>
  <dcterms:created xsi:type="dcterms:W3CDTF">2004-10-05T07:40:56Z</dcterms:created>
  <dcterms:modified xsi:type="dcterms:W3CDTF">2022-12-27T14:28:51Z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