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20" yWindow="690" windowWidth="22170" windowHeight="8550"/>
  </bookViews>
  <sheets>
    <sheet name="Лист1" sheetId="1" r:id="rId1"/>
  </sheets>
  <definedNames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F61" i="1" l="1"/>
  <c r="E61" i="1"/>
  <c r="D61" i="1"/>
  <c r="C61" i="1"/>
  <c r="F58" i="1"/>
  <c r="E58" i="1"/>
  <c r="D58" i="1"/>
  <c r="C58" i="1"/>
  <c r="F53" i="1"/>
  <c r="E53" i="1"/>
  <c r="C53" i="1"/>
  <c r="F48" i="1"/>
  <c r="E48" i="1"/>
  <c r="C48" i="1"/>
  <c r="F46" i="1"/>
  <c r="E46" i="1"/>
  <c r="D46" i="1"/>
  <c r="F43" i="1"/>
  <c r="E43" i="1"/>
  <c r="D43" i="1"/>
  <c r="C43" i="1"/>
  <c r="F36" i="1"/>
  <c r="E36" i="1"/>
  <c r="F32" i="1"/>
  <c r="E32" i="1"/>
  <c r="D32" i="1"/>
  <c r="C32" i="1"/>
  <c r="F27" i="1"/>
  <c r="E27" i="1"/>
  <c r="D27" i="1"/>
  <c r="F20" i="1"/>
  <c r="E20" i="1"/>
  <c r="D20" i="1"/>
  <c r="C20" i="1"/>
  <c r="F16" i="1"/>
  <c r="E16" i="1"/>
  <c r="D16" i="1"/>
  <c r="C16" i="1"/>
  <c r="F14" i="1"/>
  <c r="E14" i="1"/>
  <c r="E63" i="1" s="1"/>
  <c r="D14" i="1"/>
  <c r="F6" i="1"/>
  <c r="F63" i="1" s="1"/>
  <c r="E6" i="1"/>
  <c r="D6" i="1"/>
  <c r="D63" i="1" s="1"/>
  <c r="C6" i="1"/>
  <c r="C63" i="1" s="1"/>
  <c r="G33" i="1" l="1"/>
  <c r="G22" i="1"/>
  <c r="G21" i="1"/>
  <c r="G8" i="1"/>
  <c r="H18" i="1" l="1"/>
  <c r="H16" i="1" l="1"/>
  <c r="G6" i="1" l="1"/>
  <c r="H6" i="1"/>
  <c r="G16" i="1"/>
  <c r="H63" i="1" l="1"/>
  <c r="G63" i="1"/>
  <c r="H7" i="1"/>
  <c r="H8" i="1"/>
  <c r="H9" i="1"/>
  <c r="H10" i="1"/>
  <c r="H12" i="1"/>
  <c r="H13" i="1"/>
  <c r="H17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8" i="1"/>
  <c r="H49" i="1"/>
  <c r="H50" i="1"/>
  <c r="H51" i="1"/>
  <c r="H53" i="1"/>
  <c r="H54" i="1"/>
  <c r="H55" i="1"/>
  <c r="H56" i="1"/>
  <c r="H57" i="1"/>
  <c r="H58" i="1"/>
  <c r="H60" i="1"/>
  <c r="H61" i="1"/>
  <c r="H62" i="1"/>
  <c r="G9" i="1"/>
  <c r="G10" i="1"/>
  <c r="G12" i="1"/>
  <c r="G13" i="1"/>
  <c r="G17" i="1"/>
  <c r="G19" i="1"/>
  <c r="G20" i="1"/>
  <c r="G23" i="1"/>
  <c r="G24" i="1"/>
  <c r="G25" i="1"/>
  <c r="G26" i="1"/>
  <c r="G27" i="1"/>
  <c r="G28" i="1"/>
  <c r="G29" i="1"/>
  <c r="G30" i="1"/>
  <c r="G31" i="1"/>
  <c r="G32" i="1"/>
  <c r="G34" i="1"/>
  <c r="G35" i="1"/>
  <c r="G36" i="1"/>
  <c r="G37" i="1"/>
  <c r="G38" i="1"/>
  <c r="G39" i="1"/>
  <c r="G40" i="1"/>
  <c r="G41" i="1"/>
  <c r="G42" i="1"/>
  <c r="G43" i="1"/>
  <c r="G44" i="1"/>
  <c r="G45" i="1"/>
  <c r="G48" i="1"/>
  <c r="G49" i="1"/>
  <c r="G50" i="1"/>
  <c r="G51" i="1"/>
  <c r="G53" i="1"/>
  <c r="G54" i="1"/>
  <c r="G55" i="1"/>
  <c r="G56" i="1"/>
  <c r="G57" i="1"/>
  <c r="G58" i="1"/>
  <c r="G60" i="1"/>
  <c r="G61" i="1"/>
  <c r="G62" i="1"/>
  <c r="G7" i="1"/>
</calcChain>
</file>

<file path=xl/sharedStrings.xml><?xml version="1.0" encoding="utf-8"?>
<sst xmlns="http://schemas.openxmlformats.org/spreadsheetml/2006/main" count="126" uniqueCount="126">
  <si>
    <t>Код бюджетной классификации</t>
  </si>
  <si>
    <t xml:space="preserve">       000 0100 0000000000 000</t>
  </si>
  <si>
    <t xml:space="preserve">       000 0102 0000000000 000</t>
  </si>
  <si>
    <t xml:space="preserve">       000 0103 0000000000 000</t>
  </si>
  <si>
    <t xml:space="preserve">       000 0104 0000000000 000</t>
  </si>
  <si>
    <t xml:space="preserve">       000 0106 0000000000 000</t>
  </si>
  <si>
    <t xml:space="preserve">       000 0107 0000000000 000</t>
  </si>
  <si>
    <t xml:space="preserve">       000 0111 0000000000 000</t>
  </si>
  <si>
    <t xml:space="preserve">       000 0113 0000000000 000</t>
  </si>
  <si>
    <t xml:space="preserve">       000 0200 0000000000 000</t>
  </si>
  <si>
    <t xml:space="preserve">       000 0204 0000000000 000</t>
  </si>
  <si>
    <t xml:space="preserve">       000 0300 0000000000 000</t>
  </si>
  <si>
    <t xml:space="preserve">       000 0309 0000000000 000</t>
  </si>
  <si>
    <t xml:space="preserve">       000 0314 0000000000 000</t>
  </si>
  <si>
    <t xml:space="preserve">       000 0400 0000000000 000</t>
  </si>
  <si>
    <t xml:space="preserve">       000 0405 0000000000 000</t>
  </si>
  <si>
    <t xml:space="preserve">       000 0408 0000000000 000</t>
  </si>
  <si>
    <t xml:space="preserve">       000 0409 0000000000 000</t>
  </si>
  <si>
    <t xml:space="preserve">       000 0410 0000000000 000</t>
  </si>
  <si>
    <t xml:space="preserve">       000 0412 0000000000 000</t>
  </si>
  <si>
    <t xml:space="preserve">       000 0500 0000000000 000</t>
  </si>
  <si>
    <t xml:space="preserve">       000 0501 0000000000 000</t>
  </si>
  <si>
    <t xml:space="preserve">       000 0502 0000000000 000</t>
  </si>
  <si>
    <t xml:space="preserve">       000 0503 0000000000 000</t>
  </si>
  <si>
    <t xml:space="preserve">       000 0505 0000000000 000</t>
  </si>
  <si>
    <t xml:space="preserve">       000 0600 0000000000 000</t>
  </si>
  <si>
    <t xml:space="preserve">       000 0603 0000000000 000</t>
  </si>
  <si>
    <t xml:space="preserve">       000 0605 0000000000 000</t>
  </si>
  <si>
    <t xml:space="preserve">       000 0700 0000000000 000</t>
  </si>
  <si>
    <t xml:space="preserve">       000 0701 0000000000 000</t>
  </si>
  <si>
    <t xml:space="preserve">       000 0702 0000000000 000</t>
  </si>
  <si>
    <t xml:space="preserve">       000 0703 0000000000 000</t>
  </si>
  <si>
    <t xml:space="preserve">       000 0705 0000000000 000</t>
  </si>
  <si>
    <t xml:space="preserve">       000 0707 0000000000 000</t>
  </si>
  <si>
    <t xml:space="preserve">       000 0709 0000000000 000</t>
  </si>
  <si>
    <t xml:space="preserve">       000 0800 0000000000 000</t>
  </si>
  <si>
    <t xml:space="preserve">       000 0801 0000000000 000</t>
  </si>
  <si>
    <t xml:space="preserve">       000 0804 0000000000 000</t>
  </si>
  <si>
    <t xml:space="preserve">       000 0900 0000000000 000</t>
  </si>
  <si>
    <t xml:space="preserve">       000 0909 0000000000 000</t>
  </si>
  <si>
    <t xml:space="preserve">       000 1000 0000000000 000</t>
  </si>
  <si>
    <t xml:space="preserve">       000 1001 0000000000 000</t>
  </si>
  <si>
    <t xml:space="preserve">       000 1003 0000000000 000</t>
  </si>
  <si>
    <t xml:space="preserve">       000 1004 0000000000 000</t>
  </si>
  <si>
    <t xml:space="preserve">       000 1006 0000000000 000</t>
  </si>
  <si>
    <t xml:space="preserve">       000 1100 0000000000 000</t>
  </si>
  <si>
    <t xml:space="preserve">       000 1101 0000000000 000</t>
  </si>
  <si>
    <t xml:space="preserve">       000 1102 0000000000 000</t>
  </si>
  <si>
    <t xml:space="preserve">       000 1103 0000000000 000</t>
  </si>
  <si>
    <t xml:space="preserve">       000 1105 0000000000 000</t>
  </si>
  <si>
    <t xml:space="preserve">       000 1200 0000000000 000</t>
  </si>
  <si>
    <t xml:space="preserve">       000 1201 0000000000 000</t>
  </si>
  <si>
    <t xml:space="preserve">       000 1202 0000000000 000</t>
  </si>
  <si>
    <t xml:space="preserve">       000 1300 0000000000 000</t>
  </si>
  <si>
    <t xml:space="preserve">       000 1301 0000000000 000</t>
  </si>
  <si>
    <t xml:space="preserve">       000 9600 0000000000 000</t>
  </si>
  <si>
    <t>Всего:</t>
  </si>
  <si>
    <t xml:space="preserve">       ОБЩЕГОСУДАРСТВЕННЫЕ ВОПРОСЫ</t>
  </si>
  <si>
    <t xml:space="preserve">       Функционирование высшего должностного лица субъекта Российской Федерации и муниципального образования</t>
  </si>
  <si>
    <t xml:space="preserve">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</si>
  <si>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</si>
  <si>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</si>
  <si>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Резервные фонды</t>
  </si>
  <si>
    <t xml:space="preserve">       Другие общегосударственные вопросы</t>
  </si>
  <si>
    <t xml:space="preserve">       НАЦИОНАЛЬНАЯ БЕЗОПАСНОСТЬ И ПРАВООХРАНИТЕЛЬНАЯ ДЕЯТЕЛЬНОСТЬ</t>
  </si>
  <si>
    <t xml:space="preserve">       Защита населения и территории от чрезвычайных ситуаций природного и техногенного характера, гражданская оборона</t>
  </si>
  <si>
    <t xml:space="preserve">       Другие вопросы в области национальной безопасности и правоохранительной деятельности</t>
  </si>
  <si>
    <t xml:space="preserve">       НАЦИОНАЛЬНАЯ ЭКОНОМИКА</t>
  </si>
  <si>
    <t xml:space="preserve">       Сельское хозяйство и рыболовство</t>
  </si>
  <si>
    <t xml:space="preserve">       Водное хозяйство</t>
  </si>
  <si>
    <t xml:space="preserve">       Транспорт</t>
  </si>
  <si>
    <t xml:space="preserve">       Дорожное хозяйство (дорожные фонды)</t>
  </si>
  <si>
    <t xml:space="preserve">       Связь и информатика</t>
  </si>
  <si>
    <t xml:space="preserve">       Другие вопросы в области национальной экономики</t>
  </si>
  <si>
    <t xml:space="preserve">       ЖИЛИЩНО-КОММУНАЛЬНОЕ ХОЗЯЙСТВО</t>
  </si>
  <si>
    <t xml:space="preserve">       Жилищное хозяйство</t>
  </si>
  <si>
    <t xml:space="preserve">       Коммунальное хозяйство</t>
  </si>
  <si>
    <t xml:space="preserve">       Благоустройство</t>
  </si>
  <si>
    <t xml:space="preserve">       Другие вопросы в области жилищно-коммунального хозяйства</t>
  </si>
  <si>
    <t xml:space="preserve">       ОХРАНА ОКРУЖАЮЩЕЙ СРЕДЫ</t>
  </si>
  <si>
    <t xml:space="preserve">       Охрана объектов растительного и животного мира и среды их обитания</t>
  </si>
  <si>
    <t xml:space="preserve">       Другие вопросы в области охраны окружающей среды</t>
  </si>
  <si>
    <t xml:space="preserve">       ОБРАЗОВАНИЕ</t>
  </si>
  <si>
    <t xml:space="preserve">       Дошкольное образование</t>
  </si>
  <si>
    <t xml:space="preserve">       Общее образование</t>
  </si>
  <si>
    <t xml:space="preserve">       Дополнительное образование детей</t>
  </si>
  <si>
    <t xml:space="preserve">       Профессиональная подготовка, переподготовка и повышение квалификации</t>
  </si>
  <si>
    <t xml:space="preserve">       Молодежная политика</t>
  </si>
  <si>
    <t xml:space="preserve">       Другие вопросы в области образования</t>
  </si>
  <si>
    <t xml:space="preserve">       КУЛЬТУРА, КИНЕМАТОГРАФИЯ</t>
  </si>
  <si>
    <t xml:space="preserve">       Культура</t>
  </si>
  <si>
    <t xml:space="preserve">       Другие вопросы в области культуры, кинематографии</t>
  </si>
  <si>
    <t xml:space="preserve">       ЗДРАВООХРАНЕНИЕ</t>
  </si>
  <si>
    <t xml:space="preserve">       Другие вопросы в области здравоохранения</t>
  </si>
  <si>
    <t xml:space="preserve">       СОЦИАЛЬНАЯ ПОЛИТИКА</t>
  </si>
  <si>
    <t xml:space="preserve">       Пенсионное обеспечение</t>
  </si>
  <si>
    <t xml:space="preserve">       Социальное обеспечение населения</t>
  </si>
  <si>
    <t xml:space="preserve">       Охрана семьи и детства</t>
  </si>
  <si>
    <t xml:space="preserve">       Другие вопросы в области социальной политики</t>
  </si>
  <si>
    <t xml:space="preserve">       ФИЗИЧЕСКАЯ КУЛЬТУРА И СПОРТ</t>
  </si>
  <si>
    <t xml:space="preserve">       Физическая культура</t>
  </si>
  <si>
    <t xml:space="preserve">       Массовый спорт</t>
  </si>
  <si>
    <t xml:space="preserve">       Спорт высших достижений</t>
  </si>
  <si>
    <t xml:space="preserve">       Другие вопросы в области физической культуры и спорта</t>
  </si>
  <si>
    <t xml:space="preserve">       СРЕДСТВА МАССОВОЙ ИНФОРМАЦИИ</t>
  </si>
  <si>
    <t xml:space="preserve">       Телевидение и радиовещание</t>
  </si>
  <si>
    <t xml:space="preserve">       Периодическая печать и издательства</t>
  </si>
  <si>
    <t xml:space="preserve">       ОБСЛУЖИВАНИЕ ГОСУДАРСТВЕННОГО И МУНИЦИПАЛЬНОГО ДОЛГА</t>
  </si>
  <si>
    <t xml:space="preserve">       Обеспечение проведения выборов и референдумов</t>
  </si>
  <si>
    <t xml:space="preserve">       НАЦИОНАЛЬНАЯ ОБОРОНА</t>
  </si>
  <si>
    <t xml:space="preserve">       Мобилизационная подготовка экономики</t>
  </si>
  <si>
    <t xml:space="preserve">       000 0406 0000000000 000</t>
  </si>
  <si>
    <t xml:space="preserve">       000 0602 0000000000 000</t>
  </si>
  <si>
    <r>
      <t xml:space="preserve">       </t>
    </r>
    <r>
      <rPr>
        <sz val="11"/>
        <rFont val="Times New Roman"/>
        <family val="1"/>
        <charset val="204"/>
      </rPr>
      <t>Сбор, удаление отходов и очистка сточных вод</t>
    </r>
  </si>
  <si>
    <t>Единицы измерения: млн. руб.</t>
  </si>
  <si>
    <t>Исполнение бюджета Одинцовского городского округа по разделам и подразделам классификации расходов</t>
  </si>
  <si>
    <t>План на 2021 год</t>
  </si>
  <si>
    <t>% исполнения плана 2021 года</t>
  </si>
  <si>
    <t xml:space="preserve">       000 0310 0000000000 000</t>
  </si>
  <si>
    <t xml:space="preserve">       Защита населения и территории от чрезвычайных ситуаций природного и техногенного характера, пожарная безопасность</t>
  </si>
  <si>
    <t xml:space="preserve">       Обслуживание государственного (муниципального) внутреннего долга</t>
  </si>
  <si>
    <t>План на 2022 год</t>
  </si>
  <si>
    <t>% исполнения плана 2022 года</t>
  </si>
  <si>
    <t>за 2021 и 2022 год</t>
  </si>
  <si>
    <t>Исполнено за2021 год</t>
  </si>
  <si>
    <t>Исполнено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</si>
</sst>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.000"/>
  </numFmts>
  <fonts count="5" x14ac:knownFonts="1">
    <font>
      <sz val="11"/>
      <name val="Calibri"/>
      <family val="2"/>
      <scheme val="minor"/>
    </font>
    <font>
      <sz val="11"/>
      <name val="Calibri"/>
      <family val="2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3" fillId="0" borderId="1" xfId="0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165" fontId="2" fillId="0" borderId="1" xfId="1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/>
    <xf numFmtId="0" fontId="4" fillId="0" borderId="0" xfId="0" applyNumberFormat="1" applyFont="1" applyFill="1" applyAlignment="1" applyProtection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abSelected="1" zoomScale="85" zoomScaleNormal="85" workbookViewId="0">
      <pane ySplit="1" topLeftCell="A26" activePane="bottomLeft" state="frozen"/>
      <selection pane="bottomLeft" activeCell="N16" sqref="N16"/>
    </sheetView>
  </sheetViews>
  <sheetFormatPr defaultColWidth="8.85546875" defaultRowHeight="15" x14ac:dyDescent="0.25"/>
  <cols>
    <col min="1" max="1" width="41.5703125" style="3" customWidth="1"/>
    <col min="2" max="2" width="27.42578125" style="3" customWidth="1"/>
    <col min="3" max="4" width="18.140625" style="3" customWidth="1"/>
    <col min="5" max="5" width="16.7109375" style="3" bestFit="1" customWidth="1"/>
    <col min="6" max="6" width="15.42578125" style="15" customWidth="1"/>
    <col min="7" max="7" width="13.5703125" style="3" customWidth="1"/>
    <col min="8" max="8" width="18.140625" style="3" customWidth="1"/>
    <col min="9" max="16384" width="8.85546875" style="3"/>
  </cols>
  <sheetData>
    <row r="1" spans="1:8" ht="19.149999999999999" customHeight="1" x14ac:dyDescent="0.25">
      <c r="B1" s="19" t="s">
        <v>115</v>
      </c>
      <c r="C1" s="19"/>
      <c r="D1" s="19"/>
      <c r="E1" s="19"/>
      <c r="F1" s="19"/>
      <c r="G1" s="19"/>
    </row>
    <row r="2" spans="1:8" ht="19.149999999999999" customHeight="1" x14ac:dyDescent="0.25">
      <c r="B2" s="19" t="s">
        <v>123</v>
      </c>
      <c r="C2" s="19"/>
      <c r="D2" s="19"/>
      <c r="E2" s="19"/>
      <c r="F2" s="19"/>
      <c r="G2" s="19"/>
    </row>
    <row r="3" spans="1:8" ht="19.149999999999999" customHeight="1" x14ac:dyDescent="0.25">
      <c r="A3" s="3" t="s">
        <v>114</v>
      </c>
      <c r="B3" s="17"/>
      <c r="C3" s="18"/>
    </row>
    <row r="4" spans="1:8" ht="57" x14ac:dyDescent="0.25">
      <c r="A4" s="16" t="s">
        <v>0</v>
      </c>
      <c r="B4" s="16"/>
      <c r="C4" s="4" t="s">
        <v>116</v>
      </c>
      <c r="D4" s="11" t="s">
        <v>124</v>
      </c>
      <c r="E4" s="4" t="s">
        <v>121</v>
      </c>
      <c r="F4" s="14" t="s">
        <v>125</v>
      </c>
      <c r="G4" s="4" t="s">
        <v>117</v>
      </c>
      <c r="H4" s="4" t="s">
        <v>122</v>
      </c>
    </row>
    <row r="5" spans="1:8" x14ac:dyDescent="0.25">
      <c r="A5" s="5">
        <v>1</v>
      </c>
      <c r="B5" s="1">
        <v>2</v>
      </c>
      <c r="C5" s="1">
        <v>3</v>
      </c>
      <c r="D5" s="1">
        <v>5</v>
      </c>
      <c r="E5" s="1">
        <v>6</v>
      </c>
      <c r="F5" s="1">
        <v>8</v>
      </c>
      <c r="G5" s="1">
        <v>9</v>
      </c>
      <c r="H5" s="1">
        <v>11</v>
      </c>
    </row>
    <row r="6" spans="1:8" ht="28.5" x14ac:dyDescent="0.25">
      <c r="A6" s="6" t="s">
        <v>57</v>
      </c>
      <c r="B6" s="7" t="s">
        <v>1</v>
      </c>
      <c r="C6" s="12">
        <f>SUM(C7:C13)</f>
        <v>3351.502</v>
      </c>
      <c r="D6" s="12">
        <f t="shared" ref="D6" si="0">SUM(D7:D13)</f>
        <v>3239.2560000000003</v>
      </c>
      <c r="E6" s="12">
        <f>SUM(E7:E13)</f>
        <v>3060.5690000000004</v>
      </c>
      <c r="F6" s="12">
        <f t="shared" ref="F6" si="1">SUM(F7:F13)</f>
        <v>2973.1880000000001</v>
      </c>
      <c r="G6" s="8">
        <f>D6*100/C6</f>
        <v>96.650874742130554</v>
      </c>
      <c r="H6" s="8">
        <f>F6*100/E6</f>
        <v>97.144942656087792</v>
      </c>
    </row>
    <row r="7" spans="1:8" ht="45" x14ac:dyDescent="0.25">
      <c r="A7" s="2" t="s">
        <v>58</v>
      </c>
      <c r="B7" s="9" t="s">
        <v>2</v>
      </c>
      <c r="C7" s="13">
        <v>6.9889999999999999</v>
      </c>
      <c r="D7" s="13">
        <v>6.984</v>
      </c>
      <c r="E7" s="13">
        <v>7.92</v>
      </c>
      <c r="F7" s="13">
        <v>7.9180000000000001</v>
      </c>
      <c r="G7" s="10">
        <f>D7*100/C7</f>
        <v>99.928459007011014</v>
      </c>
      <c r="H7" s="10">
        <f>F7*100/E7</f>
        <v>99.974747474747488</v>
      </c>
    </row>
    <row r="8" spans="1:8" ht="75" x14ac:dyDescent="0.25">
      <c r="A8" s="2" t="s">
        <v>59</v>
      </c>
      <c r="B8" s="9" t="s">
        <v>3</v>
      </c>
      <c r="C8" s="13">
        <v>12.853</v>
      </c>
      <c r="D8" s="13">
        <v>12.837</v>
      </c>
      <c r="E8" s="13">
        <v>11.616</v>
      </c>
      <c r="F8" s="13">
        <v>11.584</v>
      </c>
      <c r="G8" s="10">
        <f>D8*100/C8</f>
        <v>99.875515443865254</v>
      </c>
      <c r="H8" s="10">
        <f>F8*100/E8</f>
        <v>99.724517906336075</v>
      </c>
    </row>
    <row r="9" spans="1:8" ht="75" x14ac:dyDescent="0.25">
      <c r="A9" s="2" t="s">
        <v>60</v>
      </c>
      <c r="B9" s="9" t="s">
        <v>4</v>
      </c>
      <c r="C9" s="13">
        <v>1265.279</v>
      </c>
      <c r="D9" s="13">
        <v>1247.8420000000001</v>
      </c>
      <c r="E9" s="13">
        <v>1233.9690000000001</v>
      </c>
      <c r="F9" s="13">
        <v>1204.43</v>
      </c>
      <c r="G9" s="10">
        <f>D9*100/C9</f>
        <v>98.621884975566658</v>
      </c>
      <c r="H9" s="10">
        <f>F9*100/E9</f>
        <v>97.606179733850681</v>
      </c>
    </row>
    <row r="10" spans="1:8" ht="60" x14ac:dyDescent="0.25">
      <c r="A10" s="2" t="s">
        <v>61</v>
      </c>
      <c r="B10" s="9" t="s">
        <v>5</v>
      </c>
      <c r="C10" s="13">
        <v>101.908</v>
      </c>
      <c r="D10" s="13">
        <v>100.325</v>
      </c>
      <c r="E10" s="13">
        <v>109.751</v>
      </c>
      <c r="F10" s="13">
        <v>107.378</v>
      </c>
      <c r="G10" s="10">
        <f>D10*100/C10</f>
        <v>98.446638144208507</v>
      </c>
      <c r="H10" s="10">
        <f>F10*100/E10</f>
        <v>97.837832912684149</v>
      </c>
    </row>
    <row r="11" spans="1:8" ht="30" x14ac:dyDescent="0.25">
      <c r="A11" s="2" t="s">
        <v>108</v>
      </c>
      <c r="B11" s="9" t="s">
        <v>6</v>
      </c>
      <c r="C11" s="13">
        <v>0</v>
      </c>
      <c r="D11" s="13">
        <v>0</v>
      </c>
      <c r="E11" s="13">
        <v>0</v>
      </c>
      <c r="F11" s="13">
        <v>0</v>
      </c>
      <c r="G11" s="10">
        <v>0</v>
      </c>
      <c r="H11" s="10">
        <v>0</v>
      </c>
    </row>
    <row r="12" spans="1:8" x14ac:dyDescent="0.25">
      <c r="A12" s="2" t="s">
        <v>62</v>
      </c>
      <c r="B12" s="9" t="s">
        <v>7</v>
      </c>
      <c r="C12" s="13">
        <v>23.8</v>
      </c>
      <c r="D12" s="13">
        <v>0</v>
      </c>
      <c r="E12" s="13">
        <v>23.19</v>
      </c>
      <c r="F12" s="13">
        <v>0</v>
      </c>
      <c r="G12" s="10">
        <f>D12*100/C12</f>
        <v>0</v>
      </c>
      <c r="H12" s="10">
        <f>F12*100/E12</f>
        <v>0</v>
      </c>
    </row>
    <row r="13" spans="1:8" x14ac:dyDescent="0.25">
      <c r="A13" s="2" t="s">
        <v>63</v>
      </c>
      <c r="B13" s="9" t="s">
        <v>8</v>
      </c>
      <c r="C13" s="13">
        <v>1940.673</v>
      </c>
      <c r="D13" s="13">
        <v>1871.268</v>
      </c>
      <c r="E13" s="13">
        <v>1674.123</v>
      </c>
      <c r="F13" s="13">
        <v>1641.8779999999999</v>
      </c>
      <c r="G13" s="10">
        <f>D13*100/C13</f>
        <v>96.423663337409238</v>
      </c>
      <c r="H13" s="10">
        <f>F13*100/E13</f>
        <v>98.073916910525682</v>
      </c>
    </row>
    <row r="14" spans="1:8" ht="28.5" x14ac:dyDescent="0.25">
      <c r="A14" s="6" t="s">
        <v>109</v>
      </c>
      <c r="B14" s="7" t="s">
        <v>9</v>
      </c>
      <c r="C14" s="12">
        <v>1.35</v>
      </c>
      <c r="D14" s="12">
        <f t="shared" ref="D14" si="2">D15</f>
        <v>1.35</v>
      </c>
      <c r="E14" s="12">
        <f>SUM(E15)</f>
        <v>0</v>
      </c>
      <c r="F14" s="12">
        <f t="shared" ref="F14" si="3">SUM(F15)</f>
        <v>0</v>
      </c>
      <c r="G14" s="8">
        <v>0</v>
      </c>
      <c r="H14" s="8">
        <v>0</v>
      </c>
    </row>
    <row r="15" spans="1:8" ht="30" x14ac:dyDescent="0.25">
      <c r="A15" s="2" t="s">
        <v>110</v>
      </c>
      <c r="B15" s="9" t="s">
        <v>10</v>
      </c>
      <c r="C15" s="13">
        <v>1.35</v>
      </c>
      <c r="D15" s="13">
        <v>1.35</v>
      </c>
      <c r="E15" s="13">
        <v>0</v>
      </c>
      <c r="F15" s="13">
        <v>0</v>
      </c>
      <c r="G15" s="10">
        <v>0</v>
      </c>
      <c r="H15" s="10">
        <v>0</v>
      </c>
    </row>
    <row r="16" spans="1:8" ht="57" x14ac:dyDescent="0.25">
      <c r="A16" s="6" t="s">
        <v>64</v>
      </c>
      <c r="B16" s="7" t="s">
        <v>11</v>
      </c>
      <c r="C16" s="12">
        <f>SUM(C17:C19)</f>
        <v>391.64099999999996</v>
      </c>
      <c r="D16" s="12">
        <f t="shared" ref="D16" si="4">D17+D19+D18</f>
        <v>369.75799999999998</v>
      </c>
      <c r="E16" s="12">
        <f>SUM(E17:E19)</f>
        <v>304.33299999999997</v>
      </c>
      <c r="F16" s="12">
        <f t="shared" ref="F16" si="5">SUM(F17:F19)</f>
        <v>272.601</v>
      </c>
      <c r="G16" s="8">
        <f>D16*100/C16</f>
        <v>94.412484903266005</v>
      </c>
      <c r="H16" s="8">
        <f>F16*100/E16</f>
        <v>89.573263497550386</v>
      </c>
    </row>
    <row r="17" spans="1:8" ht="60" x14ac:dyDescent="0.25">
      <c r="A17" s="2" t="s">
        <v>65</v>
      </c>
      <c r="B17" s="9" t="s">
        <v>12</v>
      </c>
      <c r="C17" s="13">
        <v>6.6000000000000003E-2</v>
      </c>
      <c r="D17" s="13">
        <v>6.6000000000000003E-2</v>
      </c>
      <c r="E17" s="13">
        <v>0.84299999999999997</v>
      </c>
      <c r="F17" s="13">
        <v>0.46</v>
      </c>
      <c r="G17" s="10">
        <f>D17*100/C17</f>
        <v>100</v>
      </c>
      <c r="H17" s="10">
        <f>F17*100/E17</f>
        <v>54.567022538552791</v>
      </c>
    </row>
    <row r="18" spans="1:8" ht="60" x14ac:dyDescent="0.25">
      <c r="A18" s="2" t="s">
        <v>119</v>
      </c>
      <c r="B18" s="9" t="s">
        <v>118</v>
      </c>
      <c r="C18" s="13">
        <v>107.226</v>
      </c>
      <c r="D18" s="13">
        <v>103.21</v>
      </c>
      <c r="E18" s="13">
        <v>112.93899999999999</v>
      </c>
      <c r="F18" s="13">
        <v>105.63500000000001</v>
      </c>
      <c r="G18" s="10">
        <v>0</v>
      </c>
      <c r="H18" s="10">
        <f>F18*100/E18</f>
        <v>93.532792038179906</v>
      </c>
    </row>
    <row r="19" spans="1:8" ht="45" x14ac:dyDescent="0.25">
      <c r="A19" s="2" t="s">
        <v>66</v>
      </c>
      <c r="B19" s="9" t="s">
        <v>13</v>
      </c>
      <c r="C19" s="13">
        <v>284.34899999999999</v>
      </c>
      <c r="D19" s="13">
        <v>266.48200000000003</v>
      </c>
      <c r="E19" s="13">
        <v>190.55099999999999</v>
      </c>
      <c r="F19" s="13">
        <v>166.506</v>
      </c>
      <c r="G19" s="10">
        <f>D19*100/C19</f>
        <v>93.716524411902299</v>
      </c>
      <c r="H19" s="10">
        <f>F19*100/E19</f>
        <v>87.381330982256713</v>
      </c>
    </row>
    <row r="20" spans="1:8" ht="28.5" x14ac:dyDescent="0.25">
      <c r="A20" s="6" t="s">
        <v>67</v>
      </c>
      <c r="B20" s="7" t="s">
        <v>14</v>
      </c>
      <c r="C20" s="12">
        <f>SUM(C21:C26)</f>
        <v>2958.114</v>
      </c>
      <c r="D20" s="12">
        <f t="shared" ref="D20" si="6">SUM(D21:D26)</f>
        <v>2197.6819999999998</v>
      </c>
      <c r="E20" s="12">
        <f>SUM(E21:E26)</f>
        <v>3252.1440000000002</v>
      </c>
      <c r="F20" s="12">
        <f t="shared" ref="F20" si="7">SUM(F21:F26)</f>
        <v>3216.1929999999998</v>
      </c>
      <c r="G20" s="8">
        <f>D20*100/C20</f>
        <v>74.293350425304766</v>
      </c>
      <c r="H20" s="8">
        <f>F20*100/E20</f>
        <v>98.89454464500956</v>
      </c>
    </row>
    <row r="21" spans="1:8" x14ac:dyDescent="0.25">
      <c r="A21" s="2" t="s">
        <v>68</v>
      </c>
      <c r="B21" s="9" t="s">
        <v>15</v>
      </c>
      <c r="C21" s="13">
        <v>10.801</v>
      </c>
      <c r="D21" s="13">
        <v>8.2370000000000001</v>
      </c>
      <c r="E21" s="13">
        <v>10.82</v>
      </c>
      <c r="F21" s="13">
        <v>10.141</v>
      </c>
      <c r="G21" s="10">
        <f>D21*100/C21</f>
        <v>76.261457272474772</v>
      </c>
      <c r="H21" s="10">
        <f>F21*100/E21</f>
        <v>93.724584103512015</v>
      </c>
    </row>
    <row r="22" spans="1:8" x14ac:dyDescent="0.25">
      <c r="A22" s="2" t="s">
        <v>69</v>
      </c>
      <c r="B22" s="9" t="s">
        <v>111</v>
      </c>
      <c r="C22" s="13">
        <v>6.8410000000000002</v>
      </c>
      <c r="D22" s="13">
        <v>5.6390000000000002</v>
      </c>
      <c r="E22" s="13">
        <v>10.872</v>
      </c>
      <c r="F22" s="13">
        <v>10.856999999999999</v>
      </c>
      <c r="G22" s="10">
        <f>D22*100/C22</f>
        <v>82.429469375822237</v>
      </c>
      <c r="H22" s="10">
        <f>F22*100/E22</f>
        <v>99.862030905077248</v>
      </c>
    </row>
    <row r="23" spans="1:8" x14ac:dyDescent="0.25">
      <c r="A23" s="2" t="s">
        <v>70</v>
      </c>
      <c r="B23" s="9" t="s">
        <v>16</v>
      </c>
      <c r="C23" s="13">
        <v>200.49</v>
      </c>
      <c r="D23" s="13">
        <v>181.84200000000001</v>
      </c>
      <c r="E23" s="13">
        <v>246.65600000000001</v>
      </c>
      <c r="F23" s="13">
        <v>244.36799999999999</v>
      </c>
      <c r="G23" s="10">
        <f>D23*100/C23</f>
        <v>90.698787969474793</v>
      </c>
      <c r="H23" s="10">
        <f>F23*100/E23</f>
        <v>99.07239231966787</v>
      </c>
    </row>
    <row r="24" spans="1:8" ht="30" x14ac:dyDescent="0.25">
      <c r="A24" s="2" t="s">
        <v>71</v>
      </c>
      <c r="B24" s="9" t="s">
        <v>17</v>
      </c>
      <c r="C24" s="13">
        <v>2684.096</v>
      </c>
      <c r="D24" s="13">
        <v>1948.1469999999999</v>
      </c>
      <c r="E24" s="13">
        <v>2918.0520000000001</v>
      </c>
      <c r="F24" s="13">
        <v>2895.8139999999999</v>
      </c>
      <c r="G24" s="10">
        <f>D24*100/C24</f>
        <v>72.581122284746883</v>
      </c>
      <c r="H24" s="10">
        <f>F24*100/E24</f>
        <v>99.237916253719931</v>
      </c>
    </row>
    <row r="25" spans="1:8" x14ac:dyDescent="0.25">
      <c r="A25" s="2" t="s">
        <v>72</v>
      </c>
      <c r="B25" s="9" t="s">
        <v>18</v>
      </c>
      <c r="C25" s="13">
        <v>15.397</v>
      </c>
      <c r="D25" s="13">
        <v>14.096</v>
      </c>
      <c r="E25" s="13">
        <v>15.172000000000001</v>
      </c>
      <c r="F25" s="13">
        <v>15.172000000000001</v>
      </c>
      <c r="G25" s="10">
        <f>D25*100/C25</f>
        <v>91.550302006884451</v>
      </c>
      <c r="H25" s="10">
        <f>F25*100/E25</f>
        <v>100</v>
      </c>
    </row>
    <row r="26" spans="1:8" ht="30" x14ac:dyDescent="0.25">
      <c r="A26" s="2" t="s">
        <v>73</v>
      </c>
      <c r="B26" s="9" t="s">
        <v>19</v>
      </c>
      <c r="C26" s="13">
        <v>40.488999999999997</v>
      </c>
      <c r="D26" s="13">
        <v>39.720999999999997</v>
      </c>
      <c r="E26" s="13">
        <v>50.572000000000003</v>
      </c>
      <c r="F26" s="13">
        <v>39.841000000000001</v>
      </c>
      <c r="G26" s="10">
        <f>D26*100/C26</f>
        <v>98.103188520338847</v>
      </c>
      <c r="H26" s="10">
        <f>F26*100/E26</f>
        <v>78.78074824013288</v>
      </c>
    </row>
    <row r="27" spans="1:8" ht="28.5" x14ac:dyDescent="0.25">
      <c r="A27" s="6" t="s">
        <v>74</v>
      </c>
      <c r="B27" s="7" t="s">
        <v>20</v>
      </c>
      <c r="C27" s="12">
        <v>6517.1270000000004</v>
      </c>
      <c r="D27" s="12">
        <f t="shared" ref="D27" si="8">SUM(D28:D31)</f>
        <v>6363.7379999999994</v>
      </c>
      <c r="E27" s="12">
        <f>SUM(E28:E31)</f>
        <v>7038.1770000000006</v>
      </c>
      <c r="F27" s="12">
        <f t="shared" ref="F27" si="9">SUM(F28:F31)</f>
        <v>6905.317</v>
      </c>
      <c r="G27" s="8">
        <f>D27*100/C27</f>
        <v>97.646370862498131</v>
      </c>
      <c r="H27" s="8">
        <f>F27*100/E27</f>
        <v>98.11229527191486</v>
      </c>
    </row>
    <row r="28" spans="1:8" x14ac:dyDescent="0.25">
      <c r="A28" s="2" t="s">
        <v>75</v>
      </c>
      <c r="B28" s="9" t="s">
        <v>21</v>
      </c>
      <c r="C28" s="13">
        <v>240.12799999999999</v>
      </c>
      <c r="D28" s="13">
        <v>227.137</v>
      </c>
      <c r="E28" s="13">
        <v>382.90499999999997</v>
      </c>
      <c r="F28" s="13">
        <v>361.34500000000003</v>
      </c>
      <c r="G28" s="10">
        <f>D28*100/C28</f>
        <v>94.58996868336888</v>
      </c>
      <c r="H28" s="10">
        <f>F28*100/E28</f>
        <v>94.369360546349625</v>
      </c>
    </row>
    <row r="29" spans="1:8" x14ac:dyDescent="0.25">
      <c r="A29" s="2" t="s">
        <v>76</v>
      </c>
      <c r="B29" s="9" t="s">
        <v>22</v>
      </c>
      <c r="C29" s="13">
        <v>1633.298</v>
      </c>
      <c r="D29" s="13">
        <v>1617.8389999999999</v>
      </c>
      <c r="E29" s="13">
        <v>1039.664</v>
      </c>
      <c r="F29" s="13">
        <v>1036.924</v>
      </c>
      <c r="G29" s="10">
        <f>D29*100/C29</f>
        <v>99.053510137158071</v>
      </c>
      <c r="H29" s="10">
        <f>F29*100/E29</f>
        <v>99.736453315686603</v>
      </c>
    </row>
    <row r="30" spans="1:8" x14ac:dyDescent="0.25">
      <c r="A30" s="2" t="s">
        <v>77</v>
      </c>
      <c r="B30" s="9" t="s">
        <v>23</v>
      </c>
      <c r="C30" s="13">
        <v>4642.2430000000004</v>
      </c>
      <c r="D30" s="13">
        <v>4517.3069999999998</v>
      </c>
      <c r="E30" s="13">
        <v>5536.4059999999999</v>
      </c>
      <c r="F30" s="13">
        <v>5428.2809999999999</v>
      </c>
      <c r="G30" s="10">
        <f>D30*100/C30</f>
        <v>97.308714774301976</v>
      </c>
      <c r="H30" s="10">
        <f>F30*100/E30</f>
        <v>98.047018228070698</v>
      </c>
    </row>
    <row r="31" spans="1:8" ht="30" x14ac:dyDescent="0.25">
      <c r="A31" s="2" t="s">
        <v>78</v>
      </c>
      <c r="B31" s="9" t="s">
        <v>24</v>
      </c>
      <c r="C31" s="13">
        <v>1.4570000000000001</v>
      </c>
      <c r="D31" s="13">
        <v>1.4550000000000001</v>
      </c>
      <c r="E31" s="13">
        <v>79.201999999999998</v>
      </c>
      <c r="F31" s="13">
        <v>78.766999999999996</v>
      </c>
      <c r="G31" s="10">
        <f>D31*100/C31</f>
        <v>99.862731640356898</v>
      </c>
      <c r="H31" s="10">
        <f>F31*100/E31</f>
        <v>99.450771445165529</v>
      </c>
    </row>
    <row r="32" spans="1:8" ht="28.5" x14ac:dyDescent="0.25">
      <c r="A32" s="6" t="s">
        <v>79</v>
      </c>
      <c r="B32" s="7" t="s">
        <v>25</v>
      </c>
      <c r="C32" s="12">
        <f>SUM(C33:C35)</f>
        <v>1167.0049999999999</v>
      </c>
      <c r="D32" s="12">
        <f t="shared" ref="D32" si="10">SUM(D33:D35)</f>
        <v>1166.6779999999999</v>
      </c>
      <c r="E32" s="12">
        <f>SUM(E33:E35)</f>
        <v>1669.56</v>
      </c>
      <c r="F32" s="12">
        <f t="shared" ref="F32" si="11">SUM(F33:F35)</f>
        <v>1666.125</v>
      </c>
      <c r="G32" s="8">
        <f>D32*100/C32</f>
        <v>99.971979554500621</v>
      </c>
      <c r="H32" s="8">
        <f>F32*100/E32</f>
        <v>99.79425716955366</v>
      </c>
    </row>
    <row r="33" spans="1:8" ht="30" x14ac:dyDescent="0.25">
      <c r="A33" s="6" t="s">
        <v>113</v>
      </c>
      <c r="B33" s="9" t="s">
        <v>112</v>
      </c>
      <c r="C33" s="13">
        <v>167.905</v>
      </c>
      <c r="D33" s="13">
        <v>167.57900000000001</v>
      </c>
      <c r="E33" s="13">
        <v>306.21199999999999</v>
      </c>
      <c r="F33" s="13">
        <v>306.21199999999999</v>
      </c>
      <c r="G33" s="10">
        <f>D33*100/C33</f>
        <v>99.805842589559575</v>
      </c>
      <c r="H33" s="10">
        <f>F33*100/E33</f>
        <v>100</v>
      </c>
    </row>
    <row r="34" spans="1:8" ht="30" x14ac:dyDescent="0.25">
      <c r="A34" s="2" t="s">
        <v>80</v>
      </c>
      <c r="B34" s="9" t="s">
        <v>26</v>
      </c>
      <c r="C34" s="13">
        <v>4.5460000000000003</v>
      </c>
      <c r="D34" s="13">
        <v>4.5460000000000003</v>
      </c>
      <c r="E34" s="13">
        <v>2.4039999999999999</v>
      </c>
      <c r="F34" s="13">
        <v>1.5329999999999999</v>
      </c>
      <c r="G34" s="10">
        <f>D34*100/C34</f>
        <v>100</v>
      </c>
      <c r="H34" s="10">
        <f>F34*100/E34</f>
        <v>63.76871880199667</v>
      </c>
    </row>
    <row r="35" spans="1:8" ht="30" x14ac:dyDescent="0.25">
      <c r="A35" s="2" t="s">
        <v>81</v>
      </c>
      <c r="B35" s="9" t="s">
        <v>27</v>
      </c>
      <c r="C35" s="13">
        <v>994.55399999999997</v>
      </c>
      <c r="D35" s="13">
        <v>994.553</v>
      </c>
      <c r="E35" s="13">
        <v>1360.944</v>
      </c>
      <c r="F35" s="13">
        <v>1358.38</v>
      </c>
      <c r="G35" s="10">
        <f>D35*100/C35</f>
        <v>99.999899452417878</v>
      </c>
      <c r="H35" s="10">
        <f>F35*100/E35</f>
        <v>99.811601359056652</v>
      </c>
    </row>
    <row r="36" spans="1:8" ht="28.5" x14ac:dyDescent="0.25">
      <c r="A36" s="6" t="s">
        <v>82</v>
      </c>
      <c r="B36" s="7" t="s">
        <v>28</v>
      </c>
      <c r="C36" s="12">
        <v>12206.487999999999</v>
      </c>
      <c r="D36" s="12">
        <v>11806.4</v>
      </c>
      <c r="E36" s="12">
        <f>SUM(E37:E42)</f>
        <v>19360.988000000001</v>
      </c>
      <c r="F36" s="12">
        <f t="shared" ref="F36" si="12">SUM(F37:F42)</f>
        <v>18730.615000000002</v>
      </c>
      <c r="G36" s="8">
        <f>D36*100/C36</f>
        <v>96.722333237864987</v>
      </c>
      <c r="H36" s="8">
        <f>F36*100/E36</f>
        <v>96.74410727386433</v>
      </c>
    </row>
    <row r="37" spans="1:8" x14ac:dyDescent="0.25">
      <c r="A37" s="2" t="s">
        <v>83</v>
      </c>
      <c r="B37" s="9" t="s">
        <v>29</v>
      </c>
      <c r="C37" s="13">
        <v>3520.873</v>
      </c>
      <c r="D37" s="13">
        <v>3293.3029999999999</v>
      </c>
      <c r="E37" s="13">
        <v>6206.8559999999998</v>
      </c>
      <c r="F37" s="13">
        <v>6100.0020000000004</v>
      </c>
      <c r="G37" s="10">
        <f>D37*100/C37</f>
        <v>93.536546191810942</v>
      </c>
      <c r="H37" s="10">
        <f>F37*100/E37</f>
        <v>98.278452085886983</v>
      </c>
    </row>
    <row r="38" spans="1:8" x14ac:dyDescent="0.25">
      <c r="A38" s="2" t="s">
        <v>84</v>
      </c>
      <c r="B38" s="9" t="s">
        <v>30</v>
      </c>
      <c r="C38" s="13">
        <v>7956.7089999999998</v>
      </c>
      <c r="D38" s="13">
        <v>7787.4750000000004</v>
      </c>
      <c r="E38" s="13">
        <v>12227.538</v>
      </c>
      <c r="F38" s="13">
        <v>11725.361999999999</v>
      </c>
      <c r="G38" s="10">
        <f>D38*100/C38</f>
        <v>97.873065359057378</v>
      </c>
      <c r="H38" s="10">
        <f>F38*100/E38</f>
        <v>95.89307348707483</v>
      </c>
    </row>
    <row r="39" spans="1:8" x14ac:dyDescent="0.25">
      <c r="A39" s="2" t="s">
        <v>85</v>
      </c>
      <c r="B39" s="9" t="s">
        <v>31</v>
      </c>
      <c r="C39" s="13">
        <v>499.65499999999997</v>
      </c>
      <c r="D39" s="13">
        <v>498.69200000000001</v>
      </c>
      <c r="E39" s="13">
        <v>651.15800000000002</v>
      </c>
      <c r="F39" s="13">
        <v>634.84199999999998</v>
      </c>
      <c r="G39" s="10">
        <f>D39*100/C39</f>
        <v>99.807267014239827</v>
      </c>
      <c r="H39" s="10">
        <f>F39*100/E39</f>
        <v>97.494310136710283</v>
      </c>
    </row>
    <row r="40" spans="1:8" ht="30" x14ac:dyDescent="0.25">
      <c r="A40" s="2" t="s">
        <v>86</v>
      </c>
      <c r="B40" s="9" t="s">
        <v>32</v>
      </c>
      <c r="C40" s="13">
        <v>18.265999999999998</v>
      </c>
      <c r="D40" s="13">
        <v>18.265999999999998</v>
      </c>
      <c r="E40" s="13">
        <v>15.256</v>
      </c>
      <c r="F40" s="13">
        <v>15.087</v>
      </c>
      <c r="G40" s="10">
        <f>D40*100/C40</f>
        <v>100</v>
      </c>
      <c r="H40" s="10">
        <f>F40*100/E40</f>
        <v>98.892239119035139</v>
      </c>
    </row>
    <row r="41" spans="1:8" x14ac:dyDescent="0.25">
      <c r="A41" s="2" t="s">
        <v>87</v>
      </c>
      <c r="B41" s="9" t="s">
        <v>33</v>
      </c>
      <c r="C41" s="13">
        <v>25.100999999999999</v>
      </c>
      <c r="D41" s="13">
        <v>25.100999999999999</v>
      </c>
      <c r="E41" s="13">
        <v>23.02</v>
      </c>
      <c r="F41" s="13">
        <v>22.814</v>
      </c>
      <c r="G41" s="10">
        <f>D41*100/C41</f>
        <v>100</v>
      </c>
      <c r="H41" s="10">
        <f>F41*100/E41</f>
        <v>99.10512597741095</v>
      </c>
    </row>
    <row r="42" spans="1:8" x14ac:dyDescent="0.25">
      <c r="A42" s="2" t="s">
        <v>88</v>
      </c>
      <c r="B42" s="9" t="s">
        <v>34</v>
      </c>
      <c r="C42" s="13">
        <v>185.88300000000001</v>
      </c>
      <c r="D42" s="13">
        <v>183.56200000000001</v>
      </c>
      <c r="E42" s="13">
        <v>237.16</v>
      </c>
      <c r="F42" s="13">
        <v>232.50800000000001</v>
      </c>
      <c r="G42" s="10">
        <f>D42*100/C42</f>
        <v>98.75136510600754</v>
      </c>
      <c r="H42" s="10">
        <f>F42*100/E42</f>
        <v>98.038455051442057</v>
      </c>
    </row>
    <row r="43" spans="1:8" ht="28.5" x14ac:dyDescent="0.25">
      <c r="A43" s="6" t="s">
        <v>89</v>
      </c>
      <c r="B43" s="7" t="s">
        <v>35</v>
      </c>
      <c r="C43" s="12">
        <f>SUM(C44:C45)</f>
        <v>1531.1120000000001</v>
      </c>
      <c r="D43" s="12">
        <f t="shared" ref="D43" si="13">SUM(D44:D45)</f>
        <v>1529.7270000000001</v>
      </c>
      <c r="E43" s="12">
        <f>SUM(E44:E45)</f>
        <v>1304.0609999999999</v>
      </c>
      <c r="F43" s="12">
        <f t="shared" ref="F43" si="14">SUM(F44:F45)</f>
        <v>1295.4839999999999</v>
      </c>
      <c r="G43" s="8">
        <f>D43*100/C43</f>
        <v>99.909542868189916</v>
      </c>
      <c r="H43" s="8">
        <f>F43*100/E43</f>
        <v>99.342285368552552</v>
      </c>
    </row>
    <row r="44" spans="1:8" x14ac:dyDescent="0.25">
      <c r="A44" s="2" t="s">
        <v>90</v>
      </c>
      <c r="B44" s="9" t="s">
        <v>36</v>
      </c>
      <c r="C44" s="13">
        <v>1498.817</v>
      </c>
      <c r="D44" s="13">
        <v>1498.066</v>
      </c>
      <c r="E44" s="13">
        <v>1268.971</v>
      </c>
      <c r="F44" s="13">
        <v>1260.4839999999999</v>
      </c>
      <c r="G44" s="10">
        <f>D44*100/C44</f>
        <v>99.94989381625642</v>
      </c>
      <c r="H44" s="10">
        <f>F44*100/E44</f>
        <v>99.331190389693688</v>
      </c>
    </row>
    <row r="45" spans="1:8" ht="30" x14ac:dyDescent="0.25">
      <c r="A45" s="2" t="s">
        <v>91</v>
      </c>
      <c r="B45" s="9" t="s">
        <v>37</v>
      </c>
      <c r="C45" s="13">
        <v>32.295000000000002</v>
      </c>
      <c r="D45" s="13">
        <v>31.661000000000001</v>
      </c>
      <c r="E45" s="13">
        <v>35.090000000000003</v>
      </c>
      <c r="F45" s="13">
        <v>35</v>
      </c>
      <c r="G45" s="10">
        <f>D45*100/C45</f>
        <v>98.036847809258404</v>
      </c>
      <c r="H45" s="10">
        <f>F45*100/E45</f>
        <v>99.743516671416344</v>
      </c>
    </row>
    <row r="46" spans="1:8" ht="28.5" x14ac:dyDescent="0.25">
      <c r="A46" s="6" t="s">
        <v>92</v>
      </c>
      <c r="B46" s="7" t="s">
        <v>38</v>
      </c>
      <c r="C46" s="12">
        <v>0</v>
      </c>
      <c r="D46" s="12">
        <f t="shared" ref="D46" si="15">D47</f>
        <v>0</v>
      </c>
      <c r="E46" s="12">
        <f>SUM(E47)</f>
        <v>0</v>
      </c>
      <c r="F46" s="12">
        <f t="shared" ref="F46" si="16">SUM(F47)</f>
        <v>0</v>
      </c>
      <c r="G46" s="8">
        <v>0</v>
      </c>
      <c r="H46" s="8">
        <v>0</v>
      </c>
    </row>
    <row r="47" spans="1:8" ht="30" x14ac:dyDescent="0.25">
      <c r="A47" s="2" t="s">
        <v>93</v>
      </c>
      <c r="B47" s="9" t="s">
        <v>39</v>
      </c>
      <c r="C47" s="13">
        <v>0</v>
      </c>
      <c r="D47" s="13">
        <v>0</v>
      </c>
      <c r="E47" s="13">
        <v>0</v>
      </c>
      <c r="F47" s="13">
        <v>0</v>
      </c>
      <c r="G47" s="10">
        <v>0</v>
      </c>
      <c r="H47" s="10">
        <v>0</v>
      </c>
    </row>
    <row r="48" spans="1:8" ht="28.5" x14ac:dyDescent="0.25">
      <c r="A48" s="6" t="s">
        <v>94</v>
      </c>
      <c r="B48" s="7" t="s">
        <v>40</v>
      </c>
      <c r="C48" s="12">
        <f>SUM(C49:C52)</f>
        <v>471.63200000000001</v>
      </c>
      <c r="D48" s="12">
        <v>427.91300000000001</v>
      </c>
      <c r="E48" s="12">
        <f>SUM(E49:E52)</f>
        <v>476.38699999999994</v>
      </c>
      <c r="F48" s="12">
        <f t="shared" ref="F48" si="17">SUM(F49:F52)</f>
        <v>442.56799999999998</v>
      </c>
      <c r="G48" s="8">
        <f>D48*100/C48</f>
        <v>90.730272755029347</v>
      </c>
      <c r="H48" s="8">
        <f>F48*100/E48</f>
        <v>92.900939782151909</v>
      </c>
    </row>
    <row r="49" spans="1:8" x14ac:dyDescent="0.25">
      <c r="A49" s="2" t="s">
        <v>95</v>
      </c>
      <c r="B49" s="9" t="s">
        <v>41</v>
      </c>
      <c r="C49" s="13">
        <v>30.626000000000001</v>
      </c>
      <c r="D49" s="13">
        <v>28.413</v>
      </c>
      <c r="E49" s="13">
        <v>30.550999999999998</v>
      </c>
      <c r="F49" s="13">
        <v>29.23</v>
      </c>
      <c r="G49" s="10">
        <f>D49*100/C49</f>
        <v>92.774113498334756</v>
      </c>
      <c r="H49" s="10">
        <f>F49*100/E49</f>
        <v>95.676082615953661</v>
      </c>
    </row>
    <row r="50" spans="1:8" x14ac:dyDescent="0.25">
      <c r="A50" s="2" t="s">
        <v>96</v>
      </c>
      <c r="B50" s="9" t="s">
        <v>42</v>
      </c>
      <c r="C50" s="13">
        <v>224.524</v>
      </c>
      <c r="D50" s="13">
        <v>213.90199999999999</v>
      </c>
      <c r="E50" s="13">
        <v>185.97</v>
      </c>
      <c r="F50" s="13">
        <v>182.40600000000001</v>
      </c>
      <c r="G50" s="10">
        <f>D50*100/C50</f>
        <v>95.269102634907611</v>
      </c>
      <c r="H50" s="10">
        <f>F50*100/E50</f>
        <v>98.083561864816915</v>
      </c>
    </row>
    <row r="51" spans="1:8" x14ac:dyDescent="0.25">
      <c r="A51" s="2" t="s">
        <v>97</v>
      </c>
      <c r="B51" s="9" t="s">
        <v>43</v>
      </c>
      <c r="C51" s="13">
        <v>216.482</v>
      </c>
      <c r="D51" s="13">
        <v>185.59899999999999</v>
      </c>
      <c r="E51" s="13">
        <v>258.58600000000001</v>
      </c>
      <c r="F51" s="13">
        <v>229.65199999999999</v>
      </c>
      <c r="G51" s="10">
        <f>D51*100/C51</f>
        <v>85.734148797590549</v>
      </c>
      <c r="H51" s="10">
        <f>F51*100/E51</f>
        <v>88.810685806656181</v>
      </c>
    </row>
    <row r="52" spans="1:8" ht="30" x14ac:dyDescent="0.25">
      <c r="A52" s="2" t="s">
        <v>98</v>
      </c>
      <c r="B52" s="9" t="s">
        <v>44</v>
      </c>
      <c r="C52" s="13">
        <v>0</v>
      </c>
      <c r="D52" s="13">
        <v>0</v>
      </c>
      <c r="E52" s="13">
        <v>1.28</v>
      </c>
      <c r="F52" s="13">
        <v>1.28</v>
      </c>
      <c r="G52" s="10">
        <v>0</v>
      </c>
      <c r="H52" s="10">
        <v>0</v>
      </c>
    </row>
    <row r="53" spans="1:8" ht="28.5" x14ac:dyDescent="0.25">
      <c r="A53" s="6" t="s">
        <v>99</v>
      </c>
      <c r="B53" s="7" t="s">
        <v>45</v>
      </c>
      <c r="C53" s="12">
        <f>SUM(C54:C57)</f>
        <v>791.85400000000004</v>
      </c>
      <c r="D53" s="12">
        <v>791.33399999999995</v>
      </c>
      <c r="E53" s="12">
        <f>SUM(E54:E57)</f>
        <v>1349.884</v>
      </c>
      <c r="F53" s="12">
        <f t="shared" ref="F53" si="18">SUM(F54:F57)</f>
        <v>1343.4660000000001</v>
      </c>
      <c r="G53" s="8">
        <f>D53*100/C53</f>
        <v>99.934331328755036</v>
      </c>
      <c r="H53" s="8">
        <f>F53*100/E53</f>
        <v>99.524551739260559</v>
      </c>
    </row>
    <row r="54" spans="1:8" x14ac:dyDescent="0.25">
      <c r="A54" s="2" t="s">
        <v>100</v>
      </c>
      <c r="B54" s="9" t="s">
        <v>46</v>
      </c>
      <c r="C54" s="13">
        <v>15.977</v>
      </c>
      <c r="D54" s="13">
        <v>15.903</v>
      </c>
      <c r="E54" s="13">
        <v>149.477</v>
      </c>
      <c r="F54" s="13">
        <v>143.31100000000001</v>
      </c>
      <c r="G54" s="10">
        <f>D54*100/C54</f>
        <v>99.536834199161291</v>
      </c>
      <c r="H54" s="10">
        <f>F54*100/E54</f>
        <v>95.874950661305746</v>
      </c>
    </row>
    <row r="55" spans="1:8" x14ac:dyDescent="0.25">
      <c r="A55" s="2" t="s">
        <v>101</v>
      </c>
      <c r="B55" s="9" t="s">
        <v>47</v>
      </c>
      <c r="C55" s="13">
        <v>286.14499999999998</v>
      </c>
      <c r="D55" s="13">
        <v>285.85000000000002</v>
      </c>
      <c r="E55" s="13">
        <v>701.44500000000005</v>
      </c>
      <c r="F55" s="13">
        <v>701.44500000000005</v>
      </c>
      <c r="G55" s="10">
        <f>D55*100/C55</f>
        <v>99.896905415086778</v>
      </c>
      <c r="H55" s="10">
        <f>F55*100/E55</f>
        <v>99.999999999999986</v>
      </c>
    </row>
    <row r="56" spans="1:8" x14ac:dyDescent="0.25">
      <c r="A56" s="2" t="s">
        <v>102</v>
      </c>
      <c r="B56" s="9" t="s">
        <v>48</v>
      </c>
      <c r="C56" s="13">
        <v>460.464</v>
      </c>
      <c r="D56" s="13">
        <v>460.33199999999999</v>
      </c>
      <c r="E56" s="13">
        <v>466.56</v>
      </c>
      <c r="F56" s="13">
        <v>466.34399999999999</v>
      </c>
      <c r="G56" s="10">
        <f>D56*100/C56</f>
        <v>99.971333263838204</v>
      </c>
      <c r="H56" s="10">
        <f>F56*100/E56</f>
        <v>99.953703703703709</v>
      </c>
    </row>
    <row r="57" spans="1:8" ht="30" x14ac:dyDescent="0.25">
      <c r="A57" s="2" t="s">
        <v>103</v>
      </c>
      <c r="B57" s="9" t="s">
        <v>49</v>
      </c>
      <c r="C57" s="13">
        <v>29.268000000000001</v>
      </c>
      <c r="D57" s="13">
        <v>29.25</v>
      </c>
      <c r="E57" s="13">
        <v>32.402000000000001</v>
      </c>
      <c r="F57" s="13">
        <v>32.366</v>
      </c>
      <c r="G57" s="10">
        <f>D57*100/C57</f>
        <v>99.938499384993847</v>
      </c>
      <c r="H57" s="10">
        <f>F57*100/E57</f>
        <v>99.888895747176093</v>
      </c>
    </row>
    <row r="58" spans="1:8" ht="28.5" x14ac:dyDescent="0.25">
      <c r="A58" s="6" t="s">
        <v>104</v>
      </c>
      <c r="B58" s="7" t="s">
        <v>50</v>
      </c>
      <c r="C58" s="12">
        <f>SUM(C59:C60)</f>
        <v>54.15</v>
      </c>
      <c r="D58" s="12">
        <f t="shared" ref="D58" si="19">SUM(D59:D60)</f>
        <v>54.15</v>
      </c>
      <c r="E58" s="12">
        <f>SUM(E59:E60)</f>
        <v>76.599999999999994</v>
      </c>
      <c r="F58" s="12">
        <f t="shared" ref="F58" si="20">SUM(F59:F60)</f>
        <v>76.599999999999994</v>
      </c>
      <c r="G58" s="8">
        <f>D58*100/C58</f>
        <v>100</v>
      </c>
      <c r="H58" s="8">
        <f>F58*100/E58</f>
        <v>100</v>
      </c>
    </row>
    <row r="59" spans="1:8" x14ac:dyDescent="0.25">
      <c r="A59" s="2" t="s">
        <v>105</v>
      </c>
      <c r="B59" s="9" t="s">
        <v>51</v>
      </c>
      <c r="C59" s="13">
        <v>0</v>
      </c>
      <c r="D59" s="13">
        <v>0</v>
      </c>
      <c r="E59" s="13">
        <v>0</v>
      </c>
      <c r="F59" s="13">
        <v>0</v>
      </c>
      <c r="G59" s="10">
        <v>0</v>
      </c>
      <c r="H59" s="10">
        <v>0</v>
      </c>
    </row>
    <row r="60" spans="1:8" x14ac:dyDescent="0.25">
      <c r="A60" s="2" t="s">
        <v>106</v>
      </c>
      <c r="B60" s="9" t="s">
        <v>52</v>
      </c>
      <c r="C60" s="13">
        <v>54.15</v>
      </c>
      <c r="D60" s="13">
        <v>54.15</v>
      </c>
      <c r="E60" s="13">
        <v>76.599999999999994</v>
      </c>
      <c r="F60" s="13">
        <v>76.599999999999994</v>
      </c>
      <c r="G60" s="10">
        <f>D60*100/C60</f>
        <v>100</v>
      </c>
      <c r="H60" s="10">
        <f>F60*100/E60</f>
        <v>100</v>
      </c>
    </row>
    <row r="61" spans="1:8" ht="42.75" x14ac:dyDescent="0.25">
      <c r="A61" s="6" t="s">
        <v>107</v>
      </c>
      <c r="B61" s="7" t="s">
        <v>53</v>
      </c>
      <c r="C61" s="12">
        <f>C62</f>
        <v>60.667000000000002</v>
      </c>
      <c r="D61" s="12">
        <f>D62</f>
        <v>60.47</v>
      </c>
      <c r="E61" s="12">
        <f>SUM(E62)</f>
        <v>24.401</v>
      </c>
      <c r="F61" s="12">
        <f t="shared" ref="F61" si="21">SUM(F62)</f>
        <v>24.297000000000001</v>
      </c>
      <c r="G61" s="8">
        <f>D61*100/C61</f>
        <v>99.675276509469725</v>
      </c>
      <c r="H61" s="8">
        <f>F61*100/E61</f>
        <v>99.573787959509872</v>
      </c>
    </row>
    <row r="62" spans="1:8" ht="30" x14ac:dyDescent="0.25">
      <c r="A62" s="2" t="s">
        <v>120</v>
      </c>
      <c r="B62" s="9" t="s">
        <v>54</v>
      </c>
      <c r="C62" s="13">
        <v>60.667000000000002</v>
      </c>
      <c r="D62" s="13">
        <v>60.47</v>
      </c>
      <c r="E62" s="13">
        <v>24.401</v>
      </c>
      <c r="F62" s="13">
        <v>24.297000000000001</v>
      </c>
      <c r="G62" s="10">
        <f>D62*100/C62</f>
        <v>99.675276509469725</v>
      </c>
      <c r="H62" s="10">
        <f>F62*100/E62</f>
        <v>99.573787959509872</v>
      </c>
    </row>
    <row r="63" spans="1:8" ht="28.5" x14ac:dyDescent="0.25">
      <c r="A63" s="6" t="s">
        <v>56</v>
      </c>
      <c r="B63" s="7" t="s">
        <v>55</v>
      </c>
      <c r="C63" s="12">
        <f t="shared" ref="C63:E63" si="22">C6+C14+C16+C20+C27+C36+C43+C46+C48+C53+C58+C61+C32</f>
        <v>29502.642000000007</v>
      </c>
      <c r="D63" s="12">
        <f t="shared" si="22"/>
        <v>28008.456000000002</v>
      </c>
      <c r="E63" s="12">
        <f t="shared" si="22"/>
        <v>37917.103999999999</v>
      </c>
      <c r="F63" s="12">
        <f>F6+F14+F16+F20+F27+F36+F43+F46+F48+F53+F58+F61+F32</f>
        <v>36946.453999999998</v>
      </c>
      <c r="G63" s="8">
        <f>D63*100/C63</f>
        <v>94.935416292547615</v>
      </c>
      <c r="H63" s="8">
        <f>F63*100/E63</f>
        <v>97.440073482405197</v>
      </c>
    </row>
  </sheetData>
  <mergeCells count="4">
    <mergeCell ref="A4:B4"/>
    <mergeCell ref="B3:C3"/>
    <mergeCell ref="B1:G1"/>
    <mergeCell ref="B2:G2"/>
  </mergeCells>
  <pageMargins left="0" right="0" top="0.35433070866141736" bottom="0.15748031496062992" header="0.19685039370078741" footer="0.11811023622047245"/>
  <pageSetup paperSize="9" scale="60" fitToHeight="2" orientation="landscape" r:id="rId1"/>
  <headerFooter>
    <oddHeader>&amp;C&amp;P</oddHeader>
    <firstHeader>&amp;L&amp;10ФКУ Администрации Одинцовского городского округа</firstHeader>
    <firstFooter>&amp;L&amp;10 23.07.2020 16:54:05&amp;R&amp;10&amp;P/&amp;N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Лаврухина Анна Николаевна</dc:creator>
  <cp:lastModifiedBy>Сулягина Алена Алексеевна</cp:lastModifiedBy>
  <cp:lastPrinted>2021-07-23T12:19:40Z</cp:lastPrinted>
  <dcterms:created xsi:type="dcterms:W3CDTF">2020-07-23T13:54:05Z</dcterms:created>
  <dcterms:modified xsi:type="dcterms:W3CDTF">2023-01-12T06:55:10Z</dcterms:modified>
</cp:coreProperties>
</file>