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L63" i="1" l="1"/>
  <c r="L64" i="1"/>
  <c r="K63" i="1"/>
  <c r="K64" i="1"/>
  <c r="G46" i="1"/>
  <c r="F46" i="1"/>
  <c r="H14" i="1"/>
  <c r="G14" i="1"/>
  <c r="F14" i="1"/>
  <c r="E61" i="1" l="1"/>
  <c r="D61" i="1"/>
  <c r="C61" i="1"/>
  <c r="E58" i="1"/>
  <c r="D58" i="1"/>
  <c r="C58" i="1"/>
  <c r="E53" i="1"/>
  <c r="D53" i="1"/>
  <c r="C53" i="1"/>
  <c r="E48" i="1"/>
  <c r="D48" i="1"/>
  <c r="C48" i="1"/>
  <c r="E46" i="1"/>
  <c r="D46" i="1"/>
  <c r="C46" i="1"/>
  <c r="E43" i="1"/>
  <c r="D43" i="1"/>
  <c r="C43" i="1"/>
  <c r="E36" i="1"/>
  <c r="D36" i="1"/>
  <c r="C36" i="1"/>
  <c r="E32" i="1"/>
  <c r="D32" i="1"/>
  <c r="C32" i="1"/>
  <c r="E27" i="1"/>
  <c r="D27" i="1"/>
  <c r="C27" i="1"/>
  <c r="E20" i="1"/>
  <c r="D20" i="1"/>
  <c r="C20" i="1"/>
  <c r="E16" i="1"/>
  <c r="D16" i="1"/>
  <c r="C16" i="1"/>
  <c r="E14" i="1"/>
  <c r="D14" i="1"/>
  <c r="C14" i="1"/>
  <c r="E6" i="1"/>
  <c r="D6" i="1"/>
  <c r="C6" i="1"/>
  <c r="C65" i="1" s="1"/>
  <c r="E65" i="1" l="1"/>
  <c r="D65" i="1"/>
  <c r="I33" i="1"/>
  <c r="I22" i="1"/>
  <c r="I21" i="1"/>
  <c r="I8" i="1"/>
  <c r="L35" i="1"/>
  <c r="L18" i="1" l="1"/>
  <c r="K18" i="1"/>
  <c r="L16" i="1" l="1"/>
  <c r="K16" i="1"/>
  <c r="I6" i="1" l="1"/>
  <c r="J6" i="1"/>
  <c r="L6" i="1"/>
  <c r="K6" i="1"/>
  <c r="J16" i="1"/>
  <c r="I16" i="1"/>
  <c r="J65" i="1" l="1"/>
  <c r="L65" i="1"/>
  <c r="K65" i="1"/>
  <c r="I65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J8" i="1"/>
  <c r="I9" i="1"/>
  <c r="J9" i="1"/>
  <c r="I10" i="1"/>
  <c r="J10" i="1"/>
  <c r="I12" i="1"/>
  <c r="I13" i="1"/>
  <c r="J13" i="1"/>
  <c r="I17" i="1"/>
  <c r="I19" i="1"/>
  <c r="J19" i="1"/>
  <c r="I20" i="1"/>
  <c r="J20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I34" i="1"/>
  <c r="I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8" i="1"/>
  <c r="J48" i="1"/>
  <c r="I49" i="1"/>
  <c r="J49" i="1"/>
  <c r="I50" i="1"/>
  <c r="J50" i="1"/>
  <c r="I51" i="1"/>
  <c r="J51" i="1"/>
  <c r="I53" i="1"/>
  <c r="J53" i="1"/>
  <c r="I54" i="1"/>
  <c r="J54" i="1"/>
  <c r="I55" i="1"/>
  <c r="J55" i="1"/>
  <c r="I56" i="1"/>
  <c r="J56" i="1"/>
  <c r="I57" i="1"/>
  <c r="J57" i="1"/>
  <c r="I58" i="1"/>
  <c r="J58" i="1"/>
  <c r="I60" i="1"/>
  <c r="J60" i="1"/>
  <c r="I61" i="1"/>
  <c r="J61" i="1"/>
  <c r="I62" i="1"/>
  <c r="J62" i="1"/>
  <c r="J7" i="1"/>
  <c r="I7" i="1"/>
</calcChain>
</file>

<file path=xl/sharedStrings.xml><?xml version="1.0" encoding="utf-8"?>
<sst xmlns="http://schemas.openxmlformats.org/spreadsheetml/2006/main" count="134" uniqueCount="134">
  <si>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</si>
  <si>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</si>
  <si>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</si>
  <si>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</si>
  <si>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</si>
  <si>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</si>
  <si>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</si>
  <si>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</si>
  <si>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</si>
  <si>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</si>
  <si>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</si>
  <si>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</si>
  <si>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</si>
  <si>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</si>
  <si>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</si>
  <si>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</si>
  <si>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</si>
  <si>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</si>
  <si>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</si>
  <si>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</si>
  <si>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</si>
  <si>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</si>
  <si>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</si>
  <si>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</si>
  <si>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</si>
  <si>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</si>
  <si>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</si>
  <si>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</si>
  <si>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</si>
  <si>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</si>
  <si>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</si>
  <si>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</si>
  <si>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</si>
  <si>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</si>
  <si>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</si>
  <si>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</si>
  <si>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</si>
  <si>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</si>
  <si>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</si>
  <si>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</si>
  <si>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</si>
  <si>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</si>
  <si>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</si>
  <si>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</si>
  <si>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</si>
  <si>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</si>
  <si>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</si>
  <si>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</si>
  <si>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</si>
  <si>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</si>
  <si>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</si>
  <si>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</si>
  <si>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</si>
  <si>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</si>
  <si>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</si>
  <si>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</si>
  <si>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</si>
  <si>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</si>
  <si>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</si>
  <si>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</si>
  <si>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</si>
  <si>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</si>
  <si>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</si>
  <si>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</si>
  <si>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</si>
  <si>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</si>
  <si>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</si>
  <si>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</si>
  <si>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</si>
  <si>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</si>
  <si>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</si>
  <si>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</si>
  <si>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</si>
  <si>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</si>
  <si>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</si>
  <si>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</si>
  <si>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</si>
  <si>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</si>
  <si>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</si>
  <si>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</si>
  <si>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</si>
  <si>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</si>
  <si>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</si>
  <si>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</si>
  <si>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</si>
  <si>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</si>
  <si>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</si>
  <si>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</si>
  <si>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</si>
  <si>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</si>
  <si>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</si>
  <si>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</si>
  <si>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</si>
  <si>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</si>
  <si>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</si>
  <si>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</si>
  <si>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</si>
  <si>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</si>
  <si>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</si>
  <si>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</si>
  <si>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</si>
  <si>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</si>
  <si>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</si>
  <si>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</si>
  <si>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</si>
  <si>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</si>
  <si>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</si>
  <si>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</si>
  <si>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</si>
  <si>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</si>
  <si>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</si>
  <si>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 xml:space="preserve">       000 0406 0000000000 000</t>
  </si>
  <si>
    <t xml:space="preserve">       000 0602 0000000000 000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</si>
  <si>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</si>
  <si>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</si>
  <si>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</si>
  <si>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</si>
  <si>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</si>
  <si>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</si>
  <si>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План на 2022 год</t>
  </si>
  <si>
    <t>% исполнения плана 2022 года</t>
  </si>
  <si>
    <t>Кассовый план на 1 квартал 2022 года</t>
  </si>
  <si>
    <t>Исполнено за 1 квартал 2022 года</t>
  </si>
  <si>
    <t>% исполнения кассового плана за 1 квартал 2022 года</t>
  </si>
  <si>
    <t>за 1 квартал 2022 и 1 квартал 2023 года</t>
  </si>
  <si>
    <t>План на 2023 год</t>
  </si>
  <si>
    <t>Кассовый план на 1 квартал 2023 года</t>
  </si>
  <si>
    <t>Исполнено за 1 квартал 2023 года</t>
  </si>
  <si>
    <t>% исполнения плана 2023 года</t>
  </si>
  <si>
    <t>% исполнения кассового плана за 1 квартал 2023 года</t>
  </si>
  <si>
    <t xml:space="preserve">       000 1400 0000000000 000</t>
  </si>
  <si>
    <t xml:space="preserve">       000 1403 0000000000 000</t>
  </si>
  <si>
    <t xml:space="preserve">    Прочие межбюджетняе трансферты общего характера</t>
  </si>
  <si>
    <t>МЕЖБЮДЖЕТНЫЕ ТРАНСФЕРТЫ ОБЩЕГО ХАРАКТЕРА БЮДЖЕТАМ БЮДЖЕТОЙ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</si>
</sst>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.000"/>
    <numFmt numFmtId="166" formatCode="#,##0.000_ ;[Red]\-#,##0.000\ "/>
    <numFmt numFmtId="167" formatCode="[&gt;=500]#,##0.000,,;[Red][&lt;=-500]\-#,##0.000,,;#,##0.000,,"/>
  </numFmts>
  <fonts count="7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  <xf numFmtId="167" fontId="5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topLeftCell="B1" zoomScaleNormal="100" workbookViewId="0">
      <pane ySplit="1" topLeftCell="A53" activePane="bottomLeft" state="frozen"/>
      <selection pane="bottomLeft" activeCell="F74" sqref="F74"/>
    </sheetView>
  </sheetViews>
  <sheetFormatPr defaultColWidth="8.85546875" defaultRowHeight="15" x14ac:dyDescent="0.25"/>
  <cols>
    <col min="1" max="1" width="41.5703125" style="3" customWidth="1"/>
    <col min="2" max="2" width="27.42578125" style="3" customWidth="1"/>
    <col min="3" max="5" width="18.140625" style="3" customWidth="1"/>
    <col min="6" max="6" width="16.7109375" style="3" bestFit="1" customWidth="1"/>
    <col min="7" max="7" width="17.85546875" style="3" bestFit="1" customWidth="1"/>
    <col min="8" max="8" width="15.42578125" style="3" customWidth="1"/>
    <col min="9" max="9" width="13.5703125" style="3" customWidth="1"/>
    <col min="10" max="12" width="18.140625" style="3" customWidth="1"/>
    <col min="13" max="16384" width="8.85546875" style="3"/>
  </cols>
  <sheetData>
    <row r="1" spans="1:12" ht="19.149999999999999" customHeight="1" x14ac:dyDescent="0.25">
      <c r="B1" s="22" t="s">
        <v>115</v>
      </c>
      <c r="C1" s="22"/>
      <c r="D1" s="22"/>
      <c r="E1" s="22"/>
      <c r="F1" s="22"/>
      <c r="G1" s="22"/>
      <c r="H1" s="22"/>
      <c r="I1" s="22"/>
      <c r="J1" s="22"/>
    </row>
    <row r="2" spans="1:12" ht="19.149999999999999" customHeight="1" x14ac:dyDescent="0.25">
      <c r="B2" s="22" t="s">
        <v>124</v>
      </c>
      <c r="C2" s="22"/>
      <c r="D2" s="22"/>
      <c r="E2" s="22"/>
      <c r="F2" s="22"/>
      <c r="G2" s="22"/>
      <c r="H2" s="22"/>
      <c r="I2" s="22"/>
      <c r="J2" s="22"/>
    </row>
    <row r="3" spans="1:12" ht="19.149999999999999" customHeight="1" x14ac:dyDescent="0.25">
      <c r="A3" s="3" t="s">
        <v>114</v>
      </c>
      <c r="B3" s="20"/>
      <c r="C3" s="21"/>
      <c r="D3" s="21"/>
    </row>
    <row r="4" spans="1:12" ht="57" x14ac:dyDescent="0.25">
      <c r="A4" s="19" t="s">
        <v>0</v>
      </c>
      <c r="B4" s="19"/>
      <c r="C4" s="11" t="s">
        <v>119</v>
      </c>
      <c r="D4" s="11" t="s">
        <v>121</v>
      </c>
      <c r="E4" s="11" t="s">
        <v>122</v>
      </c>
      <c r="F4" s="4" t="s">
        <v>125</v>
      </c>
      <c r="G4" s="4" t="s">
        <v>126</v>
      </c>
      <c r="H4" s="4" t="s">
        <v>127</v>
      </c>
      <c r="I4" s="13" t="s">
        <v>120</v>
      </c>
      <c r="J4" s="13" t="s">
        <v>123</v>
      </c>
      <c r="K4" s="13" t="s">
        <v>128</v>
      </c>
      <c r="L4" s="13" t="s">
        <v>129</v>
      </c>
    </row>
    <row r="5" spans="1:12" x14ac:dyDescent="0.25">
      <c r="A5" s="5">
        <v>1</v>
      </c>
      <c r="B5" s="1">
        <v>2</v>
      </c>
      <c r="C5" s="12">
        <v>3</v>
      </c>
      <c r="D5" s="12">
        <v>4</v>
      </c>
      <c r="E5" s="12">
        <v>5</v>
      </c>
      <c r="F5" s="1">
        <v>6</v>
      </c>
      <c r="G5" s="1">
        <v>7</v>
      </c>
      <c r="H5" s="1">
        <v>8</v>
      </c>
      <c r="I5" s="14">
        <v>9</v>
      </c>
      <c r="J5" s="14">
        <v>10</v>
      </c>
      <c r="K5" s="14">
        <v>11</v>
      </c>
      <c r="L5" s="14">
        <v>12</v>
      </c>
    </row>
    <row r="6" spans="1:12" ht="28.5" x14ac:dyDescent="0.25">
      <c r="A6" s="6" t="s">
        <v>57</v>
      </c>
      <c r="B6" s="7" t="s">
        <v>1</v>
      </c>
      <c r="C6" s="9">
        <f t="shared" ref="C6:E6" si="0">SUM(C7:C13)</f>
        <v>3055.7849999999999</v>
      </c>
      <c r="D6" s="9">
        <f t="shared" si="0"/>
        <v>684.8420000000001</v>
      </c>
      <c r="E6" s="9">
        <f t="shared" si="0"/>
        <v>551.74700000000007</v>
      </c>
      <c r="F6" s="26">
        <v>3260395121.1799998</v>
      </c>
      <c r="G6" s="26">
        <v>748351409.01999998</v>
      </c>
      <c r="H6" s="26">
        <v>582823469.01999998</v>
      </c>
      <c r="I6" s="15">
        <f>E6*100/C6</f>
        <v>18.055818717612663</v>
      </c>
      <c r="J6" s="15">
        <f>E6*100/D6</f>
        <v>80.565590311341879</v>
      </c>
      <c r="K6" s="15">
        <f>H6*100/F6</f>
        <v>17.875853918253473</v>
      </c>
      <c r="L6" s="15">
        <f>H6*100/G6</f>
        <v>77.880987727842154</v>
      </c>
    </row>
    <row r="7" spans="1:12" ht="45" x14ac:dyDescent="0.25">
      <c r="A7" s="2" t="s">
        <v>58</v>
      </c>
      <c r="B7" s="8" t="s">
        <v>2</v>
      </c>
      <c r="C7" s="17">
        <v>6.2789999999999999</v>
      </c>
      <c r="D7" s="17">
        <v>1.29</v>
      </c>
      <c r="E7" s="17">
        <v>0.97499999999999998</v>
      </c>
      <c r="F7" s="23">
        <v>6811378</v>
      </c>
      <c r="G7" s="23">
        <v>1329000</v>
      </c>
      <c r="H7" s="23">
        <v>1026183.21</v>
      </c>
      <c r="I7" s="16">
        <f>E7*100/C7</f>
        <v>15.527950310559007</v>
      </c>
      <c r="J7" s="16">
        <f>E7*100/D7</f>
        <v>75.581395348837205</v>
      </c>
      <c r="K7" s="16">
        <f t="shared" ref="K7:K65" si="1">H7*100/F7</f>
        <v>15.065721062610239</v>
      </c>
      <c r="L7" s="16">
        <f t="shared" ref="L7:L65" si="2">H7*100/G7</f>
        <v>77.214688487584652</v>
      </c>
    </row>
    <row r="8" spans="1:12" ht="75" x14ac:dyDescent="0.25">
      <c r="A8" s="2" t="s">
        <v>59</v>
      </c>
      <c r="B8" s="8" t="s">
        <v>3</v>
      </c>
      <c r="C8" s="17">
        <v>12.093999999999999</v>
      </c>
      <c r="D8" s="17">
        <v>5.5730000000000004</v>
      </c>
      <c r="E8" s="17">
        <v>2.7</v>
      </c>
      <c r="F8" s="23">
        <v>12642000</v>
      </c>
      <c r="G8" s="23">
        <v>5149347</v>
      </c>
      <c r="H8" s="23">
        <v>3597286.04</v>
      </c>
      <c r="I8" s="16">
        <f>E8*100/C8</f>
        <v>22.325119894162395</v>
      </c>
      <c r="J8" s="16">
        <f t="shared" ref="J8:J65" si="3">E8*100/D8</f>
        <v>48.447873676655298</v>
      </c>
      <c r="K8" s="16">
        <f t="shared" si="1"/>
        <v>28.455039076095556</v>
      </c>
      <c r="L8" s="16">
        <f t="shared" si="2"/>
        <v>69.859072227993181</v>
      </c>
    </row>
    <row r="9" spans="1:12" ht="75" x14ac:dyDescent="0.25">
      <c r="A9" s="2" t="s">
        <v>60</v>
      </c>
      <c r="B9" s="8" t="s">
        <v>4</v>
      </c>
      <c r="C9" s="17">
        <v>1162.6410000000001</v>
      </c>
      <c r="D9" s="17">
        <v>287.17700000000002</v>
      </c>
      <c r="E9" s="17">
        <v>244.70699999999999</v>
      </c>
      <c r="F9" s="23">
        <v>1288827301.1900001</v>
      </c>
      <c r="G9" s="23">
        <v>305306391.91000003</v>
      </c>
      <c r="H9" s="23">
        <v>265670033.05000001</v>
      </c>
      <c r="I9" s="16">
        <f t="shared" ref="I9:I65" si="4">E9*100/C9</f>
        <v>21.047511656650677</v>
      </c>
      <c r="J9" s="16">
        <f t="shared" si="3"/>
        <v>85.211211204239888</v>
      </c>
      <c r="K9" s="16">
        <f t="shared" si="1"/>
        <v>20.61331512800059</v>
      </c>
      <c r="L9" s="16">
        <f t="shared" si="2"/>
        <v>87.017514238062773</v>
      </c>
    </row>
    <row r="10" spans="1:12" ht="60" x14ac:dyDescent="0.25">
      <c r="A10" s="2" t="s">
        <v>61</v>
      </c>
      <c r="B10" s="8" t="s">
        <v>5</v>
      </c>
      <c r="C10" s="17">
        <v>121.048</v>
      </c>
      <c r="D10" s="17">
        <v>37.243000000000002</v>
      </c>
      <c r="E10" s="17">
        <v>23.181000000000001</v>
      </c>
      <c r="F10" s="23">
        <v>127855600</v>
      </c>
      <c r="G10" s="23">
        <v>34252300</v>
      </c>
      <c r="H10" s="23">
        <v>23558005.510000002</v>
      </c>
      <c r="I10" s="16">
        <f t="shared" si="4"/>
        <v>19.150254444517877</v>
      </c>
      <c r="J10" s="16">
        <f t="shared" si="3"/>
        <v>62.24256907338291</v>
      </c>
      <c r="K10" s="16">
        <f t="shared" si="1"/>
        <v>18.425478047109394</v>
      </c>
      <c r="L10" s="16">
        <f t="shared" si="2"/>
        <v>68.77787917891645</v>
      </c>
    </row>
    <row r="11" spans="1:12" ht="30" x14ac:dyDescent="0.25">
      <c r="A11" s="2" t="s">
        <v>108</v>
      </c>
      <c r="B11" s="8" t="s">
        <v>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x14ac:dyDescent="0.25">
      <c r="A12" s="2" t="s">
        <v>62</v>
      </c>
      <c r="B12" s="8" t="s">
        <v>7</v>
      </c>
      <c r="C12" s="17">
        <v>24.73</v>
      </c>
      <c r="D12" s="17">
        <v>0</v>
      </c>
      <c r="E12" s="17">
        <v>0</v>
      </c>
      <c r="F12" s="23">
        <v>99800000</v>
      </c>
      <c r="G12" s="23">
        <v>0</v>
      </c>
      <c r="H12" s="23">
        <v>0</v>
      </c>
      <c r="I12" s="16">
        <f t="shared" si="4"/>
        <v>0</v>
      </c>
      <c r="J12" s="16">
        <v>0</v>
      </c>
      <c r="K12" s="16">
        <f t="shared" si="1"/>
        <v>0</v>
      </c>
      <c r="L12" s="16">
        <v>0</v>
      </c>
    </row>
    <row r="13" spans="1:12" x14ac:dyDescent="0.25">
      <c r="A13" s="2" t="s">
        <v>63</v>
      </c>
      <c r="B13" s="8" t="s">
        <v>8</v>
      </c>
      <c r="C13" s="17">
        <v>1728.9929999999999</v>
      </c>
      <c r="D13" s="17">
        <v>353.55900000000003</v>
      </c>
      <c r="E13" s="17">
        <v>280.18400000000003</v>
      </c>
      <c r="F13" s="23">
        <v>1724458841.99</v>
      </c>
      <c r="G13" s="23">
        <v>402314370.11000001</v>
      </c>
      <c r="H13" s="23">
        <v>288971961.20999998</v>
      </c>
      <c r="I13" s="16">
        <f t="shared" si="4"/>
        <v>16.205039580842723</v>
      </c>
      <c r="J13" s="16">
        <f t="shared" si="3"/>
        <v>79.246745239125573</v>
      </c>
      <c r="K13" s="16">
        <f t="shared" si="1"/>
        <v>16.757254749932482</v>
      </c>
      <c r="L13" s="16">
        <f t="shared" si="2"/>
        <v>71.827402319979228</v>
      </c>
    </row>
    <row r="14" spans="1:12" ht="28.5" x14ac:dyDescent="0.25">
      <c r="A14" s="6" t="s">
        <v>109</v>
      </c>
      <c r="B14" s="7" t="s">
        <v>9</v>
      </c>
      <c r="C14" s="9">
        <f t="shared" ref="C14:H14" si="5">C15</f>
        <v>0</v>
      </c>
      <c r="D14" s="9">
        <f t="shared" si="5"/>
        <v>0</v>
      </c>
      <c r="E14" s="9">
        <f t="shared" si="5"/>
        <v>0</v>
      </c>
      <c r="F14" s="24">
        <f t="shared" si="5"/>
        <v>0</v>
      </c>
      <c r="G14" s="24">
        <f t="shared" si="5"/>
        <v>0</v>
      </c>
      <c r="H14" s="24">
        <f t="shared" si="5"/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 x14ac:dyDescent="0.25">
      <c r="A15" s="2" t="s">
        <v>110</v>
      </c>
      <c r="B15" s="8" t="s">
        <v>10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6">
        <v>0</v>
      </c>
      <c r="J15" s="16">
        <v>0</v>
      </c>
      <c r="K15" s="16">
        <v>0</v>
      </c>
      <c r="L15" s="16">
        <v>0</v>
      </c>
    </row>
    <row r="16" spans="1:12" ht="57" x14ac:dyDescent="0.25">
      <c r="A16" s="6" t="s">
        <v>64</v>
      </c>
      <c r="B16" s="7" t="s">
        <v>11</v>
      </c>
      <c r="C16" s="9">
        <f t="shared" ref="C16:E16" si="6">C17+C19+C18</f>
        <v>340.13499999999999</v>
      </c>
      <c r="D16" s="9">
        <f t="shared" si="6"/>
        <v>115.821</v>
      </c>
      <c r="E16" s="9">
        <f t="shared" si="6"/>
        <v>80.924000000000007</v>
      </c>
      <c r="F16" s="26">
        <v>335553275.63</v>
      </c>
      <c r="G16" s="26">
        <v>63327427.909999996</v>
      </c>
      <c r="H16" s="26">
        <v>43797669.460000001</v>
      </c>
      <c r="I16" s="15">
        <f t="shared" si="4"/>
        <v>23.79172975436224</v>
      </c>
      <c r="J16" s="15">
        <f t="shared" si="3"/>
        <v>69.869885426649745</v>
      </c>
      <c r="K16" s="15">
        <f t="shared" si="1"/>
        <v>13.052374284760011</v>
      </c>
      <c r="L16" s="15">
        <f t="shared" si="2"/>
        <v>69.160663721009797</v>
      </c>
    </row>
    <row r="17" spans="1:12" ht="60" x14ac:dyDescent="0.25">
      <c r="A17" s="2" t="s">
        <v>65</v>
      </c>
      <c r="B17" s="8" t="s">
        <v>12</v>
      </c>
      <c r="C17" s="17">
        <v>0.311</v>
      </c>
      <c r="D17" s="17">
        <v>0</v>
      </c>
      <c r="E17" s="17">
        <v>0</v>
      </c>
      <c r="F17" s="23">
        <v>449496.8</v>
      </c>
      <c r="G17" s="23">
        <v>0</v>
      </c>
      <c r="H17" s="23">
        <v>0</v>
      </c>
      <c r="I17" s="16">
        <f t="shared" si="4"/>
        <v>0</v>
      </c>
      <c r="J17" s="16">
        <v>0</v>
      </c>
      <c r="K17" s="16">
        <f t="shared" si="1"/>
        <v>0</v>
      </c>
      <c r="L17" s="16">
        <v>0</v>
      </c>
    </row>
    <row r="18" spans="1:12" ht="60" x14ac:dyDescent="0.25">
      <c r="A18" s="2" t="s">
        <v>117</v>
      </c>
      <c r="B18" s="8" t="s">
        <v>116</v>
      </c>
      <c r="C18" s="17">
        <v>112.899</v>
      </c>
      <c r="D18" s="17">
        <v>29.510999999999999</v>
      </c>
      <c r="E18" s="17">
        <v>22.152999999999999</v>
      </c>
      <c r="F18" s="23">
        <v>119604728.2</v>
      </c>
      <c r="G18" s="23">
        <v>28667285.280000001</v>
      </c>
      <c r="H18" s="23">
        <v>22307651.949999999</v>
      </c>
      <c r="I18" s="16">
        <v>0</v>
      </c>
      <c r="J18" s="16">
        <v>0</v>
      </c>
      <c r="K18" s="16">
        <f t="shared" si="1"/>
        <v>18.651145557304147</v>
      </c>
      <c r="L18" s="16">
        <f t="shared" si="2"/>
        <v>77.815711296399385</v>
      </c>
    </row>
    <row r="19" spans="1:12" ht="45" x14ac:dyDescent="0.25">
      <c r="A19" s="2" t="s">
        <v>66</v>
      </c>
      <c r="B19" s="8" t="s">
        <v>13</v>
      </c>
      <c r="C19" s="17">
        <v>226.92500000000001</v>
      </c>
      <c r="D19" s="17">
        <v>86.31</v>
      </c>
      <c r="E19" s="17">
        <v>58.771000000000001</v>
      </c>
      <c r="F19" s="23">
        <v>215499050.63</v>
      </c>
      <c r="G19" s="23">
        <v>34660142.630000003</v>
      </c>
      <c r="H19" s="23">
        <v>21490017.510000002</v>
      </c>
      <c r="I19" s="16">
        <f t="shared" si="4"/>
        <v>25.898865263853697</v>
      </c>
      <c r="J19" s="16">
        <f t="shared" si="3"/>
        <v>68.092920866643496</v>
      </c>
      <c r="K19" s="16">
        <f t="shared" si="1"/>
        <v>9.9722098297765474</v>
      </c>
      <c r="L19" s="16">
        <f t="shared" si="2"/>
        <v>62.002103509520374</v>
      </c>
    </row>
    <row r="20" spans="1:12" ht="28.5" x14ac:dyDescent="0.25">
      <c r="A20" s="6" t="s">
        <v>67</v>
      </c>
      <c r="B20" s="7" t="s">
        <v>14</v>
      </c>
      <c r="C20" s="9">
        <f t="shared" ref="C20:E20" si="7">SUM(C21:C26)</f>
        <v>3302.9540000000002</v>
      </c>
      <c r="D20" s="9">
        <f t="shared" si="7"/>
        <v>362.07</v>
      </c>
      <c r="E20" s="9">
        <f t="shared" si="7"/>
        <v>298.66700000000003</v>
      </c>
      <c r="F20" s="26">
        <v>3222049356.25</v>
      </c>
      <c r="G20" s="26">
        <v>377454034.05000001</v>
      </c>
      <c r="H20" s="26">
        <v>321702643.26999998</v>
      </c>
      <c r="I20" s="15">
        <f t="shared" si="4"/>
        <v>9.0424208148221261</v>
      </c>
      <c r="J20" s="15">
        <f t="shared" si="3"/>
        <v>82.488745270251627</v>
      </c>
      <c r="K20" s="15">
        <f t="shared" si="1"/>
        <v>9.9844107802375621</v>
      </c>
      <c r="L20" s="15">
        <f t="shared" si="2"/>
        <v>85.229621158952881</v>
      </c>
    </row>
    <row r="21" spans="1:12" x14ac:dyDescent="0.25">
      <c r="A21" s="2" t="s">
        <v>68</v>
      </c>
      <c r="B21" s="8" t="s">
        <v>15</v>
      </c>
      <c r="C21" s="17">
        <v>10.82</v>
      </c>
      <c r="D21" s="17">
        <v>10.093</v>
      </c>
      <c r="E21" s="17">
        <v>2.4079999999999999</v>
      </c>
      <c r="F21" s="23">
        <v>10372280.449999999</v>
      </c>
      <c r="G21" s="23">
        <v>9399044.4499999993</v>
      </c>
      <c r="H21" s="23">
        <v>2951350.55</v>
      </c>
      <c r="I21" s="16">
        <f t="shared" si="4"/>
        <v>22.255083179297596</v>
      </c>
      <c r="J21" s="16">
        <f t="shared" si="3"/>
        <v>23.858119488754582</v>
      </c>
      <c r="K21" s="16">
        <f t="shared" si="1"/>
        <v>28.454210857748262</v>
      </c>
      <c r="L21" s="16">
        <f t="shared" si="2"/>
        <v>31.400538274930707</v>
      </c>
    </row>
    <row r="22" spans="1:12" x14ac:dyDescent="0.25">
      <c r="A22" s="2" t="s">
        <v>69</v>
      </c>
      <c r="B22" s="8" t="s">
        <v>111</v>
      </c>
      <c r="C22" s="17">
        <v>24.652999999999999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f t="shared" si="4"/>
        <v>0</v>
      </c>
      <c r="J22" s="16">
        <v>0</v>
      </c>
      <c r="K22" s="16" t="e">
        <f t="shared" si="1"/>
        <v>#DIV/0!</v>
      </c>
      <c r="L22" s="16">
        <v>0</v>
      </c>
    </row>
    <row r="23" spans="1:12" x14ac:dyDescent="0.25">
      <c r="A23" s="2" t="s">
        <v>70</v>
      </c>
      <c r="B23" s="8" t="s">
        <v>16</v>
      </c>
      <c r="C23" s="17">
        <v>266.75700000000001</v>
      </c>
      <c r="D23" s="17">
        <v>98.483999999999995</v>
      </c>
      <c r="E23" s="17">
        <v>88.888000000000005</v>
      </c>
      <c r="F23" s="23">
        <v>546356666.66999996</v>
      </c>
      <c r="G23" s="23">
        <v>63089493.840000004</v>
      </c>
      <c r="H23" s="23">
        <v>46182395.25</v>
      </c>
      <c r="I23" s="16">
        <f t="shared" si="4"/>
        <v>33.32171226996855</v>
      </c>
      <c r="J23" s="16">
        <f t="shared" si="3"/>
        <v>90.2562852849194</v>
      </c>
      <c r="K23" s="16">
        <f t="shared" si="1"/>
        <v>8.4527924828808239</v>
      </c>
      <c r="L23" s="16">
        <f t="shared" si="2"/>
        <v>73.201403972462103</v>
      </c>
    </row>
    <row r="24" spans="1:12" ht="30" x14ac:dyDescent="0.25">
      <c r="A24" s="2" t="s">
        <v>71</v>
      </c>
      <c r="B24" s="8" t="s">
        <v>17</v>
      </c>
      <c r="C24" s="17">
        <v>2929.1509999999998</v>
      </c>
      <c r="D24" s="17">
        <v>244.31100000000001</v>
      </c>
      <c r="E24" s="17">
        <v>201.815</v>
      </c>
      <c r="F24" s="23">
        <v>2601793765.1300001</v>
      </c>
      <c r="G24" s="23">
        <v>294169313.75999999</v>
      </c>
      <c r="H24" s="23">
        <v>266993421.5</v>
      </c>
      <c r="I24" s="16">
        <f t="shared" si="4"/>
        <v>6.8898803783075717</v>
      </c>
      <c r="J24" s="16">
        <f t="shared" si="3"/>
        <v>82.605777062842037</v>
      </c>
      <c r="K24" s="16">
        <f t="shared" si="1"/>
        <v>10.261897967407094</v>
      </c>
      <c r="L24" s="16">
        <f t="shared" si="2"/>
        <v>90.761819473063184</v>
      </c>
    </row>
    <row r="25" spans="1:12" x14ac:dyDescent="0.25">
      <c r="A25" s="2" t="s">
        <v>72</v>
      </c>
      <c r="B25" s="8" t="s">
        <v>18</v>
      </c>
      <c r="C25" s="17">
        <v>15.755000000000001</v>
      </c>
      <c r="D25" s="17">
        <v>3.8929999999999998</v>
      </c>
      <c r="E25" s="17">
        <v>3.7440000000000002</v>
      </c>
      <c r="F25" s="23">
        <v>15799000</v>
      </c>
      <c r="G25" s="23">
        <v>4011144</v>
      </c>
      <c r="H25" s="23">
        <v>3727125.02</v>
      </c>
      <c r="I25" s="16">
        <f t="shared" si="4"/>
        <v>23.763884481117106</v>
      </c>
      <c r="J25" s="16">
        <f t="shared" si="3"/>
        <v>96.172617518623184</v>
      </c>
      <c r="K25" s="16">
        <f t="shared" si="1"/>
        <v>23.590891955187036</v>
      </c>
      <c r="L25" s="16">
        <f t="shared" si="2"/>
        <v>92.919252462639093</v>
      </c>
    </row>
    <row r="26" spans="1:12" ht="30" x14ac:dyDescent="0.25">
      <c r="A26" s="2" t="s">
        <v>73</v>
      </c>
      <c r="B26" s="8" t="s">
        <v>19</v>
      </c>
      <c r="C26" s="17">
        <v>55.817999999999998</v>
      </c>
      <c r="D26" s="17">
        <v>5.2889999999999997</v>
      </c>
      <c r="E26" s="17">
        <v>1.8120000000000001</v>
      </c>
      <c r="F26" s="23">
        <v>47727644</v>
      </c>
      <c r="G26" s="23">
        <v>6785038</v>
      </c>
      <c r="H26" s="23">
        <v>1848350.95</v>
      </c>
      <c r="I26" s="16">
        <f t="shared" si="4"/>
        <v>3.246264645813179</v>
      </c>
      <c r="J26" s="16">
        <f t="shared" si="3"/>
        <v>34.259784458309703</v>
      </c>
      <c r="K26" s="16">
        <f t="shared" si="1"/>
        <v>3.8727051978513751</v>
      </c>
      <c r="L26" s="16">
        <f t="shared" si="2"/>
        <v>27.24157108626363</v>
      </c>
    </row>
    <row r="27" spans="1:12" ht="28.5" x14ac:dyDescent="0.25">
      <c r="A27" s="6" t="s">
        <v>74</v>
      </c>
      <c r="B27" s="7" t="s">
        <v>20</v>
      </c>
      <c r="C27" s="9">
        <f t="shared" ref="C27:E27" si="8">SUM(C28:C31)</f>
        <v>5731.1219999999994</v>
      </c>
      <c r="D27" s="9">
        <f t="shared" si="8"/>
        <v>705.79899999999998</v>
      </c>
      <c r="E27" s="9">
        <f t="shared" si="8"/>
        <v>518.57100000000003</v>
      </c>
      <c r="F27" s="26">
        <v>5683961175.5799999</v>
      </c>
      <c r="G27" s="26">
        <v>1015217634.8099999</v>
      </c>
      <c r="H27" s="26">
        <v>867689046.25</v>
      </c>
      <c r="I27" s="15">
        <f t="shared" si="4"/>
        <v>9.0483329442297702</v>
      </c>
      <c r="J27" s="15">
        <f t="shared" si="3"/>
        <v>73.472900925050908</v>
      </c>
      <c r="K27" s="15">
        <f t="shared" si="1"/>
        <v>15.265569546425688</v>
      </c>
      <c r="L27" s="15">
        <f t="shared" si="2"/>
        <v>85.468279558834666</v>
      </c>
    </row>
    <row r="28" spans="1:12" x14ac:dyDescent="0.25">
      <c r="A28" s="2" t="s">
        <v>75</v>
      </c>
      <c r="B28" s="8" t="s">
        <v>21</v>
      </c>
      <c r="C28" s="17">
        <v>334.78300000000002</v>
      </c>
      <c r="D28" s="17">
        <v>46.725999999999999</v>
      </c>
      <c r="E28" s="17">
        <v>41.841000000000001</v>
      </c>
      <c r="F28" s="23">
        <v>333385729.26999998</v>
      </c>
      <c r="G28" s="23">
        <v>47352108.090000004</v>
      </c>
      <c r="H28" s="23">
        <v>21395066.960000001</v>
      </c>
      <c r="I28" s="16">
        <f t="shared" si="4"/>
        <v>12.497946430971705</v>
      </c>
      <c r="J28" s="16">
        <f t="shared" si="3"/>
        <v>89.545435089671713</v>
      </c>
      <c r="K28" s="16">
        <f t="shared" si="1"/>
        <v>6.4175113334478455</v>
      </c>
      <c r="L28" s="16">
        <f t="shared" si="2"/>
        <v>45.1829238929244</v>
      </c>
    </row>
    <row r="29" spans="1:12" x14ac:dyDescent="0.25">
      <c r="A29" s="2" t="s">
        <v>76</v>
      </c>
      <c r="B29" s="8" t="s">
        <v>22</v>
      </c>
      <c r="C29" s="17">
        <v>298.69299999999998</v>
      </c>
      <c r="D29" s="17">
        <v>43.139000000000003</v>
      </c>
      <c r="E29" s="17">
        <v>4.4139999999999997</v>
      </c>
      <c r="F29" s="23">
        <v>848957732.57000005</v>
      </c>
      <c r="G29" s="23">
        <v>339182534.48000002</v>
      </c>
      <c r="H29" s="23">
        <v>325246812.80000001</v>
      </c>
      <c r="I29" s="16">
        <f t="shared" si="4"/>
        <v>1.4777714911296884</v>
      </c>
      <c r="J29" s="16">
        <f t="shared" si="3"/>
        <v>10.232040612902477</v>
      </c>
      <c r="K29" s="16">
        <f t="shared" si="1"/>
        <v>38.311308127838046</v>
      </c>
      <c r="L29" s="16">
        <f t="shared" si="2"/>
        <v>95.891379931645105</v>
      </c>
    </row>
    <row r="30" spans="1:12" x14ac:dyDescent="0.25">
      <c r="A30" s="2" t="s">
        <v>77</v>
      </c>
      <c r="B30" s="8" t="s">
        <v>23</v>
      </c>
      <c r="C30" s="17">
        <v>4955.4690000000001</v>
      </c>
      <c r="D30" s="17">
        <v>615.12400000000002</v>
      </c>
      <c r="E30" s="17">
        <v>471.97899999999998</v>
      </c>
      <c r="F30" s="23">
        <v>4408764441.7399998</v>
      </c>
      <c r="G30" s="23">
        <v>625838938.24000001</v>
      </c>
      <c r="H30" s="23">
        <v>519618699.16000003</v>
      </c>
      <c r="I30" s="16">
        <f t="shared" si="4"/>
        <v>9.5244062670960101</v>
      </c>
      <c r="J30" s="16">
        <f t="shared" si="3"/>
        <v>76.729082266339788</v>
      </c>
      <c r="K30" s="16">
        <f t="shared" si="1"/>
        <v>11.786039059844235</v>
      </c>
      <c r="L30" s="16">
        <f t="shared" si="2"/>
        <v>83.027543895124964</v>
      </c>
    </row>
    <row r="31" spans="1:12" ht="30" x14ac:dyDescent="0.25">
      <c r="A31" s="2" t="s">
        <v>78</v>
      </c>
      <c r="B31" s="8" t="s">
        <v>24</v>
      </c>
      <c r="C31" s="17">
        <v>142.17699999999999</v>
      </c>
      <c r="D31" s="17">
        <v>0.81</v>
      </c>
      <c r="E31" s="17">
        <v>0.33700000000000002</v>
      </c>
      <c r="F31" s="23">
        <v>92853272</v>
      </c>
      <c r="G31" s="23">
        <v>2844054</v>
      </c>
      <c r="H31" s="23">
        <v>1428467.33</v>
      </c>
      <c r="I31" s="16">
        <f t="shared" si="4"/>
        <v>0.23702849265352346</v>
      </c>
      <c r="J31" s="16">
        <f t="shared" si="3"/>
        <v>41.604938271604937</v>
      </c>
      <c r="K31" s="16">
        <f t="shared" si="1"/>
        <v>1.5384135628521525</v>
      </c>
      <c r="L31" s="16">
        <f t="shared" si="2"/>
        <v>50.226448935217121</v>
      </c>
    </row>
    <row r="32" spans="1:12" ht="28.5" x14ac:dyDescent="0.25">
      <c r="A32" s="6" t="s">
        <v>79</v>
      </c>
      <c r="B32" s="7" t="s">
        <v>25</v>
      </c>
      <c r="C32" s="9">
        <f t="shared" ref="C32:E32" si="9">SUM(C33:C35)</f>
        <v>1591.038</v>
      </c>
      <c r="D32" s="9">
        <f t="shared" si="9"/>
        <v>515.01499999999999</v>
      </c>
      <c r="E32" s="9">
        <f t="shared" si="9"/>
        <v>497.596</v>
      </c>
      <c r="F32" s="26">
        <v>849346472</v>
      </c>
      <c r="G32" s="26">
        <v>385950952</v>
      </c>
      <c r="H32" s="26">
        <v>4150182</v>
      </c>
      <c r="I32" s="15">
        <f t="shared" si="4"/>
        <v>31.274928694349221</v>
      </c>
      <c r="J32" s="15">
        <v>0</v>
      </c>
      <c r="K32" s="15">
        <f t="shared" si="1"/>
        <v>0.48863239406026521</v>
      </c>
      <c r="L32" s="15">
        <f t="shared" si="2"/>
        <v>1.0753133211600421</v>
      </c>
    </row>
    <row r="33" spans="1:12" ht="30" x14ac:dyDescent="0.25">
      <c r="A33" s="6" t="s">
        <v>113</v>
      </c>
      <c r="B33" s="8" t="s">
        <v>112</v>
      </c>
      <c r="C33" s="17">
        <v>180.786</v>
      </c>
      <c r="D33" s="17">
        <v>109.03400000000001</v>
      </c>
      <c r="E33" s="17">
        <v>91.620999999999995</v>
      </c>
      <c r="F33" s="23">
        <v>707788402</v>
      </c>
      <c r="G33" s="23">
        <v>360750552</v>
      </c>
      <c r="H33" s="23">
        <v>182</v>
      </c>
      <c r="I33" s="16">
        <f t="shared" si="4"/>
        <v>50.679256137090263</v>
      </c>
      <c r="J33" s="16">
        <v>0</v>
      </c>
      <c r="K33" s="16">
        <f t="shared" si="1"/>
        <v>2.5713899731292856E-5</v>
      </c>
      <c r="L33" s="16">
        <v>0</v>
      </c>
    </row>
    <row r="34" spans="1:12" ht="30" x14ac:dyDescent="0.25">
      <c r="A34" s="2" t="s">
        <v>80</v>
      </c>
      <c r="B34" s="8" t="s">
        <v>26</v>
      </c>
      <c r="C34" s="17">
        <v>4.9039999999999999</v>
      </c>
      <c r="D34" s="17">
        <v>0</v>
      </c>
      <c r="E34" s="17">
        <v>0</v>
      </c>
      <c r="F34" s="23">
        <v>5154000</v>
      </c>
      <c r="G34" s="23">
        <v>0</v>
      </c>
      <c r="H34" s="23">
        <v>0</v>
      </c>
      <c r="I34" s="16">
        <f t="shared" si="4"/>
        <v>0</v>
      </c>
      <c r="J34" s="16">
        <v>0</v>
      </c>
      <c r="K34" s="16">
        <f t="shared" si="1"/>
        <v>0</v>
      </c>
      <c r="L34" s="16">
        <v>0</v>
      </c>
    </row>
    <row r="35" spans="1:12" ht="30" x14ac:dyDescent="0.25">
      <c r="A35" s="2" t="s">
        <v>81</v>
      </c>
      <c r="B35" s="8" t="s">
        <v>27</v>
      </c>
      <c r="C35" s="17">
        <v>1405.348</v>
      </c>
      <c r="D35" s="17">
        <v>405.98099999999999</v>
      </c>
      <c r="E35" s="17">
        <v>405.97500000000002</v>
      </c>
      <c r="F35" s="23">
        <v>136404070</v>
      </c>
      <c r="G35" s="23">
        <v>25200400</v>
      </c>
      <c r="H35" s="23">
        <v>4150000</v>
      </c>
      <c r="I35" s="16">
        <f t="shared" si="4"/>
        <v>28.887862650389799</v>
      </c>
      <c r="J35" s="16">
        <v>0</v>
      </c>
      <c r="K35" s="16">
        <f t="shared" si="1"/>
        <v>3.0424312119132515</v>
      </c>
      <c r="L35" s="16">
        <f t="shared" si="2"/>
        <v>16.467992571546482</v>
      </c>
    </row>
    <row r="36" spans="1:12" ht="28.5" x14ac:dyDescent="0.25">
      <c r="A36" s="6" t="s">
        <v>82</v>
      </c>
      <c r="B36" s="7" t="s">
        <v>28</v>
      </c>
      <c r="C36" s="9">
        <f t="shared" ref="C36:E36" si="10">SUM(C37:C42)</f>
        <v>16946.302000000003</v>
      </c>
      <c r="D36" s="9">
        <f t="shared" si="10"/>
        <v>3064.607</v>
      </c>
      <c r="E36" s="9">
        <f t="shared" si="10"/>
        <v>2678.0710000000004</v>
      </c>
      <c r="F36" s="26">
        <v>22936207483.73</v>
      </c>
      <c r="G36" s="26">
        <v>4223461016.0700002</v>
      </c>
      <c r="H36" s="26">
        <v>3936361988.0700002</v>
      </c>
      <c r="I36" s="15">
        <f t="shared" si="4"/>
        <v>15.803276726686446</v>
      </c>
      <c r="J36" s="15">
        <f t="shared" si="3"/>
        <v>87.387094005854593</v>
      </c>
      <c r="K36" s="15">
        <f t="shared" si="1"/>
        <v>17.162218256275771</v>
      </c>
      <c r="L36" s="15">
        <f t="shared" si="2"/>
        <v>93.202280619908493</v>
      </c>
    </row>
    <row r="37" spans="1:12" x14ac:dyDescent="0.25">
      <c r="A37" s="2" t="s">
        <v>83</v>
      </c>
      <c r="B37" s="8" t="s">
        <v>29</v>
      </c>
      <c r="C37" s="17">
        <v>4875.5910000000003</v>
      </c>
      <c r="D37" s="17">
        <v>1107.9690000000001</v>
      </c>
      <c r="E37" s="17">
        <v>982.12099999999998</v>
      </c>
      <c r="F37" s="23">
        <v>5905530730.0600004</v>
      </c>
      <c r="G37" s="23">
        <v>1482645015.23</v>
      </c>
      <c r="H37" s="23">
        <v>1358482302.75</v>
      </c>
      <c r="I37" s="16">
        <f t="shared" si="4"/>
        <v>20.14362976714002</v>
      </c>
      <c r="J37" s="16">
        <f t="shared" si="3"/>
        <v>88.641559466013931</v>
      </c>
      <c r="K37" s="16">
        <f t="shared" si="1"/>
        <v>23.003559965154864</v>
      </c>
      <c r="L37" s="16">
        <f t="shared" si="2"/>
        <v>91.625594042769649</v>
      </c>
    </row>
    <row r="38" spans="1:12" x14ac:dyDescent="0.25">
      <c r="A38" s="2" t="s">
        <v>84</v>
      </c>
      <c r="B38" s="8" t="s">
        <v>30</v>
      </c>
      <c r="C38" s="17">
        <v>11221.799000000001</v>
      </c>
      <c r="D38" s="17">
        <v>1783.847</v>
      </c>
      <c r="E38" s="17">
        <v>1539.4349999999999</v>
      </c>
      <c r="F38" s="23">
        <v>16021502521.299999</v>
      </c>
      <c r="G38" s="23">
        <v>2511617473.9699998</v>
      </c>
      <c r="H38" s="23">
        <v>2398511542.04</v>
      </c>
      <c r="I38" s="16">
        <f t="shared" si="4"/>
        <v>13.718254978546666</v>
      </c>
      <c r="J38" s="16">
        <f t="shared" si="3"/>
        <v>86.29860072080173</v>
      </c>
      <c r="K38" s="16">
        <f t="shared" si="1"/>
        <v>14.970578064393568</v>
      </c>
      <c r="L38" s="16">
        <f t="shared" si="2"/>
        <v>95.496689559528406</v>
      </c>
    </row>
    <row r="39" spans="1:12" x14ac:dyDescent="0.25">
      <c r="A39" s="2" t="s">
        <v>85</v>
      </c>
      <c r="B39" s="8" t="s">
        <v>31</v>
      </c>
      <c r="C39" s="17">
        <v>626.60699999999997</v>
      </c>
      <c r="D39" s="17">
        <v>132.327</v>
      </c>
      <c r="E39" s="17">
        <v>124.88500000000001</v>
      </c>
      <c r="F39" s="23">
        <v>719722622.83000004</v>
      </c>
      <c r="G39" s="23">
        <v>148027009.25999999</v>
      </c>
      <c r="H39" s="23">
        <v>133214854.70999999</v>
      </c>
      <c r="I39" s="16">
        <f t="shared" si="4"/>
        <v>19.93035507104134</v>
      </c>
      <c r="J39" s="16">
        <f t="shared" si="3"/>
        <v>94.376053261994912</v>
      </c>
      <c r="K39" s="16">
        <f t="shared" si="1"/>
        <v>18.509193748306785</v>
      </c>
      <c r="L39" s="16">
        <f t="shared" si="2"/>
        <v>89.993613581705631</v>
      </c>
    </row>
    <row r="40" spans="1:12" ht="30" x14ac:dyDescent="0.25">
      <c r="A40" s="2" t="s">
        <v>86</v>
      </c>
      <c r="B40" s="8" t="s">
        <v>32</v>
      </c>
      <c r="C40" s="17">
        <v>17.577999999999999</v>
      </c>
      <c r="D40" s="17">
        <v>4.33</v>
      </c>
      <c r="E40" s="17">
        <v>3.266</v>
      </c>
      <c r="F40" s="23">
        <v>19585749</v>
      </c>
      <c r="G40" s="23">
        <v>4744516.21</v>
      </c>
      <c r="H40" s="23">
        <v>3243344.21</v>
      </c>
      <c r="I40" s="16">
        <f t="shared" si="4"/>
        <v>18.580043235863013</v>
      </c>
      <c r="J40" s="16">
        <f t="shared" si="3"/>
        <v>75.427251732101624</v>
      </c>
      <c r="K40" s="16">
        <f t="shared" si="1"/>
        <v>16.559714974392861</v>
      </c>
      <c r="L40" s="16">
        <f t="shared" si="2"/>
        <v>68.35985096149561</v>
      </c>
    </row>
    <row r="41" spans="1:12" x14ac:dyDescent="0.25">
      <c r="A41" s="2" t="s">
        <v>87</v>
      </c>
      <c r="B41" s="8" t="s">
        <v>33</v>
      </c>
      <c r="C41" s="17">
        <v>25.158999999999999</v>
      </c>
      <c r="D41" s="17">
        <v>4.53</v>
      </c>
      <c r="E41" s="17">
        <v>2.7570000000000001</v>
      </c>
      <c r="F41" s="23">
        <v>20764096</v>
      </c>
      <c r="G41" s="23">
        <v>4345000</v>
      </c>
      <c r="H41" s="23">
        <v>2958444.96</v>
      </c>
      <c r="I41" s="16">
        <f t="shared" si="4"/>
        <v>10.958305179061171</v>
      </c>
      <c r="J41" s="16">
        <f t="shared" si="3"/>
        <v>60.860927152317878</v>
      </c>
      <c r="K41" s="16">
        <f t="shared" si="1"/>
        <v>14.247887122078419</v>
      </c>
      <c r="L41" s="16">
        <f t="shared" si="2"/>
        <v>68.088491599539694</v>
      </c>
    </row>
    <row r="42" spans="1:12" x14ac:dyDescent="0.25">
      <c r="A42" s="2" t="s">
        <v>88</v>
      </c>
      <c r="B42" s="8" t="s">
        <v>34</v>
      </c>
      <c r="C42" s="17">
        <v>179.56800000000001</v>
      </c>
      <c r="D42" s="17">
        <v>31.603999999999999</v>
      </c>
      <c r="E42" s="17">
        <v>25.606999999999999</v>
      </c>
      <c r="F42" s="23">
        <v>249101764.53999999</v>
      </c>
      <c r="G42" s="23">
        <v>72082001.400000006</v>
      </c>
      <c r="H42" s="23">
        <v>39951499.399999999</v>
      </c>
      <c r="I42" s="16">
        <f t="shared" si="4"/>
        <v>14.260335917312659</v>
      </c>
      <c r="J42" s="16">
        <f t="shared" si="3"/>
        <v>81.024553853942535</v>
      </c>
      <c r="K42" s="16">
        <f t="shared" si="1"/>
        <v>16.038224166647648</v>
      </c>
      <c r="L42" s="16">
        <f t="shared" si="2"/>
        <v>55.425069537539223</v>
      </c>
    </row>
    <row r="43" spans="1:12" ht="28.5" x14ac:dyDescent="0.25">
      <c r="A43" s="6" t="s">
        <v>89</v>
      </c>
      <c r="B43" s="7" t="s">
        <v>35</v>
      </c>
      <c r="C43" s="9">
        <f t="shared" ref="C43:E43" si="11">SUM(C44:C45)</f>
        <v>1272.9380000000001</v>
      </c>
      <c r="D43" s="9">
        <f t="shared" si="11"/>
        <v>231.096</v>
      </c>
      <c r="E43" s="9">
        <f t="shared" si="11"/>
        <v>193.87100000000001</v>
      </c>
      <c r="F43" s="26">
        <v>1227924032.24</v>
      </c>
      <c r="G43" s="26">
        <v>259760386.66</v>
      </c>
      <c r="H43" s="26">
        <v>236998901.94999999</v>
      </c>
      <c r="I43" s="15">
        <f t="shared" si="4"/>
        <v>15.230199742642611</v>
      </c>
      <c r="J43" s="15">
        <f t="shared" si="3"/>
        <v>83.891975629175761</v>
      </c>
      <c r="K43" s="15">
        <f t="shared" si="1"/>
        <v>19.30077885336787</v>
      </c>
      <c r="L43" s="15">
        <f t="shared" si="2"/>
        <v>91.237507380294872</v>
      </c>
    </row>
    <row r="44" spans="1:12" x14ac:dyDescent="0.25">
      <c r="A44" s="2" t="s">
        <v>90</v>
      </c>
      <c r="B44" s="8" t="s">
        <v>36</v>
      </c>
      <c r="C44" s="17">
        <v>1237.873</v>
      </c>
      <c r="D44" s="17">
        <v>221.22499999999999</v>
      </c>
      <c r="E44" s="17">
        <v>187.798</v>
      </c>
      <c r="F44" s="23">
        <v>1193655985.6400001</v>
      </c>
      <c r="G44" s="23">
        <v>249564202.06</v>
      </c>
      <c r="H44" s="23">
        <v>230714963.31999999</v>
      </c>
      <c r="I44" s="16">
        <f t="shared" si="4"/>
        <v>15.171023198664159</v>
      </c>
      <c r="J44" s="16">
        <f t="shared" si="3"/>
        <v>84.89004407277659</v>
      </c>
      <c r="K44" s="16">
        <f t="shared" si="1"/>
        <v>19.328430141980817</v>
      </c>
      <c r="L44" s="16">
        <f t="shared" si="2"/>
        <v>92.4471384179257</v>
      </c>
    </row>
    <row r="45" spans="1:12" ht="30" x14ac:dyDescent="0.25">
      <c r="A45" s="2" t="s">
        <v>91</v>
      </c>
      <c r="B45" s="8" t="s">
        <v>37</v>
      </c>
      <c r="C45" s="17">
        <v>35.064999999999998</v>
      </c>
      <c r="D45" s="17">
        <v>9.8710000000000004</v>
      </c>
      <c r="E45" s="17">
        <v>6.0730000000000004</v>
      </c>
      <c r="F45" s="23">
        <v>34268046.600000001</v>
      </c>
      <c r="G45" s="23">
        <v>10196184.6</v>
      </c>
      <c r="H45" s="23">
        <v>6283938.6299999999</v>
      </c>
      <c r="I45" s="16">
        <f t="shared" si="4"/>
        <v>17.319264223584774</v>
      </c>
      <c r="J45" s="16">
        <f t="shared" si="3"/>
        <v>61.52365515145376</v>
      </c>
      <c r="K45" s="16">
        <f t="shared" si="1"/>
        <v>18.337603842291962</v>
      </c>
      <c r="L45" s="16">
        <f t="shared" si="2"/>
        <v>61.630294826164686</v>
      </c>
    </row>
    <row r="46" spans="1:12" ht="28.5" x14ac:dyDescent="0.25">
      <c r="A46" s="6" t="s">
        <v>92</v>
      </c>
      <c r="B46" s="7" t="s">
        <v>38</v>
      </c>
      <c r="C46" s="9">
        <f t="shared" ref="C46:G46" si="12">C47</f>
        <v>0</v>
      </c>
      <c r="D46" s="9">
        <f t="shared" si="12"/>
        <v>0</v>
      </c>
      <c r="E46" s="9">
        <f t="shared" si="12"/>
        <v>0</v>
      </c>
      <c r="F46" s="24">
        <f t="shared" si="12"/>
        <v>0</v>
      </c>
      <c r="G46" s="24">
        <f t="shared" si="12"/>
        <v>0</v>
      </c>
      <c r="H46" s="24">
        <v>0</v>
      </c>
      <c r="I46" s="15">
        <v>0</v>
      </c>
      <c r="J46" s="15">
        <v>0</v>
      </c>
      <c r="K46" s="15">
        <v>0</v>
      </c>
      <c r="L46" s="15">
        <v>0</v>
      </c>
    </row>
    <row r="47" spans="1:12" ht="30" x14ac:dyDescent="0.25">
      <c r="A47" s="2" t="s">
        <v>93</v>
      </c>
      <c r="B47" s="8" t="s">
        <v>39</v>
      </c>
      <c r="C47" s="10">
        <v>0</v>
      </c>
      <c r="D47" s="10">
        <v>0</v>
      </c>
      <c r="E47" s="10">
        <v>0</v>
      </c>
      <c r="F47" s="17">
        <v>0</v>
      </c>
      <c r="G47" s="17">
        <v>0</v>
      </c>
      <c r="H47" s="17">
        <v>0</v>
      </c>
      <c r="I47" s="16">
        <v>0</v>
      </c>
      <c r="J47" s="16">
        <v>0</v>
      </c>
      <c r="K47" s="16">
        <v>0</v>
      </c>
      <c r="L47" s="16">
        <v>0</v>
      </c>
    </row>
    <row r="48" spans="1:12" ht="28.5" x14ac:dyDescent="0.25">
      <c r="A48" s="6" t="s">
        <v>94</v>
      </c>
      <c r="B48" s="7" t="s">
        <v>40</v>
      </c>
      <c r="C48" s="9">
        <f t="shared" ref="C48:E48" si="13">SUM(C49:C52)</f>
        <v>512.65</v>
      </c>
      <c r="D48" s="9">
        <f t="shared" si="13"/>
        <v>93.890000000000015</v>
      </c>
      <c r="E48" s="9">
        <f t="shared" si="13"/>
        <v>77.926999999999992</v>
      </c>
      <c r="F48" s="26">
        <v>443284591</v>
      </c>
      <c r="G48" s="26">
        <v>89886461.040000007</v>
      </c>
      <c r="H48" s="26">
        <v>79047282.25</v>
      </c>
      <c r="I48" s="15">
        <f t="shared" si="4"/>
        <v>15.200819272408074</v>
      </c>
      <c r="J48" s="15">
        <f t="shared" si="3"/>
        <v>82.998189370539976</v>
      </c>
      <c r="K48" s="15">
        <f t="shared" si="1"/>
        <v>17.832174601801125</v>
      </c>
      <c r="L48" s="15">
        <f t="shared" si="2"/>
        <v>87.941255374180869</v>
      </c>
    </row>
    <row r="49" spans="1:12" x14ac:dyDescent="0.25">
      <c r="A49" s="2" t="s">
        <v>95</v>
      </c>
      <c r="B49" s="8" t="s">
        <v>41</v>
      </c>
      <c r="C49" s="17">
        <v>30.550999999999998</v>
      </c>
      <c r="D49" s="17">
        <v>7.17</v>
      </c>
      <c r="E49" s="17">
        <v>7.1440000000000001</v>
      </c>
      <c r="F49" s="23">
        <v>30541296</v>
      </c>
      <c r="G49" s="23">
        <v>8560000</v>
      </c>
      <c r="H49" s="23">
        <v>7266057.2300000004</v>
      </c>
      <c r="I49" s="16">
        <f t="shared" si="4"/>
        <v>23.383849955811595</v>
      </c>
      <c r="J49" s="16">
        <f t="shared" si="3"/>
        <v>99.637377963737791</v>
      </c>
      <c r="K49" s="16">
        <f t="shared" si="1"/>
        <v>23.790926324802982</v>
      </c>
      <c r="L49" s="16">
        <f t="shared" si="2"/>
        <v>84.883846144859817</v>
      </c>
    </row>
    <row r="50" spans="1:12" x14ac:dyDescent="0.25">
      <c r="A50" s="2" t="s">
        <v>96</v>
      </c>
      <c r="B50" s="8" t="s">
        <v>42</v>
      </c>
      <c r="C50" s="17">
        <v>249.40600000000001</v>
      </c>
      <c r="D50" s="17">
        <v>47.338000000000001</v>
      </c>
      <c r="E50" s="17">
        <v>47.042999999999999</v>
      </c>
      <c r="F50" s="23">
        <v>169350706</v>
      </c>
      <c r="G50" s="23">
        <v>34258808.719999999</v>
      </c>
      <c r="H50" s="23">
        <v>33985075.969999999</v>
      </c>
      <c r="I50" s="16">
        <f t="shared" si="4"/>
        <v>18.862016150373286</v>
      </c>
      <c r="J50" s="16">
        <f t="shared" si="3"/>
        <v>99.376822003464454</v>
      </c>
      <c r="K50" s="16">
        <f t="shared" si="1"/>
        <v>20.06786790130063</v>
      </c>
      <c r="L50" s="16">
        <f t="shared" si="2"/>
        <v>99.200985789560761</v>
      </c>
    </row>
    <row r="51" spans="1:12" x14ac:dyDescent="0.25">
      <c r="A51" s="2" t="s">
        <v>97</v>
      </c>
      <c r="B51" s="8" t="s">
        <v>43</v>
      </c>
      <c r="C51" s="17">
        <v>231.363</v>
      </c>
      <c r="D51" s="17">
        <v>38.792000000000002</v>
      </c>
      <c r="E51" s="17">
        <v>23.244</v>
      </c>
      <c r="F51" s="23">
        <v>242061914</v>
      </c>
      <c r="G51" s="23">
        <v>46477652.32</v>
      </c>
      <c r="H51" s="23">
        <v>37394584.049999997</v>
      </c>
      <c r="I51" s="16">
        <f t="shared" si="4"/>
        <v>10.046550226267813</v>
      </c>
      <c r="J51" s="16">
        <f t="shared" si="3"/>
        <v>59.919571045576404</v>
      </c>
      <c r="K51" s="16">
        <f t="shared" si="1"/>
        <v>15.448355105545433</v>
      </c>
      <c r="L51" s="16">
        <f t="shared" si="2"/>
        <v>80.457127637465817</v>
      </c>
    </row>
    <row r="52" spans="1:12" ht="30" x14ac:dyDescent="0.25">
      <c r="A52" s="2" t="s">
        <v>98</v>
      </c>
      <c r="B52" s="8" t="s">
        <v>44</v>
      </c>
      <c r="C52" s="17">
        <v>1.33</v>
      </c>
      <c r="D52" s="17">
        <v>0.59</v>
      </c>
      <c r="E52" s="17">
        <v>0.496</v>
      </c>
      <c r="F52" s="23">
        <v>1330675</v>
      </c>
      <c r="G52" s="23">
        <v>590000</v>
      </c>
      <c r="H52" s="23">
        <v>401565</v>
      </c>
      <c r="I52" s="16">
        <v>0</v>
      </c>
      <c r="J52" s="16">
        <v>0</v>
      </c>
      <c r="K52" s="16">
        <v>0</v>
      </c>
      <c r="L52" s="16">
        <v>0</v>
      </c>
    </row>
    <row r="53" spans="1:12" ht="28.5" x14ac:dyDescent="0.25">
      <c r="A53" s="6" t="s">
        <v>99</v>
      </c>
      <c r="B53" s="7" t="s">
        <v>45</v>
      </c>
      <c r="C53" s="9">
        <f t="shared" ref="C53:E53" si="14">SUM(C54:C57)</f>
        <v>1202.8010000000002</v>
      </c>
      <c r="D53" s="9">
        <f t="shared" si="14"/>
        <v>262.72300000000001</v>
      </c>
      <c r="E53" s="9">
        <f t="shared" si="14"/>
        <v>215.15600000000001</v>
      </c>
      <c r="F53" s="26">
        <v>838055260.14999998</v>
      </c>
      <c r="G53" s="26">
        <v>187661032.66999999</v>
      </c>
      <c r="H53" s="26">
        <v>162880173.33000001</v>
      </c>
      <c r="I53" s="15">
        <f t="shared" si="4"/>
        <v>17.887913295715585</v>
      </c>
      <c r="J53" s="15">
        <f t="shared" si="3"/>
        <v>81.8946190474378</v>
      </c>
      <c r="K53" s="15">
        <f t="shared" si="1"/>
        <v>19.435493227600144</v>
      </c>
      <c r="L53" s="15">
        <f t="shared" si="2"/>
        <v>86.794882780179066</v>
      </c>
    </row>
    <row r="54" spans="1:12" x14ac:dyDescent="0.25">
      <c r="A54" s="2" t="s">
        <v>100</v>
      </c>
      <c r="B54" s="8" t="s">
        <v>46</v>
      </c>
      <c r="C54" s="17">
        <v>17.242999999999999</v>
      </c>
      <c r="D54" s="17">
        <v>4.1909999999999998</v>
      </c>
      <c r="E54" s="17">
        <v>3.54</v>
      </c>
      <c r="F54" s="23">
        <v>16857697.670000002</v>
      </c>
      <c r="G54" s="23">
        <v>3677420</v>
      </c>
      <c r="H54" s="23">
        <v>2921585.51</v>
      </c>
      <c r="I54" s="16">
        <f t="shared" si="4"/>
        <v>20.530070173403701</v>
      </c>
      <c r="J54" s="16">
        <f t="shared" si="3"/>
        <v>84.466714387974235</v>
      </c>
      <c r="K54" s="16">
        <f t="shared" si="1"/>
        <v>17.330869061670626</v>
      </c>
      <c r="L54" s="16">
        <f t="shared" si="2"/>
        <v>79.446609579542184</v>
      </c>
    </row>
    <row r="55" spans="1:12" x14ac:dyDescent="0.25">
      <c r="A55" s="2" t="s">
        <v>101</v>
      </c>
      <c r="B55" s="8" t="s">
        <v>47</v>
      </c>
      <c r="C55" s="17">
        <v>694.15</v>
      </c>
      <c r="D55" s="17">
        <v>156.786</v>
      </c>
      <c r="E55" s="17">
        <v>117.64100000000001</v>
      </c>
      <c r="F55" s="23">
        <v>332905653.66000003</v>
      </c>
      <c r="G55" s="23">
        <v>74928379.010000005</v>
      </c>
      <c r="H55" s="23">
        <v>58704774.590000004</v>
      </c>
      <c r="I55" s="16">
        <f t="shared" si="4"/>
        <v>16.947489735647917</v>
      </c>
      <c r="J55" s="16">
        <f t="shared" si="3"/>
        <v>75.032847320551582</v>
      </c>
      <c r="K55" s="16">
        <f t="shared" si="1"/>
        <v>17.634057560931598</v>
      </c>
      <c r="L55" s="16">
        <f t="shared" si="2"/>
        <v>78.347850795177635</v>
      </c>
    </row>
    <row r="56" spans="1:12" x14ac:dyDescent="0.25">
      <c r="A56" s="2" t="s">
        <v>102</v>
      </c>
      <c r="B56" s="8" t="s">
        <v>48</v>
      </c>
      <c r="C56" s="17">
        <v>458.892</v>
      </c>
      <c r="D56" s="17">
        <v>92.867999999999995</v>
      </c>
      <c r="E56" s="17">
        <v>85.481999999999999</v>
      </c>
      <c r="F56" s="23">
        <v>455347033.81999999</v>
      </c>
      <c r="G56" s="23">
        <v>98894055.659999996</v>
      </c>
      <c r="H56" s="23">
        <v>92439334.939999998</v>
      </c>
      <c r="I56" s="16">
        <f t="shared" si="4"/>
        <v>18.627912449988234</v>
      </c>
      <c r="J56" s="16">
        <f t="shared" si="3"/>
        <v>92.046776069259607</v>
      </c>
      <c r="K56" s="16">
        <f t="shared" si="1"/>
        <v>20.300853651007099</v>
      </c>
      <c r="L56" s="16">
        <f t="shared" si="2"/>
        <v>93.473095347417569</v>
      </c>
    </row>
    <row r="57" spans="1:12" ht="30" x14ac:dyDescent="0.25">
      <c r="A57" s="2" t="s">
        <v>103</v>
      </c>
      <c r="B57" s="8" t="s">
        <v>49</v>
      </c>
      <c r="C57" s="17">
        <v>32.515999999999998</v>
      </c>
      <c r="D57" s="17">
        <v>8.8780000000000001</v>
      </c>
      <c r="E57" s="17">
        <v>8.4930000000000003</v>
      </c>
      <c r="F57" s="23">
        <v>32944875</v>
      </c>
      <c r="G57" s="23">
        <v>10161178</v>
      </c>
      <c r="H57" s="23">
        <v>8814478.2899999991</v>
      </c>
      <c r="I57" s="16">
        <f t="shared" si="4"/>
        <v>26.119448886701935</v>
      </c>
      <c r="J57" s="16">
        <f t="shared" si="3"/>
        <v>95.663437711196224</v>
      </c>
      <c r="K57" s="16">
        <f t="shared" si="1"/>
        <v>26.755233674433423</v>
      </c>
      <c r="L57" s="16">
        <f t="shared" si="2"/>
        <v>86.746618256269088</v>
      </c>
    </row>
    <row r="58" spans="1:12" ht="28.5" x14ac:dyDescent="0.25">
      <c r="A58" s="6" t="s">
        <v>104</v>
      </c>
      <c r="B58" s="7" t="s">
        <v>50</v>
      </c>
      <c r="C58" s="9">
        <f t="shared" ref="C58:E58" si="15">SUM(C59:C60)</f>
        <v>76.599999999999994</v>
      </c>
      <c r="D58" s="9">
        <f t="shared" si="15"/>
        <v>17.256</v>
      </c>
      <c r="E58" s="9">
        <f t="shared" si="15"/>
        <v>12.157</v>
      </c>
      <c r="F58" s="26">
        <v>99599670</v>
      </c>
      <c r="G58" s="26">
        <v>19055766</v>
      </c>
      <c r="H58" s="26">
        <v>18966807</v>
      </c>
      <c r="I58" s="15">
        <f t="shared" si="4"/>
        <v>15.87075718015666</v>
      </c>
      <c r="J58" s="15">
        <f t="shared" si="3"/>
        <v>70.450857672693559</v>
      </c>
      <c r="K58" s="15">
        <f t="shared" si="1"/>
        <v>19.043042010078949</v>
      </c>
      <c r="L58" s="15">
        <f t="shared" si="2"/>
        <v>99.533164922365231</v>
      </c>
    </row>
    <row r="59" spans="1:12" x14ac:dyDescent="0.25">
      <c r="A59" s="2" t="s">
        <v>105</v>
      </c>
      <c r="B59" s="8" t="s">
        <v>51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6">
        <v>0</v>
      </c>
      <c r="J59" s="16">
        <v>0</v>
      </c>
      <c r="K59" s="16">
        <v>0</v>
      </c>
      <c r="L59" s="16">
        <v>0</v>
      </c>
    </row>
    <row r="60" spans="1:12" x14ac:dyDescent="0.25">
      <c r="A60" s="2" t="s">
        <v>106</v>
      </c>
      <c r="B60" s="8" t="s">
        <v>52</v>
      </c>
      <c r="C60" s="17">
        <v>76.599999999999994</v>
      </c>
      <c r="D60" s="17">
        <v>17.256</v>
      </c>
      <c r="E60" s="17">
        <v>12.157</v>
      </c>
      <c r="F60" s="23">
        <v>99599670</v>
      </c>
      <c r="G60" s="23">
        <v>19055766</v>
      </c>
      <c r="H60" s="23">
        <v>18966807</v>
      </c>
      <c r="I60" s="16">
        <f t="shared" si="4"/>
        <v>15.87075718015666</v>
      </c>
      <c r="J60" s="16">
        <f t="shared" si="3"/>
        <v>70.450857672693559</v>
      </c>
      <c r="K60" s="16">
        <f t="shared" si="1"/>
        <v>19.043042010078949</v>
      </c>
      <c r="L60" s="16">
        <f t="shared" si="2"/>
        <v>99.533164922365231</v>
      </c>
    </row>
    <row r="61" spans="1:12" ht="42.75" x14ac:dyDescent="0.25">
      <c r="A61" s="6" t="s">
        <v>107</v>
      </c>
      <c r="B61" s="7" t="s">
        <v>53</v>
      </c>
      <c r="C61" s="9">
        <f t="shared" ref="C61:D61" si="16">C62</f>
        <v>266.80099999999999</v>
      </c>
      <c r="D61" s="9">
        <f t="shared" si="16"/>
        <v>64.896000000000001</v>
      </c>
      <c r="E61" s="9">
        <f>E62</f>
        <v>9.452</v>
      </c>
      <c r="F61" s="26">
        <v>357108000</v>
      </c>
      <c r="G61" s="26">
        <v>56800000</v>
      </c>
      <c r="H61" s="26">
        <v>9121101.3599999994</v>
      </c>
      <c r="I61" s="15">
        <f t="shared" si="4"/>
        <v>3.5427153571388414</v>
      </c>
      <c r="J61" s="15">
        <f t="shared" si="3"/>
        <v>14.564842209072978</v>
      </c>
      <c r="K61" s="15">
        <f t="shared" si="1"/>
        <v>2.5541576665882588</v>
      </c>
      <c r="L61" s="15">
        <f t="shared" si="2"/>
        <v>16.058277042253522</v>
      </c>
    </row>
    <row r="62" spans="1:12" ht="30" x14ac:dyDescent="0.25">
      <c r="A62" s="2" t="s">
        <v>118</v>
      </c>
      <c r="B62" s="8" t="s">
        <v>54</v>
      </c>
      <c r="C62" s="17">
        <v>266.80099999999999</v>
      </c>
      <c r="D62" s="17">
        <v>64.896000000000001</v>
      </c>
      <c r="E62" s="17">
        <v>9.452</v>
      </c>
      <c r="F62" s="23">
        <v>1020400000</v>
      </c>
      <c r="G62" s="23">
        <v>255100000</v>
      </c>
      <c r="H62" s="23">
        <v>255100000</v>
      </c>
      <c r="I62" s="16">
        <f t="shared" si="4"/>
        <v>3.5427153571388414</v>
      </c>
      <c r="J62" s="16">
        <f t="shared" si="3"/>
        <v>14.564842209072978</v>
      </c>
      <c r="K62" s="16">
        <f t="shared" si="1"/>
        <v>25</v>
      </c>
      <c r="L62" s="16">
        <f t="shared" si="2"/>
        <v>100</v>
      </c>
    </row>
    <row r="63" spans="1:12" s="18" customFormat="1" ht="58.5" customHeight="1" x14ac:dyDescent="0.25">
      <c r="A63" s="6" t="s">
        <v>133</v>
      </c>
      <c r="B63" s="7" t="s">
        <v>130</v>
      </c>
      <c r="C63" s="27">
        <v>0</v>
      </c>
      <c r="D63" s="27">
        <v>0</v>
      </c>
      <c r="E63" s="27">
        <v>0</v>
      </c>
      <c r="F63" s="26">
        <v>1020400000</v>
      </c>
      <c r="G63" s="26">
        <v>255100000</v>
      </c>
      <c r="H63" s="26">
        <v>255100000</v>
      </c>
      <c r="I63" s="15">
        <v>0</v>
      </c>
      <c r="J63" s="15">
        <v>0</v>
      </c>
      <c r="K63" s="15">
        <f t="shared" si="1"/>
        <v>25</v>
      </c>
      <c r="L63" s="15">
        <f t="shared" si="2"/>
        <v>100</v>
      </c>
    </row>
    <row r="64" spans="1:12" s="18" customFormat="1" ht="30" x14ac:dyDescent="0.25">
      <c r="A64" s="2" t="s">
        <v>132</v>
      </c>
      <c r="B64" s="8" t="s">
        <v>131</v>
      </c>
      <c r="C64" s="17">
        <v>0</v>
      </c>
      <c r="D64" s="17">
        <v>0</v>
      </c>
      <c r="E64" s="17">
        <v>0</v>
      </c>
      <c r="F64" s="23">
        <v>1020400000</v>
      </c>
      <c r="G64" s="23">
        <v>255100000</v>
      </c>
      <c r="H64" s="23">
        <v>255100000</v>
      </c>
      <c r="I64" s="16">
        <v>0</v>
      </c>
      <c r="J64" s="16">
        <v>0</v>
      </c>
      <c r="K64" s="16">
        <f t="shared" si="1"/>
        <v>25</v>
      </c>
      <c r="L64" s="16">
        <f t="shared" si="2"/>
        <v>100</v>
      </c>
    </row>
    <row r="65" spans="1:12" ht="28.5" x14ac:dyDescent="0.25">
      <c r="A65" s="6" t="s">
        <v>56</v>
      </c>
      <c r="B65" s="7" t="s">
        <v>55</v>
      </c>
      <c r="C65" s="9">
        <f>C6+C14+C16+C20+C27+C32+C36+C43+C46+C48+C53+C58+C61</f>
        <v>34299.126000000004</v>
      </c>
      <c r="D65" s="9">
        <f t="shared" ref="D65:E65" si="17">D6+D14+D16+D20+D27+D32+D36+D43+D46+D48+D53+D58+D61</f>
        <v>6118.0150000000003</v>
      </c>
      <c r="E65" s="9">
        <f t="shared" si="17"/>
        <v>5134.139000000001</v>
      </c>
      <c r="F65" s="25">
        <v>40273884437.760002</v>
      </c>
      <c r="G65" s="25">
        <v>7682026120.2299995</v>
      </c>
      <c r="H65" s="25">
        <v>6518639263.96</v>
      </c>
      <c r="I65" s="15">
        <f t="shared" si="4"/>
        <v>14.968716695579941</v>
      </c>
      <c r="J65" s="15">
        <f t="shared" si="3"/>
        <v>83.918378755200834</v>
      </c>
      <c r="K65" s="15">
        <f t="shared" si="1"/>
        <v>16.185772380695049</v>
      </c>
      <c r="L65" s="15">
        <f t="shared" si="2"/>
        <v>84.855728969648865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0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Сулягина Алена Алексеевна</cp:lastModifiedBy>
  <cp:lastPrinted>2021-07-23T12:19:40Z</cp:lastPrinted>
  <dcterms:created xsi:type="dcterms:W3CDTF">2020-07-23T13:54:05Z</dcterms:created>
  <dcterms:modified xsi:type="dcterms:W3CDTF">2023-04-27T07:43:29Z</dcterms:modified>
</cp:coreProperties>
</file>