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'Лист1'!$A$1:$G$32</definedName>
  </definedNames>
  <calcPr fullCalcOnLoad="1"/>
</workbook>
</file>

<file path=xl/sharedStrings.xml><?xml version="1.0" encoding="utf-8"?>
<sst xmlns="http://schemas.openxmlformats.org/spreadsheetml/2006/main" count="72" uniqueCount="57">
  <si>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</si>
  <si>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</si>
  <si>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</si>
  <si>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</si>
  <si>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</si>
  <si>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</si>
  <si>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</si>
  <si>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</si>
  <si>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1.</t>
  </si>
  <si>
    <t>Уменьшение остатков средств бюджетов</t>
  </si>
  <si>
    <t>Увеличение остатков средств бюджетов</t>
  </si>
  <si>
    <t>2.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</si>
  <si>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</si>
  <si>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</si>
  <si>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</si>
  <si>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</si>
  <si>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</si>
  <si>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</si>
  <si>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</si>
  <si>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</si>
  <si>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</si>
  <si>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</si>
  <si>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</si>
  <si>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</si>
  <si>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</si>
  <si>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</si>
  <si>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</si>
  <si>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</si>
  <si>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</si>
  <si>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</si>
  <si>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01 03 00 00 05 0000 000</t>
  </si>
  <si>
    <t>Бюджетные кредиты от других бюджетов бюджетной системы Российской Федерации в валюте Российской Федерации</t>
  </si>
  <si>
    <t>01 03 01 00 04 0000 700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</si>
  <si>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</si>
  <si>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</si>
  <si>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01 03 01 00 04 0000 800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</si>
  <si>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</si>
  <si>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</si>
  <si>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3.</t>
  </si>
  <si>
    <t>080</t>
  </si>
  <si>
    <t>01 06 00 00 00 0000 000</t>
  </si>
  <si>
    <t>Иные источники внутреннего финансирования дефицитов бюджета</t>
  </si>
  <si>
    <t>4.</t>
  </si>
  <si>
    <t>Л.В.Тарасова</t>
  </si>
  <si>
    <t xml:space="preserve">Одинцовского городского округа </t>
  </si>
  <si>
    <t>Заместитель Главы Администрации -  начальник Финансово-казначейского управления</t>
  </si>
  <si>
    <t xml:space="preserve">2024 год                              (тыс. руб.)        </t>
  </si>
  <si>
    <t>01 06 10 02 04 0002 550</t>
  </si>
  <si>
    <t>01 06 10 02 00 0002 550</t>
  </si>
  <si>
    <t>Увеличение финансовых активов за счет средств на казначейских счетах</t>
  </si>
  <si>
    <t xml:space="preserve">2025 год                              (тыс. руб.)        </t>
  </si>
  <si>
    <t xml:space="preserve">2026 год                              (тыс. руб.)        </t>
  </si>
  <si>
    <t>Одинцовского городского округа в 2024 году и в плановом период 2025 и 2026 годов</t>
  </si>
  <si>
    <t>Плановый период</t>
  </si>
  <si>
    <t>Приложение 6</t>
  </si>
  <si>
    <t xml:space="preserve">к решению Совета депутатов </t>
  </si>
  <si>
    <t>от 15.12. 2023 № 2/52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</si>
</sst>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  <numFmt numFmtId="196" formatCode="_-* #,##0.0_р_._-;\-* #,##0.0_р_._-;_-* &quot;-&quot;??_р_._-;_-@_-"/>
    <numFmt numFmtId="197" formatCode="_-* #,##0_р_._-;\-* #,##0_р_._-;_-* &quot;-&quot;??_р_._-;_-@_-"/>
    <numFmt numFmtId="198" formatCode="_-* #,##0.00000_р_._-;\-* #,##0.00000_р_._-;_-* &quot;-&quot;?????_р_._-;_-@_-"/>
    <numFmt numFmtId="199" formatCode="_-* #,##0.00000\ _₽_-;\-* #,##0.00000\ _₽_-;_-* &quot;-&quot;?????\ _₽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6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1" fillId="0" borderId="0" xfId="57" applyFont="1" applyFill="1" applyBorder="1" applyAlignment="1">
      <alignment horizontal="right" vertical="center" wrapText="1"/>
      <protection/>
    </xf>
    <xf numFmtId="0" fontId="5" fillId="33" borderId="12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/>
    </xf>
    <xf numFmtId="187" fontId="4" fillId="0" borderId="10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1" fillId="0" borderId="0" xfId="57" applyFont="1" applyFill="1" applyBorder="1" applyAlignment="1">
      <alignment vertical="center" wrapText="1"/>
      <protection/>
    </xf>
    <xf numFmtId="0" fontId="45" fillId="34" borderId="0" xfId="0" applyFont="1" applyFill="1" applyBorder="1" applyAlignment="1">
      <alignment/>
    </xf>
    <xf numFmtId="0" fontId="1" fillId="0" borderId="0" xfId="57" applyFont="1" applyFill="1" applyBorder="1" applyAlignment="1">
      <alignment horizontal="left" vertical="center" wrapText="1"/>
      <protection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187" fontId="3" fillId="33" borderId="10" xfId="68" applyNumberFormat="1" applyFont="1" applyFill="1" applyBorder="1" applyAlignment="1">
      <alignment horizontal="center" vertical="center" wrapText="1"/>
    </xf>
    <xf numFmtId="187" fontId="4" fillId="33" borderId="10" xfId="0" applyNumberFormat="1" applyFont="1" applyFill="1" applyBorder="1" applyAlignment="1">
      <alignment horizontal="center" vertical="center"/>
    </xf>
    <xf numFmtId="187" fontId="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87" fontId="4" fillId="33" borderId="10" xfId="68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45" fillId="34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5" fillId="0" borderId="17" xfId="0" applyFont="1" applyFill="1" applyBorder="1" applyAlignment="1">
      <alignment horizontal="left" vertical="center" wrapText="1"/>
    </xf>
    <xf numFmtId="0" fontId="1" fillId="0" borderId="0" xfId="57" applyFont="1" applyFill="1" applyBorder="1" applyAlignment="1">
      <alignment horizontal="right" vertical="center" wrapText="1"/>
      <protection/>
    </xf>
    <xf numFmtId="0" fontId="1" fillId="0" borderId="1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2 2" xfId="45"/>
    <cellStyle name="Денежный 2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 6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3" xfId="72"/>
    <cellStyle name="Финансовый 3" xfId="73"/>
    <cellStyle name="Финансовый 3 2" xfId="74"/>
    <cellStyle name="Финансовый 4" xfId="75"/>
    <cellStyle name="Финансовый 4 2" xfId="76"/>
    <cellStyle name="Финансовый 5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31">
      <selection activeCell="A32" sqref="A32:D32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29.57421875" style="1" customWidth="1"/>
    <col min="4" max="4" width="78.57421875" style="1" customWidth="1"/>
    <col min="5" max="5" width="21.421875" style="28" customWidth="1"/>
    <col min="6" max="6" width="20.7109375" style="1" customWidth="1"/>
    <col min="7" max="7" width="21.140625" style="1" customWidth="1"/>
    <col min="8" max="16384" width="9.140625" style="1" customWidth="1"/>
  </cols>
  <sheetData>
    <row r="1" spans="1:7" ht="15.75">
      <c r="A1" s="25"/>
      <c r="B1" s="25"/>
      <c r="C1" s="25"/>
      <c r="F1" s="49" t="s">
        <v>54</v>
      </c>
      <c r="G1" s="49"/>
    </row>
    <row r="2" spans="1:7" ht="15.75" customHeight="1">
      <c r="A2" s="25"/>
      <c r="B2" s="25"/>
      <c r="C2" s="25"/>
      <c r="F2" s="49" t="s">
        <v>55</v>
      </c>
      <c r="G2" s="49"/>
    </row>
    <row r="3" spans="1:7" ht="15.75">
      <c r="A3" s="25"/>
      <c r="B3" s="25"/>
      <c r="C3" s="25"/>
      <c r="F3" s="49" t="s">
        <v>44</v>
      </c>
      <c r="G3" s="49"/>
    </row>
    <row r="4" spans="1:7" ht="15.75">
      <c r="A4" s="26"/>
      <c r="B4" s="26"/>
      <c r="C4" s="26"/>
      <c r="F4" s="43" t="s">
        <v>56</v>
      </c>
      <c r="G4" s="43"/>
    </row>
    <row r="5" spans="1:5" ht="15.75">
      <c r="A5" s="12"/>
      <c r="B5" s="12"/>
      <c r="C5" s="12"/>
      <c r="D5" s="12"/>
      <c r="E5" s="27"/>
    </row>
    <row r="6" spans="1:7" ht="21" customHeight="1">
      <c r="A6" s="44" t="s">
        <v>0</v>
      </c>
      <c r="B6" s="44"/>
      <c r="C6" s="44"/>
      <c r="D6" s="44"/>
      <c r="E6" s="44"/>
      <c r="F6" s="44"/>
      <c r="G6" s="44"/>
    </row>
    <row r="7" spans="1:7" ht="18.75" customHeight="1">
      <c r="A7" s="44" t="s">
        <v>52</v>
      </c>
      <c r="B7" s="44"/>
      <c r="C7" s="44"/>
      <c r="D7" s="44"/>
      <c r="E7" s="44"/>
      <c r="F7" s="44"/>
      <c r="G7" s="44"/>
    </row>
    <row r="8" ht="15.75" customHeight="1">
      <c r="E8" s="29"/>
    </row>
    <row r="9" spans="1:7" ht="21" customHeight="1">
      <c r="A9" s="39" t="s">
        <v>1</v>
      </c>
      <c r="B9" s="38" t="s">
        <v>4</v>
      </c>
      <c r="C9" s="39" t="s">
        <v>6</v>
      </c>
      <c r="D9" s="39" t="s">
        <v>7</v>
      </c>
      <c r="E9" s="45" t="s">
        <v>46</v>
      </c>
      <c r="F9" s="46" t="s">
        <v>53</v>
      </c>
      <c r="G9" s="46"/>
    </row>
    <row r="10" spans="1:7" ht="39.75" customHeight="1">
      <c r="A10" s="39"/>
      <c r="B10" s="38"/>
      <c r="C10" s="39"/>
      <c r="D10" s="39"/>
      <c r="E10" s="45"/>
      <c r="F10" s="34" t="s">
        <v>50</v>
      </c>
      <c r="G10" s="34" t="s">
        <v>51</v>
      </c>
    </row>
    <row r="11" spans="1:7" ht="27.75" customHeight="1">
      <c r="A11" s="3"/>
      <c r="B11" s="4"/>
      <c r="C11" s="53" t="s">
        <v>12</v>
      </c>
      <c r="D11" s="54"/>
      <c r="E11" s="35">
        <f>SUM(E31*-1)</f>
        <v>-1868300.3425999954</v>
      </c>
      <c r="F11" s="35">
        <f>SUM(F31*-1)</f>
        <v>2726000</v>
      </c>
      <c r="G11" s="35">
        <f>SUM(G31*-1)</f>
        <v>4625000</v>
      </c>
    </row>
    <row r="12" spans="1:7" ht="20.25" customHeight="1">
      <c r="A12" s="3"/>
      <c r="B12" s="5"/>
      <c r="C12" s="40" t="s">
        <v>0</v>
      </c>
      <c r="D12" s="41"/>
      <c r="E12" s="31"/>
      <c r="F12" s="31"/>
      <c r="G12" s="31"/>
    </row>
    <row r="13" spans="1:7" ht="39.75" customHeight="1">
      <c r="A13" s="42" t="s">
        <v>8</v>
      </c>
      <c r="B13" s="9" t="s">
        <v>5</v>
      </c>
      <c r="C13" s="10" t="s">
        <v>13</v>
      </c>
      <c r="D13" s="11" t="s">
        <v>2</v>
      </c>
      <c r="E13" s="32">
        <f>E14+E16</f>
        <v>2129000</v>
      </c>
      <c r="F13" s="32">
        <f>F14+F16</f>
        <v>-1477000</v>
      </c>
      <c r="G13" s="32">
        <f>G14+G16</f>
        <v>-3667000</v>
      </c>
    </row>
    <row r="14" spans="1:10" s="2" customFormat="1" ht="42" customHeight="1">
      <c r="A14" s="36"/>
      <c r="B14" s="5" t="s">
        <v>5</v>
      </c>
      <c r="C14" s="6" t="s">
        <v>14</v>
      </c>
      <c r="D14" s="7" t="s">
        <v>26</v>
      </c>
      <c r="E14" s="33">
        <f>E15</f>
        <v>3667000</v>
      </c>
      <c r="F14" s="33">
        <f>F15</f>
        <v>0</v>
      </c>
      <c r="G14" s="33">
        <f>G15</f>
        <v>0</v>
      </c>
      <c r="H14" s="25"/>
      <c r="I14" s="25"/>
      <c r="J14" s="25"/>
    </row>
    <row r="15" spans="1:10" s="2" customFormat="1" ht="42.75" customHeight="1">
      <c r="A15" s="36"/>
      <c r="B15" s="5" t="s">
        <v>5</v>
      </c>
      <c r="C15" s="6" t="s">
        <v>15</v>
      </c>
      <c r="D15" s="8" t="s">
        <v>29</v>
      </c>
      <c r="E15" s="17">
        <v>3667000</v>
      </c>
      <c r="F15" s="17">
        <v>0</v>
      </c>
      <c r="G15" s="17">
        <v>0</v>
      </c>
      <c r="H15" s="25"/>
      <c r="I15" s="25"/>
      <c r="J15" s="25"/>
    </row>
    <row r="16" spans="1:10" s="2" customFormat="1" ht="43.5" customHeight="1">
      <c r="A16" s="36"/>
      <c r="B16" s="5" t="s">
        <v>5</v>
      </c>
      <c r="C16" s="6" t="s">
        <v>16</v>
      </c>
      <c r="D16" s="8" t="s">
        <v>28</v>
      </c>
      <c r="E16" s="17">
        <f>SUM(E17)</f>
        <v>-1538000</v>
      </c>
      <c r="F16" s="17">
        <f>SUM(F17)</f>
        <v>-1477000</v>
      </c>
      <c r="G16" s="17">
        <f>SUM(G17)</f>
        <v>-3667000</v>
      </c>
      <c r="H16" s="25"/>
      <c r="I16" s="25"/>
      <c r="J16" s="25"/>
    </row>
    <row r="17" spans="1:10" ht="45" customHeight="1">
      <c r="A17" s="36"/>
      <c r="B17" s="5" t="s">
        <v>5</v>
      </c>
      <c r="C17" s="6" t="s">
        <v>17</v>
      </c>
      <c r="D17" s="8" t="s">
        <v>27</v>
      </c>
      <c r="E17" s="17">
        <v>-1538000</v>
      </c>
      <c r="F17" s="17">
        <v>-1477000</v>
      </c>
      <c r="G17" s="17">
        <v>-3667000</v>
      </c>
      <c r="H17" s="25"/>
      <c r="I17" s="25"/>
      <c r="J17" s="25"/>
    </row>
    <row r="18" spans="1:10" ht="39.75" customHeight="1">
      <c r="A18" s="36" t="s">
        <v>11</v>
      </c>
      <c r="B18" s="9" t="s">
        <v>5</v>
      </c>
      <c r="C18" s="10" t="s">
        <v>30</v>
      </c>
      <c r="D18" s="11" t="s">
        <v>31</v>
      </c>
      <c r="E18" s="16">
        <f>SUM(E19+E21)</f>
        <v>-260700</v>
      </c>
      <c r="F18" s="16">
        <f>SUM(F19+F21)</f>
        <v>-260700</v>
      </c>
      <c r="G18" s="16">
        <f>SUM(G19+G21)</f>
        <v>-268600</v>
      </c>
      <c r="H18"/>
      <c r="I18"/>
      <c r="J18"/>
    </row>
    <row r="19" spans="1:10" ht="49.5">
      <c r="A19" s="36"/>
      <c r="B19" s="5" t="s">
        <v>5</v>
      </c>
      <c r="C19" s="6" t="s">
        <v>32</v>
      </c>
      <c r="D19" s="14" t="s">
        <v>33</v>
      </c>
      <c r="E19" s="16">
        <f>SUM(E20)</f>
        <v>0</v>
      </c>
      <c r="F19" s="16">
        <f>SUM(F20)</f>
        <v>0</v>
      </c>
      <c r="G19" s="16">
        <f>SUM(G20)</f>
        <v>0</v>
      </c>
      <c r="H19"/>
      <c r="I19"/>
      <c r="J19"/>
    </row>
    <row r="20" spans="1:10" ht="49.5">
      <c r="A20" s="36"/>
      <c r="B20" s="5" t="s">
        <v>5</v>
      </c>
      <c r="C20" s="6" t="s">
        <v>34</v>
      </c>
      <c r="D20" s="14" t="s">
        <v>33</v>
      </c>
      <c r="E20" s="17">
        <v>0</v>
      </c>
      <c r="F20" s="17">
        <v>0</v>
      </c>
      <c r="G20" s="17">
        <v>0</v>
      </c>
      <c r="H20"/>
      <c r="I20"/>
      <c r="J20"/>
    </row>
    <row r="21" spans="1:10" ht="49.5">
      <c r="A21" s="36"/>
      <c r="B21" s="5" t="s">
        <v>5</v>
      </c>
      <c r="C21" s="6" t="s">
        <v>35</v>
      </c>
      <c r="D21" s="14" t="s">
        <v>36</v>
      </c>
      <c r="E21" s="17">
        <f>SUM(E22)</f>
        <v>-260700</v>
      </c>
      <c r="F21" s="17">
        <f>SUM(F22)</f>
        <v>-260700</v>
      </c>
      <c r="G21" s="17">
        <f>SUM(G22)</f>
        <v>-268600</v>
      </c>
      <c r="H21"/>
      <c r="I21"/>
      <c r="J21"/>
    </row>
    <row r="22" spans="1:10" ht="49.5">
      <c r="A22" s="37"/>
      <c r="B22" s="5" t="s">
        <v>5</v>
      </c>
      <c r="C22" s="6" t="s">
        <v>37</v>
      </c>
      <c r="D22" s="13" t="s">
        <v>36</v>
      </c>
      <c r="E22" s="17">
        <v>-260700</v>
      </c>
      <c r="F22" s="17">
        <v>-260700</v>
      </c>
      <c r="G22" s="17">
        <v>-268600</v>
      </c>
      <c r="H22"/>
      <c r="I22"/>
      <c r="J22"/>
    </row>
    <row r="23" spans="1:7" ht="33">
      <c r="A23" s="47" t="s">
        <v>38</v>
      </c>
      <c r="B23" s="9"/>
      <c r="C23" s="10" t="s">
        <v>18</v>
      </c>
      <c r="D23" s="11" t="s">
        <v>3</v>
      </c>
      <c r="E23" s="16">
        <f>E26+E25</f>
        <v>0.3425999954342842</v>
      </c>
      <c r="F23" s="16">
        <f>F26+F25</f>
        <v>-988300</v>
      </c>
      <c r="G23" s="16">
        <f>G26+G25</f>
        <v>-689400</v>
      </c>
    </row>
    <row r="24" spans="1:7" ht="33.75" customHeight="1">
      <c r="A24" s="47"/>
      <c r="B24" s="5"/>
      <c r="C24" s="6" t="s">
        <v>19</v>
      </c>
      <c r="D24" s="7" t="s">
        <v>10</v>
      </c>
      <c r="E24" s="17">
        <f>SUM(E25)</f>
        <v>-38257903.884</v>
      </c>
      <c r="F24" s="17">
        <f>SUM(F25)</f>
        <v>-32044040.35</v>
      </c>
      <c r="G24" s="17">
        <f>SUM(G25)</f>
        <v>-32324955.726</v>
      </c>
    </row>
    <row r="25" spans="1:7" ht="39" customHeight="1">
      <c r="A25" s="47"/>
      <c r="B25" s="5"/>
      <c r="C25" s="6" t="s">
        <v>20</v>
      </c>
      <c r="D25" s="7" t="s">
        <v>24</v>
      </c>
      <c r="E25" s="17">
        <f>-34590903.884-E15-E20-E28</f>
        <v>-38257903.884</v>
      </c>
      <c r="F25" s="17">
        <f>-32044040.35-F15-F20</f>
        <v>-32044040.35</v>
      </c>
      <c r="G25" s="17">
        <f>-32324955.726-G15-G20-G28</f>
        <v>-32324955.726</v>
      </c>
    </row>
    <row r="26" spans="1:7" ht="34.5" customHeight="1">
      <c r="A26" s="47"/>
      <c r="B26" s="5"/>
      <c r="C26" s="6" t="s">
        <v>21</v>
      </c>
      <c r="D26" s="7" t="s">
        <v>9</v>
      </c>
      <c r="E26" s="17">
        <f>SUM(E27)</f>
        <v>38257904.2266</v>
      </c>
      <c r="F26" s="17">
        <f>SUM(F27)</f>
        <v>31055740.35</v>
      </c>
      <c r="G26" s="17">
        <f>SUM(G27)</f>
        <v>31635555.726</v>
      </c>
    </row>
    <row r="27" spans="1:7" ht="41.25" customHeight="1">
      <c r="A27" s="47"/>
      <c r="B27" s="5"/>
      <c r="C27" s="6" t="s">
        <v>22</v>
      </c>
      <c r="D27" s="7" t="s">
        <v>25</v>
      </c>
      <c r="E27" s="17">
        <f>36459204.2266-E17-E22</f>
        <v>38257904.2266</v>
      </c>
      <c r="F27" s="17">
        <f>29318040.35-F17-F22</f>
        <v>31055740.35</v>
      </c>
      <c r="G27" s="17">
        <f>27699955.726-G17-G22</f>
        <v>31635555.726</v>
      </c>
    </row>
    <row r="28" spans="1:7" s="15" customFormat="1" ht="35.25" customHeight="1">
      <c r="A28" s="50" t="s">
        <v>42</v>
      </c>
      <c r="B28" s="18" t="s">
        <v>39</v>
      </c>
      <c r="C28" s="21" t="s">
        <v>40</v>
      </c>
      <c r="D28" s="22" t="s">
        <v>41</v>
      </c>
      <c r="E28" s="16">
        <f aca="true" t="shared" si="0" ref="E28:G29">SUM(E29)</f>
        <v>0</v>
      </c>
      <c r="F28" s="16">
        <f t="shared" si="0"/>
        <v>0</v>
      </c>
      <c r="G28" s="16">
        <f t="shared" si="0"/>
        <v>0</v>
      </c>
    </row>
    <row r="29" spans="1:7" s="15" customFormat="1" ht="35.25" customHeight="1">
      <c r="A29" s="51"/>
      <c r="B29" s="19" t="s">
        <v>39</v>
      </c>
      <c r="C29" s="23" t="s">
        <v>48</v>
      </c>
      <c r="D29" s="24" t="s">
        <v>49</v>
      </c>
      <c r="E29" s="17">
        <f t="shared" si="0"/>
        <v>0</v>
      </c>
      <c r="F29" s="17">
        <f t="shared" si="0"/>
        <v>0</v>
      </c>
      <c r="G29" s="17">
        <f t="shared" si="0"/>
        <v>0</v>
      </c>
    </row>
    <row r="30" spans="1:7" s="15" customFormat="1" ht="35.25" customHeight="1">
      <c r="A30" s="52"/>
      <c r="B30" s="19" t="s">
        <v>39</v>
      </c>
      <c r="C30" s="23" t="s">
        <v>47</v>
      </c>
      <c r="D30" s="24" t="s">
        <v>49</v>
      </c>
      <c r="E30" s="17">
        <v>0</v>
      </c>
      <c r="F30" s="17">
        <v>0</v>
      </c>
      <c r="G30" s="17">
        <v>0</v>
      </c>
    </row>
    <row r="31" spans="1:7" ht="34.5" customHeight="1">
      <c r="A31" s="20"/>
      <c r="B31" s="19"/>
      <c r="C31" s="55" t="s">
        <v>23</v>
      </c>
      <c r="D31" s="56"/>
      <c r="E31" s="16">
        <f>E13+E18+E23+E28</f>
        <v>1868300.3425999954</v>
      </c>
      <c r="F31" s="16">
        <f>F13+F18+F23+F28</f>
        <v>-2726000</v>
      </c>
      <c r="G31" s="16">
        <f>G13+G18+G23+G28</f>
        <v>-4625000</v>
      </c>
    </row>
    <row r="32" spans="1:6" ht="78.75" customHeight="1">
      <c r="A32" s="48" t="s">
        <v>45</v>
      </c>
      <c r="B32" s="48"/>
      <c r="C32" s="48"/>
      <c r="D32" s="48"/>
      <c r="F32" s="30" t="s">
        <v>43</v>
      </c>
    </row>
    <row r="33" ht="15.75" customHeight="1"/>
  </sheetData>
  <sheetProtection/>
  <mergeCells count="20">
    <mergeCell ref="A23:A27"/>
    <mergeCell ref="A32:D32"/>
    <mergeCell ref="C9:C10"/>
    <mergeCell ref="F3:G3"/>
    <mergeCell ref="A9:A10"/>
    <mergeCell ref="F1:G1"/>
    <mergeCell ref="F2:G2"/>
    <mergeCell ref="A28:A30"/>
    <mergeCell ref="C11:D11"/>
    <mergeCell ref="C31:D31"/>
    <mergeCell ref="A18:A22"/>
    <mergeCell ref="B9:B10"/>
    <mergeCell ref="D9:D10"/>
    <mergeCell ref="C12:D12"/>
    <mergeCell ref="A13:A17"/>
    <mergeCell ref="F4:G4"/>
    <mergeCell ref="A7:G7"/>
    <mergeCell ref="A6:G6"/>
    <mergeCell ref="E9:E10"/>
    <mergeCell ref="F9:G9"/>
  </mergeCells>
  <printOptions/>
  <pageMargins left="0.51" right="0.1968503937007874" top="0.54" bottom="0" header="0.11811023622047245" footer="0.11811023622047245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2023-12-18T11:47:12Z</cp:lastPrinted>
  <dcterms:created xsi:type="dcterms:W3CDTF">2010-08-05T10:39:05Z</dcterms:created>
  <dcterms:modified xsi:type="dcterms:W3CDTF">2023-12-18T11:47:14Z</dcterms:modified>
  <cp:category/>
  <cp:version/>
  <cp:contentType/>
  <cp:contentStatus/>
</cp:coreProperties>
</file>