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5" windowWidth="9555" windowHeight="11535" activeTab="1"/>
  </bookViews>
  <sheets>
    <sheet name="прил.1 на 17-21 годы " sheetId="1" r:id="rId1"/>
    <sheet name="прил2 " sheetId="2" r:id="rId2"/>
  </sheets>
  <definedNames>
    <definedName name="_xlnm.Print_Titles" localSheetId="0">'прил.1 на 17-21 годы '!$4:$6</definedName>
    <definedName name="_xlnm.Print_Titles" localSheetId="1">'прил2 '!$3:$4</definedName>
  </definedNames>
  <calcPr calcId="145621"/>
</workbook>
</file>

<file path=xl/calcChain.xml><?xml version="1.0" encoding="utf-8"?>
<calcChain xmlns="http://schemas.openxmlformats.org/spreadsheetml/2006/main">
  <c r="E52" i="1" l="1"/>
  <c r="F16" i="1" l="1"/>
  <c r="F15" i="1"/>
  <c r="E19" i="1" l="1"/>
  <c r="E9" i="1"/>
  <c r="E51" i="1" s="1"/>
  <c r="E8" i="1"/>
  <c r="E50" i="1" s="1"/>
  <c r="E25" i="1" l="1"/>
  <c r="G42" i="1" l="1"/>
  <c r="H42" i="1"/>
  <c r="I42" i="1"/>
  <c r="G38" i="1"/>
  <c r="H38" i="1"/>
  <c r="I38" i="1"/>
  <c r="K38" i="1"/>
  <c r="G18" i="1"/>
  <c r="H18" i="1"/>
  <c r="I18" i="1"/>
  <c r="E43" i="1" l="1"/>
  <c r="E42" i="1" s="1"/>
  <c r="E21" i="1"/>
  <c r="E18" i="1" s="1"/>
  <c r="E12" i="1"/>
  <c r="E11" i="1"/>
  <c r="E10" i="1" s="1"/>
  <c r="E7" i="1" s="1"/>
  <c r="G10" i="1"/>
  <c r="G28" i="1" l="1"/>
  <c r="H28" i="1"/>
  <c r="I28" i="1"/>
  <c r="J28" i="1"/>
  <c r="K28" i="1"/>
  <c r="K18" i="1" l="1"/>
  <c r="J18" i="1"/>
  <c r="G46" i="1" l="1"/>
  <c r="G45" i="1" s="1"/>
  <c r="H46" i="1"/>
  <c r="H45" i="1" s="1"/>
  <c r="I46" i="1"/>
  <c r="I45" i="1" s="1"/>
  <c r="J46" i="1"/>
  <c r="K46" i="1"/>
  <c r="K45" i="1" s="1"/>
  <c r="E46" i="1"/>
  <c r="E45" i="1" s="1"/>
  <c r="F47" i="1"/>
  <c r="F46" i="1" s="1"/>
  <c r="F45" i="1" s="1"/>
  <c r="J45" i="1"/>
  <c r="H41" i="1"/>
  <c r="I41" i="1"/>
  <c r="G41" i="1"/>
  <c r="E41" i="1"/>
  <c r="J36" i="1"/>
  <c r="F28" i="1"/>
  <c r="E20" i="1"/>
  <c r="E53" i="1" s="1"/>
  <c r="K25" i="1" l="1"/>
  <c r="G25" i="1"/>
  <c r="J25" i="1"/>
  <c r="G20" i="1"/>
  <c r="G53" i="1" s="1"/>
  <c r="C31" i="2" l="1"/>
  <c r="H10" i="1" l="1"/>
  <c r="H25" i="1" l="1"/>
  <c r="H20" i="1" l="1"/>
  <c r="H53" i="1" s="1"/>
  <c r="F40" i="1" l="1"/>
  <c r="K10" i="1" l="1"/>
  <c r="J10" i="1"/>
  <c r="J42" i="1" l="1"/>
  <c r="K42" i="1" l="1"/>
  <c r="K41" i="1" s="1"/>
  <c r="F43" i="1"/>
  <c r="I25" i="1"/>
  <c r="J41" i="1" l="1"/>
  <c r="F42" i="1"/>
  <c r="F13" i="1"/>
  <c r="I10" i="1"/>
  <c r="J20" i="1"/>
  <c r="J53" i="1" s="1"/>
  <c r="K20" i="1"/>
  <c r="K53" i="1" s="1"/>
  <c r="I20" i="1"/>
  <c r="I53" i="1" s="1"/>
  <c r="F41" i="1" l="1"/>
  <c r="F31" i="2" l="1"/>
  <c r="D31" i="2"/>
  <c r="E31" i="2"/>
  <c r="F39" i="1"/>
  <c r="K36" i="1"/>
  <c r="I36" i="1"/>
  <c r="E36" i="1"/>
  <c r="F12" i="1"/>
  <c r="F11" i="1"/>
  <c r="I7" i="1"/>
  <c r="F10" i="1" l="1"/>
  <c r="E49" i="1"/>
  <c r="J7" i="1"/>
  <c r="J49" i="1"/>
  <c r="K7" i="1"/>
  <c r="K49" i="1"/>
  <c r="I49" i="1"/>
  <c r="I48" i="1" s="1"/>
  <c r="H36" i="1"/>
  <c r="K35" i="1"/>
  <c r="J35" i="1"/>
  <c r="E35" i="1"/>
  <c r="I35" i="1"/>
  <c r="G7" i="1"/>
  <c r="F38" i="1"/>
  <c r="F37" i="1"/>
  <c r="E17" i="1"/>
  <c r="F22" i="1"/>
  <c r="F21" i="1"/>
  <c r="F23" i="1"/>
  <c r="F31" i="1"/>
  <c r="H49" i="1" l="1"/>
  <c r="H48" i="1" s="1"/>
  <c r="H35" i="1"/>
  <c r="K48" i="1"/>
  <c r="E48" i="1"/>
  <c r="J48" i="1"/>
  <c r="G36" i="1"/>
  <c r="F36" i="1" s="1"/>
  <c r="I17" i="1"/>
  <c r="G17" i="1"/>
  <c r="F18" i="1"/>
  <c r="H7" i="1"/>
  <c r="K17" i="1"/>
  <c r="H17" i="1"/>
  <c r="J17" i="1"/>
  <c r="F25" i="1"/>
  <c r="G49" i="1" l="1"/>
  <c r="F7" i="1"/>
  <c r="F49" i="1"/>
  <c r="G35" i="1"/>
  <c r="F20" i="1"/>
  <c r="F53" i="1" s="1"/>
  <c r="F35" i="1" l="1"/>
  <c r="G48" i="1"/>
  <c r="F17" i="1"/>
  <c r="F48" i="1" l="1"/>
</calcChain>
</file>

<file path=xl/sharedStrings.xml><?xml version="1.0" encoding="utf-8"?>
<sst xmlns="http://schemas.openxmlformats.org/spreadsheetml/2006/main" count="225" uniqueCount="137">
  <si>
    <t>Приложение №1 к муниципальной программе</t>
  </si>
  <si>
    <t>№ п.п</t>
  </si>
  <si>
    <t>Источники финансирования</t>
  </si>
  <si>
    <t>Ответственный за выполнение мероприятия</t>
  </si>
  <si>
    <t>1.</t>
  </si>
  <si>
    <t>ИТОГО</t>
  </si>
  <si>
    <t>1.1.</t>
  </si>
  <si>
    <t xml:space="preserve">                                                                         КДМКС</t>
  </si>
  <si>
    <t>1.2.</t>
  </si>
  <si>
    <t>КДМКС</t>
  </si>
  <si>
    <t>1.3.</t>
  </si>
  <si>
    <t>Организация пропаганды физической культуры и занятий спортом.</t>
  </si>
  <si>
    <t>1.4.</t>
  </si>
  <si>
    <t>2.</t>
  </si>
  <si>
    <t>ИТОГО:</t>
  </si>
  <si>
    <t>2.1.</t>
  </si>
  <si>
    <t>2.2.</t>
  </si>
  <si>
    <t>2.3.</t>
  </si>
  <si>
    <t>ИТОГО:</t>
  </si>
  <si>
    <t>Улучшение условий   проведения учебно-тренировочных занятий</t>
  </si>
  <si>
    <t>Приобретение инвентаря, мебели, оргтехники</t>
  </si>
  <si>
    <t>внебюджетные средства</t>
  </si>
  <si>
    <t>внебюджетные средства</t>
  </si>
  <si>
    <t>3.</t>
  </si>
  <si>
    <t>ИТОГО :</t>
  </si>
  <si>
    <t>3.1.</t>
  </si>
  <si>
    <t>Содержание,   обеспечение деятельности МКУС ФОКСИ "Одинец"</t>
  </si>
  <si>
    <t>КДМКС</t>
  </si>
  <si>
    <t>3.2.</t>
  </si>
  <si>
    <t>Укрепление материально-технической базы   МКУС ФОКСИ "Одинец":</t>
  </si>
  <si>
    <t>КДМКС</t>
  </si>
  <si>
    <t>3.3.</t>
  </si>
  <si>
    <t>КДМКС</t>
  </si>
  <si>
    <t>Итого по Программе:</t>
  </si>
  <si>
    <t>№
п/п</t>
  </si>
  <si>
    <t>Бюджет Московской области</t>
  </si>
  <si>
    <t>Внебюджетные средства</t>
  </si>
  <si>
    <t>1.2.Количество спортсменов - членов сборных команд Московской области</t>
  </si>
  <si>
    <t>чел.</t>
  </si>
  <si>
    <t>1.3.Количество проводимых спортивно-массовых и физкультурно-оздоровительных мероприятий (ежегодно)</t>
  </si>
  <si>
    <t>ед.</t>
  </si>
  <si>
    <t>1.4.Количество спортсменов массовых разрядов</t>
  </si>
  <si>
    <t>чел.</t>
  </si>
  <si>
    <t>%</t>
  </si>
  <si>
    <t>руб.</t>
  </si>
  <si>
    <t>2.1. Доля детей и молодежи в возрасте до 30 лет, регулярно занимающихся в спортивных секциях, клубах и иных объединениях спортивной направленности</t>
  </si>
  <si>
    <t>%</t>
  </si>
  <si>
    <t>3.1. Доля лиц с ограниченными возможностями здоровья, занимающихся физической культурой и спортом, в общей численности инвалидов в районе</t>
  </si>
  <si>
    <t>%</t>
  </si>
  <si>
    <t>3.2. Количество спортсменов-инвалидов, являющихся  членами сборной команды Московской области по видам спорта</t>
  </si>
  <si>
    <t>чел.</t>
  </si>
  <si>
    <t>ИТОГО:</t>
  </si>
  <si>
    <t>Количество занимающихся - в соответствии с муниципальным заказом.</t>
  </si>
  <si>
    <t>4.1.</t>
  </si>
  <si>
    <t>5.</t>
  </si>
  <si>
    <t>5.1</t>
  </si>
  <si>
    <t>-</t>
  </si>
  <si>
    <t>Председатель Комитета  по делам молодежи, культуре и спорту                                                                                  О. И. Демченко</t>
  </si>
  <si>
    <t>Приобретение спортивного оборудования, инвентаря, экипировки, мебели, оргтехники</t>
  </si>
  <si>
    <t>тыс. чел.</t>
  </si>
  <si>
    <t>1.6. Уровень фактической обеспеченности населения Одинцовского муниципального района учреждениями физической культуры и спорта от нормативной потребности:</t>
  </si>
  <si>
    <t>1.5. Число введенных в эксплуатацию физкультурно-оздоровительных комплексов и плоскостных спортивных сооружений</t>
  </si>
  <si>
    <t>Обеспечение питанием детей, находящихся в спортивно-оздоровительных лагерях дневного пребывания</t>
  </si>
  <si>
    <t>Создание условий для реализации ВФСК ГТО на территории Одинцовского муниципального района</t>
  </si>
  <si>
    <t>1.1.Количество жителей, систематически занимающихся физической культурой и спортом.</t>
  </si>
  <si>
    <r>
      <rPr>
        <sz val="12"/>
        <color rgb="FF000000"/>
        <rFont val="Times New Roman"/>
        <family val="1"/>
        <charset val="204"/>
      </rPr>
      <t xml:space="preserve"> ПЕРЕЧЕНЬ МЕРОПРИЯТИЙ МУНИЦИПАЛЬНОЙ ПРОГРАММЫ 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ОДИНЦОВСКОГО МУНИЦИПАЛЬНОГО РАЙОНА МОСКОВСКОЙ ОБЛАСТИ</t>
    </r>
    <r>
      <rPr>
        <b/>
        <sz val="12"/>
        <color rgb="FF000000"/>
        <rFont val="Times New Roman"/>
        <family val="1"/>
        <charset val="204"/>
      </rPr>
      <t xml:space="preserve">
"ФИЗИЧЕСКАЯ КУЛЬТУРА И СПОРТ В ОДИНЦОВСКОМ МУНИЦИПАЛЬНОМ РАЙОНЕ МОСКОВСКОЙ ОБЛАСТИ"</t>
    </r>
  </si>
  <si>
    <t>Средства       бюджета ОМР МО</t>
  </si>
  <si>
    <t>Средства       бюджетов       городских/  сельских поселений ОМР МО</t>
  </si>
  <si>
    <t>Внебюджетные источники</t>
  </si>
  <si>
    <t>Строительство спортивных комплексов, плоскостных спортивных сооружений на территории городских и сельских поселений Одинцовского муниципального рйона.</t>
  </si>
  <si>
    <t>Средства бюджета ОМР МО</t>
  </si>
  <si>
    <t>Мероприятия по реализации программы (подпрограммы)</t>
  </si>
  <si>
    <t>Срок исполнения мероприятий</t>
  </si>
  <si>
    <t>Всего (тыс. руб.)</t>
  </si>
  <si>
    <t>Объем финансирования по годам (тыс. руб.)</t>
  </si>
  <si>
    <t>Результаты выполнения мероприятия</t>
  </si>
  <si>
    <t xml:space="preserve">           Председатель Комитета  по делам молодежи, культуре и спорту                                                                                               О. И. Демченко</t>
  </si>
  <si>
    <r>
      <t xml:space="preserve">ПЛАНИРУЕМЫЕ РЕЗУЛЬТАТЫ РЕАЛИЗАЦИИ МУНИЦИПАЛЬНОЙ ПРОГРАММЫ 
ОДИНЦОВСКОГО МУНИЦИПАЛЬНОГО РАЙОНА МОСКОВСКОЙ ОБЛАСТИ 
</t>
    </r>
    <r>
      <rPr>
        <b/>
        <sz val="12"/>
        <color rgb="FF000000"/>
        <rFont val="Times New Roman"/>
        <family val="1"/>
        <charset val="204"/>
      </rPr>
      <t>"ФИЗИЧЕСКАЯ КУЛЬТУРА И СПОРТ В ОДИНЦОВСКОМ МУНИЦИПАЛЬНОМ РАЙОНЕ МОСКОВСКОЙ ОБЛАСТИ"</t>
    </r>
  </si>
  <si>
    <t>Приложение №2 к муниципальной программе</t>
  </si>
  <si>
    <t xml:space="preserve">Задачи, направленные на достижение цели         </t>
  </si>
  <si>
    <t xml:space="preserve">Планируемый объем финансирования на решение данной задачи (тыс. руб.)   </t>
  </si>
  <si>
    <t>Показатель реализации мероприятий муниципальной программы (подпрограммы)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</si>
  <si>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</si>
  <si>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</si>
  <si>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</si>
  <si>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Доведение доли  детей и подростков, охваченных летней спортивно-оздоровительной компанией (от общего числа обучающихся в учреждениях дополнительного образования) до 15%</t>
  </si>
  <si>
    <t>КДМКС Администрации городских и сельских поселений Одинцовского муниципального района</t>
  </si>
  <si>
    <t>2017-2021 гг</t>
  </si>
  <si>
    <t>Ежегодно
не менее 115 мероприятий</t>
  </si>
  <si>
    <t>Довести долю лиц, систематически занимающихся физической культурой и спортом, в общей численности населения - 40%</t>
  </si>
  <si>
    <t xml:space="preserve">Проведение массовых,
официальных
физкультурных и
спортивных
мероприятий среди
различных групп
населения Одинцовского муниципального района  Московской
области по видам спорта
в соответствии с
ежегодно
утверждаемым
Календарным планом
физкультурных
мероприятий и
спортивных
мероприятий
Московской области
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</si>
  <si>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</si>
  <si>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3.                         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</si>
  <si>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 текущего  ремонта в подведомственных учреждениях спорта в целях обеспечения доступности занятий инвалидов и других маломобильных групп населения</t>
  </si>
  <si>
    <t>Число введенных в эксплуатацию физкультурно-оздоровительных комплексов и плоскостных спортивных сооружений - ежегодно не менее 5.</t>
  </si>
  <si>
    <t>Увеличение численности спортсменов массовых разрядов -2650 чел., спортсменов - членов сборных команд Московской области - 88 чел.</t>
  </si>
  <si>
    <t>Обеспечение содержания имущества в муниципальных учреждениях спорта</t>
  </si>
  <si>
    <t>Довести долю лиц с ограниченными возможностями здоровья, занимающихся физической культурой и спортом до 6,5%</t>
  </si>
  <si>
    <t>3.2.1.</t>
  </si>
  <si>
    <t>Проведение текущего ремонта в Муниципальных бюджетных  учреждениях спорта с целью создания условий доступа для инвалидов и маломобильных групп населения</t>
  </si>
  <si>
    <t>Задача5.
Увеличение числа детей и подростков, охваченных летней оздоровительной кампанией в муниципальных учреждениях спорта</t>
  </si>
  <si>
    <r>
      <t xml:space="preserve">Задача5.
</t>
    </r>
    <r>
      <rPr>
        <b/>
        <sz val="12"/>
        <rFont val="Times New Roman"/>
        <family val="1"/>
        <charset val="204"/>
      </rPr>
      <t>Увеличение числа детей и подростков, охваченных летней оздоровительной кампанией в муниципальных учреждениях спорта</t>
    </r>
  </si>
  <si>
    <r>
      <t>Задача 3.
Увеличение числа лиц с ограниченными возможностями здоровья, вовлеченных в систематические занятия физической культурой и спортом</t>
    </r>
    <r>
      <rPr>
        <sz val="12"/>
        <rFont val="Times New Roman"/>
        <family val="1"/>
        <charset val="204"/>
      </rPr>
      <t xml:space="preserve">
</t>
    </r>
  </si>
  <si>
    <r>
      <t xml:space="preserve">Задача 1.
</t>
    </r>
    <r>
      <rPr>
        <b/>
        <sz val="12"/>
        <rFont val="Times New Roman"/>
        <family val="1"/>
        <charset val="204"/>
      </rPr>
      <t>Увеличение доли жителей Одинцовского муниципального района, вовлеченных в систематические занятия физической культурой и спортом</t>
    </r>
  </si>
  <si>
    <t>2.4.</t>
  </si>
  <si>
    <t xml:space="preserve">Проведение текущего ремонта  </t>
  </si>
  <si>
    <t xml:space="preserve">Проведение капитального ремонта </t>
  </si>
  <si>
    <t>Учебно-тренировочные сборы</t>
  </si>
  <si>
    <t>Средства бюджетов городских/сельских поселений, передаваемые в бюджет ОМР МО</t>
  </si>
  <si>
    <t>2.4.1.</t>
  </si>
  <si>
    <t>2.4.2.</t>
  </si>
  <si>
    <t>2.4.3.</t>
  </si>
  <si>
    <t>4.2.</t>
  </si>
  <si>
    <t>Доведение доли жителей Одинцовского муниципального района Московской области, выполнивших нормативы Всероссийского физкультурно-спортивного комплекса ГТО, в общей численности населения, принявших участие в сдаче нормативов  ГТО до 30%</t>
  </si>
  <si>
    <t xml:space="preserve">Реализация ВФСК "Готов к труду и обороне"(ГТО) на территории Одинцовского муниципального района  </t>
  </si>
  <si>
    <t>Укрепление материально-технической базы  муниципальных учреждений спорта</t>
  </si>
  <si>
    <t>Средства бюджета МО</t>
  </si>
  <si>
    <t>В пределах средств, предусмотренных в бюджетах городских и сельских поселений ОМР МО</t>
  </si>
  <si>
    <t>Средства бюджетов городских и сельских поселений, передаваемые в бюджет ОМР МО</t>
  </si>
  <si>
    <t>спортивными залами</t>
  </si>
  <si>
    <t>плоскостными спортивными сооружениями</t>
  </si>
  <si>
    <t>плавательными бассейнами</t>
  </si>
  <si>
    <t>4.2. Доля учащихся и студентов - жителей Одинцовского муниципального района Московской области выполнивших нормативы ВФСК "Готов к труду и обороне" (ГТО), в общей численности населения, принявшего участие в сдаче нормативов ВФСК</t>
  </si>
  <si>
    <t>4.1. Доля жителей Одинцовского муниципального района Московской области, выполнивших нормативы ВФСК "Готов у труду и обороне" (ГТО), в общей численности населения, принявших участие в сдаче нормативов ВФСК "Готов к труду и обороне" (ГТО)</t>
  </si>
  <si>
    <t>Объем финансирования мероприятия в году, предшедствующему начала реализации программы (2016) (тыс. руб.)</t>
  </si>
  <si>
    <t>КДМКС,
Администрации городских/сельских поселений ОМР МО</t>
  </si>
  <si>
    <t>1.7. Среднемесячная номинальная начисленная заработная плата работников муниципальных учреждений спорта.</t>
  </si>
  <si>
    <t>1.8. Уровень загруженности спортивных сооружений</t>
  </si>
  <si>
    <t>2.2. Количество обучающихся в муниципальных учреждениях спорта олимпийского резерва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</si>
  <si>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</si>
  <si>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Отчётный базовый период/Базовое значение показателя (на начало  реализации программы на 31.12.2016)</t>
  </si>
  <si>
    <t xml:space="preserve">5.1.Доля детей и подростков, охваченных летней спортивно-оздоровительной компанией (от общего числа занимающихся в муниципальных учреждениях спорта) </t>
  </si>
  <si>
    <t>Организация занятий детей и подростков спортом в муниципальных учреждениях спорта для оказания муниципальных услуг и работ по спортивной подготовке</t>
  </si>
  <si>
    <t>Задача 4.
Увеличение количества проведенных мероприятий по пропаганде и реализации ВФСК «Готов к труду и обороне» (ГТО)</t>
  </si>
  <si>
    <t>Содержание "Центра тестирования ГТО"</t>
  </si>
  <si>
    <t>Задача 2.
Увеличение доли детей и молодежи  обучающихся в муниципальных учреждениях спортивной направленности.</t>
  </si>
  <si>
    <t>Задача 2.  Увеличение доли детей и молодежи  обучающихся в муниципальных учреждениях спротивной направленнисти.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</si>
</sst>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7" x14ac:knownFonts="1">
    <font>
      <sz val="11"/>
      <color rgb="FF000000"/>
      <name val="Arial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4" borderId="0" xfId="0" applyFont="1" applyFill="1" applyAlignment="1" applyProtection="1">
      <protection locked="0"/>
    </xf>
    <xf numFmtId="165" fontId="3" fillId="0" borderId="14" xfId="0" applyNumberFormat="1" applyFont="1" applyFill="1" applyBorder="1" applyAlignment="1" applyProtection="1">
      <alignment horizontal="left" vertical="top"/>
      <protection locked="0"/>
    </xf>
    <xf numFmtId="165" fontId="2" fillId="0" borderId="3" xfId="0" applyNumberFormat="1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/>
      <protection locked="0"/>
    </xf>
    <xf numFmtId="165" fontId="3" fillId="0" borderId="4" xfId="0" applyNumberFormat="1" applyFont="1" applyFill="1" applyBorder="1" applyAlignment="1" applyProtection="1">
      <alignment horizontal="left" vertical="top"/>
      <protection locked="0"/>
    </xf>
    <xf numFmtId="165" fontId="2" fillId="0" borderId="14" xfId="0" applyNumberFormat="1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 applyProtection="1">
      <alignment horizontal="left" vertical="center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2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protection locked="0"/>
    </xf>
    <xf numFmtId="165" fontId="2" fillId="0" borderId="10" xfId="0" applyNumberFormat="1" applyFont="1" applyFill="1" applyBorder="1" applyAlignment="1" applyProtection="1">
      <alignment horizontal="left" vertical="center"/>
      <protection locked="0"/>
    </xf>
    <xf numFmtId="165" fontId="2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 vertical="top"/>
      <protection locked="0"/>
    </xf>
    <xf numFmtId="165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>
      <alignment vertical="top" wrapText="1"/>
    </xf>
    <xf numFmtId="165" fontId="3" fillId="0" borderId="20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left" vertical="top"/>
      <protection locked="0"/>
    </xf>
    <xf numFmtId="16" fontId="4" fillId="0" borderId="14" xfId="0" applyNumberFormat="1" applyFont="1" applyFill="1" applyBorder="1" applyAlignment="1" applyProtection="1">
      <alignment horizontal="center" vertical="top"/>
      <protection locked="0"/>
    </xf>
    <xf numFmtId="16" fontId="4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3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top"/>
      <protection locked="0"/>
    </xf>
    <xf numFmtId="165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0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protection locked="0"/>
    </xf>
    <xf numFmtId="0" fontId="3" fillId="3" borderId="0" xfId="0" applyFont="1" applyFill="1" applyAlignment="1" applyProtection="1">
      <protection locked="0"/>
    </xf>
    <xf numFmtId="165" fontId="3" fillId="0" borderId="4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 applyProtection="1">
      <alignment horizontal="left" vertical="top"/>
      <protection locked="0"/>
    </xf>
    <xf numFmtId="165" fontId="3" fillId="0" borderId="1" xfId="0" applyNumberFormat="1" applyFont="1" applyFill="1" applyBorder="1" applyAlignment="1" applyProtection="1">
      <alignment horizontal="left" vertical="top"/>
      <protection locked="0"/>
    </xf>
    <xf numFmtId="165" fontId="3" fillId="0" borderId="14" xfId="0" applyNumberFormat="1" applyFont="1" applyFill="1" applyBorder="1" applyAlignment="1" applyProtection="1">
      <alignment horizontal="center" vertical="top"/>
      <protection locked="0"/>
    </xf>
    <xf numFmtId="165" fontId="4" fillId="0" borderId="14" xfId="0" applyNumberFormat="1" applyFont="1" applyFill="1" applyBorder="1" applyAlignment="1" applyProtection="1">
      <alignment horizontal="center" vertical="top"/>
      <protection locked="0"/>
    </xf>
    <xf numFmtId="165" fontId="4" fillId="0" borderId="16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" fontId="3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165" fontId="3" fillId="0" borderId="10" xfId="0" applyNumberFormat="1" applyFont="1" applyFill="1" applyBorder="1" applyAlignment="1" applyProtection="1">
      <alignment horizontal="left" vertical="top"/>
      <protection locked="0"/>
    </xf>
    <xf numFmtId="165" fontId="3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>
      <alignment vertical="top" wrapText="1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65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165" fontId="3" fillId="0" borderId="39" xfId="0" applyNumberFormat="1" applyFont="1" applyFill="1" applyBorder="1" applyAlignment="1" applyProtection="1">
      <alignment horizontal="left" vertical="top" wrapText="1"/>
      <protection locked="0"/>
    </xf>
    <xf numFmtId="165" fontId="2" fillId="0" borderId="39" xfId="0" applyNumberFormat="1" applyFont="1" applyFill="1" applyBorder="1" applyAlignment="1" applyProtection="1">
      <alignment horizontal="left" vertical="top" wrapText="1"/>
      <protection locked="0"/>
    </xf>
    <xf numFmtId="165" fontId="3" fillId="0" borderId="39" xfId="0" applyNumberFormat="1" applyFont="1" applyFill="1" applyBorder="1" applyAlignment="1" applyProtection="1">
      <alignment horizontal="left" vertical="top"/>
      <protection locked="0"/>
    </xf>
    <xf numFmtId="165" fontId="4" fillId="0" borderId="39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horizontal="left" vertical="center"/>
      <protection locked="0"/>
    </xf>
    <xf numFmtId="165" fontId="2" fillId="0" borderId="3" xfId="0" applyNumberFormat="1" applyFont="1" applyFill="1" applyBorder="1" applyAlignment="1" applyProtection="1">
      <alignment horizontal="left" vertical="top"/>
      <protection locked="0"/>
    </xf>
    <xf numFmtId="165" fontId="2" fillId="0" borderId="39" xfId="0" applyNumberFormat="1" applyFont="1" applyFill="1" applyBorder="1" applyAlignment="1" applyProtection="1">
      <alignment horizontal="left" vertical="center"/>
      <protection locked="0"/>
    </xf>
    <xf numFmtId="165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7" xfId="0" applyNumberFormat="1" applyFont="1" applyFill="1" applyBorder="1" applyAlignment="1" applyProtection="1">
      <alignment horizontal="left" vertical="top"/>
      <protection locked="0"/>
    </xf>
    <xf numFmtId="165" fontId="3" fillId="0" borderId="53" xfId="0" applyNumberFormat="1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165" fontId="5" fillId="0" borderId="17" xfId="0" applyNumberFormat="1" applyFont="1" applyFill="1" applyBorder="1" applyAlignment="1" applyProtection="1">
      <alignment horizontal="center" vertical="top"/>
      <protection locked="0"/>
    </xf>
    <xf numFmtId="165" fontId="5" fillId="0" borderId="17" xfId="0" applyNumberFormat="1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39" xfId="0" applyFont="1" applyFill="1" applyBorder="1" applyAlignment="1" applyProtection="1">
      <alignment horizontal="center" vertical="top"/>
      <protection locked="0"/>
    </xf>
    <xf numFmtId="0" fontId="3" fillId="0" borderId="54" xfId="0" applyFont="1" applyFill="1" applyBorder="1" applyAlignment="1" applyProtection="1">
      <alignment horizontal="left" vertical="top" wrapText="1"/>
      <protection locked="0"/>
    </xf>
    <xf numFmtId="165" fontId="3" fillId="0" borderId="55" xfId="0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16" fontId="3" fillId="0" borderId="4" xfId="0" applyNumberFormat="1" applyFont="1" applyFill="1" applyBorder="1" applyAlignment="1" applyProtection="1">
      <alignment horizontal="center" vertical="top"/>
      <protection locked="0"/>
    </xf>
    <xf numFmtId="16" fontId="3" fillId="0" borderId="6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4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14" fontId="3" fillId="0" borderId="19" xfId="0" applyNumberFormat="1" applyFont="1" applyFill="1" applyBorder="1" applyAlignment="1" applyProtection="1">
      <alignment horizontal="center" vertical="top"/>
      <protection locked="0"/>
    </xf>
    <xf numFmtId="14" fontId="3" fillId="0" borderId="17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>
      <alignment horizontal="center"/>
    </xf>
    <xf numFmtId="2" fontId="3" fillId="0" borderId="43" xfId="0" applyNumberFormat="1" applyFont="1" applyFill="1" applyBorder="1" applyAlignment="1" applyProtection="1">
      <alignment horizontal="left" vertical="top" wrapText="1"/>
      <protection locked="0"/>
    </xf>
    <xf numFmtId="2" fontId="3" fillId="0" borderId="15" xfId="0" applyNumberFormat="1" applyFont="1" applyFill="1" applyBorder="1" applyAlignment="1" applyProtection="1">
      <alignment horizontal="left" vertical="top" wrapText="1"/>
      <protection locked="0"/>
    </xf>
    <xf numFmtId="2" fontId="3" fillId="0" borderId="38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/>
    <xf numFmtId="0" fontId="3" fillId="4" borderId="0" xfId="0" applyFont="1" applyFill="1" applyAlignment="1"/>
    <xf numFmtId="0" fontId="5" fillId="0" borderId="14" xfId="0" applyFont="1" applyFill="1" applyBorder="1" applyAlignment="1">
      <alignment horizontal="right" vertical="top" wrapText="1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4" fillId="0" borderId="45" xfId="0" applyFont="1" applyFill="1" applyBorder="1" applyAlignment="1" applyProtection="1">
      <alignment horizontal="left" vertical="top" wrapText="1"/>
      <protection locked="0"/>
    </xf>
    <xf numFmtId="0" fontId="4" fillId="0" borderId="46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3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16" fontId="5" fillId="0" borderId="16" xfId="0" applyNumberFormat="1" applyFont="1" applyFill="1" applyBorder="1" applyAlignment="1" applyProtection="1">
      <alignment horizontal="center" vertical="top"/>
      <protection locked="0"/>
    </xf>
    <xf numFmtId="16" fontId="5" fillId="0" borderId="17" xfId="0" applyNumberFormat="1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6" xfId="0" applyNumberFormat="1" applyFont="1" applyFill="1" applyBorder="1" applyAlignment="1">
      <alignment horizontal="center" vertical="top" wrapText="1"/>
    </xf>
    <xf numFmtId="165" fontId="2" fillId="0" borderId="17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8"/>
  <sheetViews>
    <sheetView zoomScale="70" zoomScaleNormal="70" workbookViewId="0">
      <pane ySplit="5" topLeftCell="A48" activePane="bottomLeft" state="frozen"/>
      <selection pane="bottomLeft" activeCell="A2" sqref="A2:M54"/>
    </sheetView>
  </sheetViews>
  <sheetFormatPr defaultColWidth="9.125" defaultRowHeight="15.75" x14ac:dyDescent="0.25"/>
  <cols>
    <col min="1" max="1" width="5.25" style="14" customWidth="1"/>
    <col min="2" max="2" width="25.25" style="14" customWidth="1"/>
    <col min="3" max="3" width="13.75" style="14" customWidth="1"/>
    <col min="4" max="4" width="20.875" style="14" customWidth="1"/>
    <col min="5" max="5" width="19.25" style="14" customWidth="1"/>
    <col min="6" max="6" width="12.75" style="14" customWidth="1"/>
    <col min="7" max="7" width="11.5" style="14" customWidth="1"/>
    <col min="8" max="8" width="11.75" style="92" customWidth="1"/>
    <col min="9" max="9" width="11.375" style="14" customWidth="1"/>
    <col min="10" max="10" width="11.25" style="14" customWidth="1"/>
    <col min="11" max="11" width="11.875" style="14" customWidth="1"/>
    <col min="12" max="12" width="17.125" style="14" customWidth="1"/>
    <col min="13" max="13" width="24.625" style="14" customWidth="1"/>
    <col min="14" max="14" width="9.125" style="14" customWidth="1"/>
    <col min="15" max="16384" width="9.125" style="14"/>
  </cols>
  <sheetData>
    <row r="1" spans="1:17" ht="15.75" customHeight="1" x14ac:dyDescent="0.25">
      <c r="H1" s="14"/>
      <c r="J1" s="227"/>
      <c r="K1" s="227"/>
      <c r="L1" s="227"/>
      <c r="M1" s="227"/>
      <c r="N1" s="40"/>
      <c r="O1" s="40"/>
      <c r="P1" s="40"/>
      <c r="Q1" s="40"/>
    </row>
    <row r="2" spans="1:17" ht="14.25" customHeight="1" x14ac:dyDescent="0.25">
      <c r="A2" s="54"/>
      <c r="B2" s="54"/>
      <c r="C2" s="54"/>
      <c r="D2" s="54"/>
      <c r="E2" s="54"/>
      <c r="F2" s="54"/>
      <c r="G2" s="54"/>
      <c r="H2" s="55"/>
      <c r="I2" s="55"/>
      <c r="J2" s="228" t="s">
        <v>0</v>
      </c>
      <c r="K2" s="228"/>
      <c r="L2" s="228"/>
      <c r="M2" s="228"/>
    </row>
    <row r="3" spans="1:17" ht="56.45" customHeight="1" thickBot="1" x14ac:dyDescent="0.3">
      <c r="A3" s="229" t="s">
        <v>65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7" ht="29.25" customHeight="1" x14ac:dyDescent="0.25">
      <c r="A4" s="174" t="s">
        <v>1</v>
      </c>
      <c r="B4" s="231" t="s">
        <v>71</v>
      </c>
      <c r="C4" s="231" t="s">
        <v>72</v>
      </c>
      <c r="D4" s="231" t="s">
        <v>2</v>
      </c>
      <c r="E4" s="231" t="s">
        <v>124</v>
      </c>
      <c r="F4" s="231" t="s">
        <v>73</v>
      </c>
      <c r="G4" s="233" t="s">
        <v>74</v>
      </c>
      <c r="H4" s="234"/>
      <c r="I4" s="234"/>
      <c r="J4" s="234"/>
      <c r="K4" s="235"/>
      <c r="L4" s="231" t="s">
        <v>3</v>
      </c>
      <c r="M4" s="236" t="s">
        <v>75</v>
      </c>
    </row>
    <row r="5" spans="1:17" ht="129" customHeight="1" x14ac:dyDescent="0.25">
      <c r="A5" s="230"/>
      <c r="B5" s="232"/>
      <c r="C5" s="232"/>
      <c r="D5" s="232"/>
      <c r="E5" s="232"/>
      <c r="F5" s="232"/>
      <c r="G5" s="49">
        <v>2017</v>
      </c>
      <c r="H5" s="49">
        <v>2018</v>
      </c>
      <c r="I5" s="49">
        <v>2019</v>
      </c>
      <c r="J5" s="49">
        <v>2020</v>
      </c>
      <c r="K5" s="49">
        <v>2021</v>
      </c>
      <c r="L5" s="232"/>
      <c r="M5" s="237"/>
    </row>
    <row r="6" spans="1:17" s="58" customFormat="1" ht="16.149999999999999" customHeight="1" x14ac:dyDescent="0.2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  <c r="M6" s="57">
        <v>13</v>
      </c>
    </row>
    <row r="7" spans="1:17" ht="30" customHeight="1" x14ac:dyDescent="0.25">
      <c r="A7" s="165" t="s">
        <v>4</v>
      </c>
      <c r="B7" s="167" t="s">
        <v>129</v>
      </c>
      <c r="C7" s="198" t="s">
        <v>87</v>
      </c>
      <c r="D7" s="130" t="s">
        <v>5</v>
      </c>
      <c r="E7" s="3">
        <f>SUM(E8:E10)</f>
        <v>71537.790000000008</v>
      </c>
      <c r="F7" s="3">
        <f t="shared" ref="F7:K7" si="0">SUM(F10:F10)</f>
        <v>35650</v>
      </c>
      <c r="G7" s="3">
        <f t="shared" si="0"/>
        <v>10970</v>
      </c>
      <c r="H7" s="3">
        <f t="shared" si="0"/>
        <v>6170</v>
      </c>
      <c r="I7" s="3">
        <f t="shared" si="0"/>
        <v>6170</v>
      </c>
      <c r="J7" s="3">
        <f t="shared" si="0"/>
        <v>6170</v>
      </c>
      <c r="K7" s="3">
        <f t="shared" si="0"/>
        <v>6170</v>
      </c>
      <c r="L7" s="192"/>
      <c r="M7" s="192"/>
    </row>
    <row r="8" spans="1:17" ht="39.6" customHeight="1" x14ac:dyDescent="0.25">
      <c r="A8" s="166"/>
      <c r="B8" s="167"/>
      <c r="C8" s="199"/>
      <c r="D8" s="60" t="s">
        <v>116</v>
      </c>
      <c r="E8" s="15">
        <f>E15</f>
        <v>48890.37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92"/>
      <c r="M8" s="192"/>
    </row>
    <row r="9" spans="1:17" ht="79.900000000000006" customHeight="1" x14ac:dyDescent="0.25">
      <c r="A9" s="166"/>
      <c r="B9" s="167"/>
      <c r="C9" s="199"/>
      <c r="D9" s="60" t="s">
        <v>67</v>
      </c>
      <c r="E9" s="15">
        <f>E14</f>
        <v>8039</v>
      </c>
      <c r="F9" s="201" t="s">
        <v>117</v>
      </c>
      <c r="G9" s="202"/>
      <c r="H9" s="202"/>
      <c r="I9" s="202"/>
      <c r="J9" s="202"/>
      <c r="K9" s="203"/>
      <c r="L9" s="192"/>
      <c r="M9" s="192"/>
    </row>
    <row r="10" spans="1:17" ht="33" customHeight="1" x14ac:dyDescent="0.25">
      <c r="A10" s="166"/>
      <c r="B10" s="167"/>
      <c r="C10" s="200"/>
      <c r="D10" s="21" t="s">
        <v>66</v>
      </c>
      <c r="E10" s="16">
        <f>E11+E12+E13+E16</f>
        <v>14608.42</v>
      </c>
      <c r="F10" s="3">
        <f t="shared" ref="F10" si="1">SUM(G10:K10)</f>
        <v>35650</v>
      </c>
      <c r="G10" s="4">
        <f>G11+G12+G13</f>
        <v>10970</v>
      </c>
      <c r="H10" s="4">
        <f>H11+H12+H13</f>
        <v>6170</v>
      </c>
      <c r="I10" s="4">
        <f>I11+I12+I13</f>
        <v>6170</v>
      </c>
      <c r="J10" s="4">
        <f>J11+J12+J13</f>
        <v>6170</v>
      </c>
      <c r="K10" s="4">
        <f>K11+K12+K13</f>
        <v>6170</v>
      </c>
      <c r="L10" s="192"/>
      <c r="M10" s="192"/>
    </row>
    <row r="11" spans="1:17" ht="315" x14ac:dyDescent="0.25">
      <c r="A11" s="19" t="s">
        <v>6</v>
      </c>
      <c r="B11" s="65" t="s">
        <v>90</v>
      </c>
      <c r="C11" s="19" t="s">
        <v>87</v>
      </c>
      <c r="D11" s="143" t="s">
        <v>66</v>
      </c>
      <c r="E11" s="144">
        <f>19280-10202</f>
        <v>9078</v>
      </c>
      <c r="F11" s="145">
        <f>G11+H11+I11+J11+K11</f>
        <v>20150</v>
      </c>
      <c r="G11" s="146">
        <v>7870</v>
      </c>
      <c r="H11" s="146">
        <v>3070</v>
      </c>
      <c r="I11" s="147">
        <v>3070</v>
      </c>
      <c r="J11" s="147">
        <v>3070</v>
      </c>
      <c r="K11" s="147">
        <v>3070</v>
      </c>
      <c r="L11" s="19" t="s">
        <v>7</v>
      </c>
      <c r="M11" s="65" t="s">
        <v>88</v>
      </c>
    </row>
    <row r="12" spans="1:17" ht="214.5" customHeight="1" x14ac:dyDescent="0.25">
      <c r="A12" s="51" t="s">
        <v>8</v>
      </c>
      <c r="B12" s="138" t="s">
        <v>91</v>
      </c>
      <c r="C12" s="76" t="s">
        <v>87</v>
      </c>
      <c r="D12" s="139" t="s">
        <v>70</v>
      </c>
      <c r="E12" s="140">
        <f>5200-1000</f>
        <v>4200</v>
      </c>
      <c r="F12" s="42">
        <f t="shared" ref="F12:F25" si="2">G12+H12+I12+J12+K12</f>
        <v>15500</v>
      </c>
      <c r="G12" s="140">
        <v>3100</v>
      </c>
      <c r="H12" s="140">
        <v>3100</v>
      </c>
      <c r="I12" s="141">
        <v>3100</v>
      </c>
      <c r="J12" s="141">
        <v>3100</v>
      </c>
      <c r="K12" s="141">
        <v>3100</v>
      </c>
      <c r="L12" s="48" t="s">
        <v>9</v>
      </c>
      <c r="M12" s="142" t="s">
        <v>95</v>
      </c>
    </row>
    <row r="13" spans="1:17" ht="97.5" customHeight="1" x14ac:dyDescent="0.25">
      <c r="A13" s="19" t="s">
        <v>10</v>
      </c>
      <c r="B13" s="65" t="s">
        <v>11</v>
      </c>
      <c r="C13" s="44" t="s">
        <v>87</v>
      </c>
      <c r="D13" s="66" t="s">
        <v>70</v>
      </c>
      <c r="E13" s="18">
        <v>2</v>
      </c>
      <c r="F13" s="6">
        <f>G13+H13+I13+J13+K13</f>
        <v>0</v>
      </c>
      <c r="G13" s="18">
        <v>0</v>
      </c>
      <c r="H13" s="18">
        <v>0</v>
      </c>
      <c r="I13" s="5">
        <v>0</v>
      </c>
      <c r="J13" s="5">
        <v>0</v>
      </c>
      <c r="K13" s="5">
        <v>0</v>
      </c>
      <c r="L13" s="67" t="s">
        <v>32</v>
      </c>
      <c r="M13" s="65" t="s">
        <v>89</v>
      </c>
    </row>
    <row r="14" spans="1:17" ht="61.5" customHeight="1" x14ac:dyDescent="0.25">
      <c r="A14" s="238" t="s">
        <v>12</v>
      </c>
      <c r="B14" s="193" t="s">
        <v>69</v>
      </c>
      <c r="C14" s="196" t="s">
        <v>87</v>
      </c>
      <c r="D14" s="68" t="s">
        <v>67</v>
      </c>
      <c r="E14" s="20">
        <v>8039</v>
      </c>
      <c r="F14" s="204" t="s">
        <v>117</v>
      </c>
      <c r="G14" s="205"/>
      <c r="H14" s="205"/>
      <c r="I14" s="205"/>
      <c r="J14" s="205"/>
      <c r="K14" s="206"/>
      <c r="L14" s="197" t="s">
        <v>86</v>
      </c>
      <c r="M14" s="239" t="s">
        <v>94</v>
      </c>
    </row>
    <row r="15" spans="1:17" ht="36" customHeight="1" x14ac:dyDescent="0.25">
      <c r="A15" s="172"/>
      <c r="B15" s="194"/>
      <c r="C15" s="196"/>
      <c r="D15" s="69" t="s">
        <v>116</v>
      </c>
      <c r="E15" s="53">
        <v>48890.37</v>
      </c>
      <c r="F15" s="6">
        <f>G15+H15+I15+J15+K15</f>
        <v>0</v>
      </c>
      <c r="G15" s="18">
        <v>0</v>
      </c>
      <c r="H15" s="18">
        <v>0</v>
      </c>
      <c r="I15" s="5">
        <v>0</v>
      </c>
      <c r="J15" s="5">
        <v>0</v>
      </c>
      <c r="K15" s="5">
        <v>0</v>
      </c>
      <c r="L15" s="197"/>
      <c r="M15" s="240"/>
    </row>
    <row r="16" spans="1:17" ht="31.15" customHeight="1" x14ac:dyDescent="0.25">
      <c r="A16" s="230"/>
      <c r="B16" s="195"/>
      <c r="C16" s="196"/>
      <c r="D16" s="69" t="s">
        <v>70</v>
      </c>
      <c r="E16" s="53">
        <v>1328.42</v>
      </c>
      <c r="F16" s="6">
        <f>G16+H16+I16+J16+K16</f>
        <v>0</v>
      </c>
      <c r="G16" s="18">
        <v>0</v>
      </c>
      <c r="H16" s="18">
        <v>0</v>
      </c>
      <c r="I16" s="5">
        <v>0</v>
      </c>
      <c r="J16" s="5">
        <v>0</v>
      </c>
      <c r="K16" s="5">
        <v>0</v>
      </c>
      <c r="L16" s="197"/>
      <c r="M16" s="241"/>
    </row>
    <row r="17" spans="1:13" ht="30.75" customHeight="1" x14ac:dyDescent="0.25">
      <c r="A17" s="165" t="s">
        <v>13</v>
      </c>
      <c r="B17" s="170" t="s">
        <v>136</v>
      </c>
      <c r="C17" s="244" t="s">
        <v>87</v>
      </c>
      <c r="D17" s="59" t="s">
        <v>14</v>
      </c>
      <c r="E17" s="6">
        <f t="shared" ref="E17:K17" si="3">SUM(E18:E20)</f>
        <v>491607.58000000007</v>
      </c>
      <c r="F17" s="42">
        <f t="shared" si="3"/>
        <v>2376467.65</v>
      </c>
      <c r="G17" s="42">
        <f t="shared" si="3"/>
        <v>493235.41000000003</v>
      </c>
      <c r="H17" s="42">
        <f t="shared" si="3"/>
        <v>457738.56</v>
      </c>
      <c r="I17" s="42">
        <f t="shared" si="3"/>
        <v>475164.56</v>
      </c>
      <c r="J17" s="42">
        <f t="shared" si="3"/>
        <v>475164.56</v>
      </c>
      <c r="K17" s="42">
        <f t="shared" si="3"/>
        <v>475164.56</v>
      </c>
      <c r="L17" s="172"/>
      <c r="M17" s="174"/>
    </row>
    <row r="18" spans="1:13" ht="36" customHeight="1" x14ac:dyDescent="0.25">
      <c r="A18" s="166"/>
      <c r="B18" s="167"/>
      <c r="C18" s="245"/>
      <c r="D18" s="70" t="s">
        <v>66</v>
      </c>
      <c r="E18" s="4">
        <f>E21+E23+E26</f>
        <v>466986.93000000005</v>
      </c>
      <c r="F18" s="6">
        <f t="shared" ref="F18:F20" si="4">SUM(G18:K18)</f>
        <v>2253501.6</v>
      </c>
      <c r="G18" s="4">
        <f>G21+G23</f>
        <v>468642.2</v>
      </c>
      <c r="H18" s="4">
        <f>H21+H23</f>
        <v>433145.35</v>
      </c>
      <c r="I18" s="4">
        <f>I21+I23</f>
        <v>450571.35</v>
      </c>
      <c r="J18" s="4">
        <f>J21+J23</f>
        <v>450571.35</v>
      </c>
      <c r="K18" s="4">
        <f>K21+K23</f>
        <v>450571.35</v>
      </c>
      <c r="L18" s="172"/>
      <c r="M18" s="172"/>
    </row>
    <row r="19" spans="1:13" ht="83.45" customHeight="1" x14ac:dyDescent="0.25">
      <c r="A19" s="166"/>
      <c r="B19" s="167"/>
      <c r="C19" s="245"/>
      <c r="D19" s="70" t="s">
        <v>108</v>
      </c>
      <c r="E19" s="4">
        <f>E24+E27</f>
        <v>9870.6299999999992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72"/>
      <c r="M19" s="172"/>
    </row>
    <row r="20" spans="1:13" ht="39.75" customHeight="1" x14ac:dyDescent="0.25">
      <c r="A20" s="169"/>
      <c r="B20" s="171"/>
      <c r="C20" s="246"/>
      <c r="D20" s="21" t="s">
        <v>21</v>
      </c>
      <c r="E20" s="151">
        <f>E22+E28</f>
        <v>14750.02</v>
      </c>
      <c r="F20" s="152">
        <f t="shared" si="4"/>
        <v>122966.05000000002</v>
      </c>
      <c r="G20" s="151">
        <f>G22+G28</f>
        <v>24593.210000000003</v>
      </c>
      <c r="H20" s="151">
        <f>H22+H28</f>
        <v>24593.210000000003</v>
      </c>
      <c r="I20" s="151">
        <f>I22+I28</f>
        <v>24593.210000000003</v>
      </c>
      <c r="J20" s="151">
        <f>J22+J28</f>
        <v>24593.210000000003</v>
      </c>
      <c r="K20" s="151">
        <f>K22+K28</f>
        <v>24593.210000000003</v>
      </c>
      <c r="L20" s="173"/>
      <c r="M20" s="173"/>
    </row>
    <row r="21" spans="1:13" ht="50.45" customHeight="1" x14ac:dyDescent="0.25">
      <c r="A21" s="172" t="s">
        <v>15</v>
      </c>
      <c r="B21" s="210" t="s">
        <v>132</v>
      </c>
      <c r="C21" s="148" t="s">
        <v>87</v>
      </c>
      <c r="D21" s="77" t="s">
        <v>70</v>
      </c>
      <c r="E21" s="149">
        <f>420872.1+3580.7+20140.4+9867.83</f>
        <v>454461.03</v>
      </c>
      <c r="F21" s="150">
        <f t="shared" si="2"/>
        <v>2219212.6</v>
      </c>
      <c r="G21" s="132">
        <v>461784.4</v>
      </c>
      <c r="H21" s="132">
        <v>426287.55</v>
      </c>
      <c r="I21" s="132">
        <v>443713.55</v>
      </c>
      <c r="J21" s="132">
        <v>443713.55</v>
      </c>
      <c r="K21" s="132">
        <v>443713.55</v>
      </c>
      <c r="L21" s="242" t="s">
        <v>9</v>
      </c>
      <c r="M21" s="75" t="s">
        <v>52</v>
      </c>
    </row>
    <row r="22" spans="1:13" ht="65.25" customHeight="1" x14ac:dyDescent="0.25">
      <c r="A22" s="230"/>
      <c r="B22" s="211"/>
      <c r="C22" s="17" t="s">
        <v>87</v>
      </c>
      <c r="D22" s="66" t="s">
        <v>22</v>
      </c>
      <c r="E22" s="7">
        <v>13390.588</v>
      </c>
      <c r="F22" s="94">
        <f t="shared" si="2"/>
        <v>116786.65000000001</v>
      </c>
      <c r="G22" s="95">
        <v>23357.33</v>
      </c>
      <c r="H22" s="95">
        <v>23357.33</v>
      </c>
      <c r="I22" s="95">
        <v>23357.33</v>
      </c>
      <c r="J22" s="95">
        <v>23357.33</v>
      </c>
      <c r="K22" s="95">
        <v>23357.33</v>
      </c>
      <c r="L22" s="243"/>
      <c r="M22" s="71"/>
    </row>
    <row r="23" spans="1:13" ht="70.900000000000006" customHeight="1" x14ac:dyDescent="0.25">
      <c r="A23" s="22" t="s">
        <v>16</v>
      </c>
      <c r="B23" s="61" t="s">
        <v>96</v>
      </c>
      <c r="C23" s="17" t="s">
        <v>87</v>
      </c>
      <c r="D23" s="72" t="s">
        <v>70</v>
      </c>
      <c r="E23" s="8">
        <v>6606</v>
      </c>
      <c r="F23" s="10">
        <f t="shared" si="2"/>
        <v>34289</v>
      </c>
      <c r="G23" s="8">
        <v>6857.8</v>
      </c>
      <c r="H23" s="8">
        <v>6857.8</v>
      </c>
      <c r="I23" s="8">
        <v>6857.8</v>
      </c>
      <c r="J23" s="8">
        <v>6857.8</v>
      </c>
      <c r="K23" s="23">
        <v>6857.8</v>
      </c>
      <c r="L23" s="38" t="s">
        <v>9</v>
      </c>
      <c r="M23" s="73"/>
    </row>
    <row r="24" spans="1:13" ht="90.6" customHeight="1" x14ac:dyDescent="0.25">
      <c r="A24" s="24" t="s">
        <v>17</v>
      </c>
      <c r="B24" s="71" t="s">
        <v>107</v>
      </c>
      <c r="C24" s="17" t="s">
        <v>87</v>
      </c>
      <c r="D24" s="71" t="s">
        <v>108</v>
      </c>
      <c r="E24" s="2">
        <v>700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8" t="s">
        <v>125</v>
      </c>
      <c r="M24" s="71"/>
    </row>
    <row r="25" spans="1:13" ht="29.45" customHeight="1" x14ac:dyDescent="0.25">
      <c r="A25" s="175" t="s">
        <v>104</v>
      </c>
      <c r="B25" s="177" t="s">
        <v>115</v>
      </c>
      <c r="C25" s="184" t="s">
        <v>87</v>
      </c>
      <c r="D25" s="71" t="s">
        <v>18</v>
      </c>
      <c r="E25" s="131">
        <f>SUM(E26:E28)</f>
        <v>16449.962</v>
      </c>
      <c r="F25" s="132">
        <f t="shared" si="2"/>
        <v>6179.4000000000005</v>
      </c>
      <c r="G25" s="132">
        <f>SUM(G28:G28)</f>
        <v>1235.8800000000001</v>
      </c>
      <c r="H25" s="132">
        <f>SUM(H28:H28)</f>
        <v>1235.8800000000001</v>
      </c>
      <c r="I25" s="132">
        <f>SUM(I28:I28)</f>
        <v>1235.8800000000001</v>
      </c>
      <c r="J25" s="132">
        <f>SUM(J28:J28)</f>
        <v>1235.8800000000001</v>
      </c>
      <c r="K25" s="132">
        <f>SUM(K28:K28)</f>
        <v>1235.8800000000001</v>
      </c>
      <c r="L25" s="216" t="s">
        <v>9</v>
      </c>
      <c r="M25" s="210" t="s">
        <v>19</v>
      </c>
    </row>
    <row r="26" spans="1:13" ht="37.9" customHeight="1" x14ac:dyDescent="0.25">
      <c r="A26" s="176"/>
      <c r="B26" s="177"/>
      <c r="C26" s="185"/>
      <c r="D26" s="71" t="s">
        <v>70</v>
      </c>
      <c r="E26" s="131">
        <v>5919.9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216"/>
      <c r="M26" s="210"/>
    </row>
    <row r="27" spans="1:13" ht="92.45" customHeight="1" x14ac:dyDescent="0.25">
      <c r="A27" s="176"/>
      <c r="B27" s="177"/>
      <c r="C27" s="185"/>
      <c r="D27" s="71" t="s">
        <v>108</v>
      </c>
      <c r="E27" s="131">
        <v>9170.6299999999992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216"/>
      <c r="M27" s="210"/>
    </row>
    <row r="28" spans="1:13" ht="39.75" customHeight="1" x14ac:dyDescent="0.25">
      <c r="A28" s="176"/>
      <c r="B28" s="178"/>
      <c r="C28" s="186"/>
      <c r="D28" s="133" t="s">
        <v>36</v>
      </c>
      <c r="E28" s="8">
        <v>1359.432</v>
      </c>
      <c r="F28" s="8">
        <f t="shared" ref="F28" si="5">SUM(G28:K28)</f>
        <v>6179.4000000000005</v>
      </c>
      <c r="G28" s="8">
        <f>G31</f>
        <v>1235.8800000000001</v>
      </c>
      <c r="H28" s="8">
        <f>H31</f>
        <v>1235.8800000000001</v>
      </c>
      <c r="I28" s="8">
        <f>I31</f>
        <v>1235.8800000000001</v>
      </c>
      <c r="J28" s="8">
        <f>J31</f>
        <v>1235.8800000000001</v>
      </c>
      <c r="K28" s="8">
        <f>K31</f>
        <v>1235.8800000000001</v>
      </c>
      <c r="L28" s="217"/>
      <c r="M28" s="215"/>
    </row>
    <row r="29" spans="1:13" ht="33" customHeight="1" x14ac:dyDescent="0.25">
      <c r="A29" s="187" t="s">
        <v>109</v>
      </c>
      <c r="B29" s="218" t="s">
        <v>20</v>
      </c>
      <c r="C29" s="188" t="s">
        <v>87</v>
      </c>
      <c r="D29" s="71" t="s">
        <v>70</v>
      </c>
      <c r="E29" s="2">
        <v>1454.78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179" t="s">
        <v>9</v>
      </c>
      <c r="M29" s="188" t="s">
        <v>19</v>
      </c>
    </row>
    <row r="30" spans="1:13" ht="78" customHeight="1" x14ac:dyDescent="0.25">
      <c r="A30" s="187"/>
      <c r="B30" s="219"/>
      <c r="C30" s="183"/>
      <c r="D30" s="71" t="s">
        <v>108</v>
      </c>
      <c r="E30" s="2">
        <v>1242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180"/>
      <c r="M30" s="183"/>
    </row>
    <row r="31" spans="1:13" ht="33" customHeight="1" x14ac:dyDescent="0.25">
      <c r="A31" s="187"/>
      <c r="B31" s="220"/>
      <c r="C31" s="189"/>
      <c r="D31" s="71" t="s">
        <v>21</v>
      </c>
      <c r="E31" s="154">
        <v>1359.432</v>
      </c>
      <c r="F31" s="146">
        <f>G31+H31+I31+J31+K31</f>
        <v>6179.4000000000005</v>
      </c>
      <c r="G31" s="146">
        <v>1235.8800000000001</v>
      </c>
      <c r="H31" s="146">
        <v>1235.8800000000001</v>
      </c>
      <c r="I31" s="146">
        <v>1235.8800000000001</v>
      </c>
      <c r="J31" s="146">
        <v>1235.8800000000001</v>
      </c>
      <c r="K31" s="146">
        <v>1235.8800000000001</v>
      </c>
      <c r="L31" s="181"/>
      <c r="M31" s="189"/>
    </row>
    <row r="32" spans="1:13" ht="33" customHeight="1" x14ac:dyDescent="0.25">
      <c r="A32" s="190" t="s">
        <v>110</v>
      </c>
      <c r="B32" s="219" t="s">
        <v>105</v>
      </c>
      <c r="C32" s="183" t="s">
        <v>87</v>
      </c>
      <c r="D32" s="77" t="s">
        <v>70</v>
      </c>
      <c r="E32" s="153">
        <v>1216.82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82" t="s">
        <v>9</v>
      </c>
      <c r="M32" s="183" t="s">
        <v>19</v>
      </c>
    </row>
    <row r="33" spans="1:13" ht="89.45" customHeight="1" x14ac:dyDescent="0.25">
      <c r="A33" s="191"/>
      <c r="B33" s="220"/>
      <c r="C33" s="189"/>
      <c r="D33" s="78" t="s">
        <v>108</v>
      </c>
      <c r="E33" s="2">
        <v>7928.63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182"/>
      <c r="M33" s="183"/>
    </row>
    <row r="34" spans="1:13" ht="55.5" customHeight="1" x14ac:dyDescent="0.25">
      <c r="A34" s="46" t="s">
        <v>111</v>
      </c>
      <c r="B34" s="79" t="s">
        <v>106</v>
      </c>
      <c r="C34" s="63" t="s">
        <v>87</v>
      </c>
      <c r="D34" s="78" t="s">
        <v>70</v>
      </c>
      <c r="E34" s="2">
        <v>3248.3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0" t="s">
        <v>9</v>
      </c>
      <c r="M34" s="128" t="s">
        <v>19</v>
      </c>
    </row>
    <row r="35" spans="1:13" s="82" customFormat="1" ht="31.5" customHeight="1" x14ac:dyDescent="0.25">
      <c r="A35" s="254" t="s">
        <v>23</v>
      </c>
      <c r="B35" s="255" t="s">
        <v>92</v>
      </c>
      <c r="C35" s="251" t="s">
        <v>87</v>
      </c>
      <c r="D35" s="81" t="s">
        <v>24</v>
      </c>
      <c r="E35" s="3">
        <f t="shared" ref="E35:K35" si="6">SUM(E36:E36)</f>
        <v>11037</v>
      </c>
      <c r="F35" s="3">
        <f t="shared" si="6"/>
        <v>55037.5</v>
      </c>
      <c r="G35" s="3">
        <f t="shared" si="6"/>
        <v>11234.7</v>
      </c>
      <c r="H35" s="3">
        <f t="shared" si="6"/>
        <v>10925.7</v>
      </c>
      <c r="I35" s="3">
        <f t="shared" si="6"/>
        <v>10925.7</v>
      </c>
      <c r="J35" s="3">
        <f t="shared" si="6"/>
        <v>11025.7</v>
      </c>
      <c r="K35" s="3">
        <f t="shared" si="6"/>
        <v>10925.7</v>
      </c>
      <c r="L35" s="221"/>
      <c r="M35" s="168"/>
    </row>
    <row r="36" spans="1:13" s="82" customFormat="1" ht="97.9" customHeight="1" x14ac:dyDescent="0.25">
      <c r="A36" s="254"/>
      <c r="B36" s="256"/>
      <c r="C36" s="252"/>
      <c r="D36" s="70" t="s">
        <v>66</v>
      </c>
      <c r="E36" s="94">
        <f>E37+E38+E40</f>
        <v>11037</v>
      </c>
      <c r="F36" s="94">
        <f t="shared" ref="F36" si="7">SUM(G36:K36)</f>
        <v>55037.5</v>
      </c>
      <c r="G36" s="94">
        <f>G37+G38+G40</f>
        <v>11234.7</v>
      </c>
      <c r="H36" s="94">
        <f>H37+H38+H40</f>
        <v>10925.7</v>
      </c>
      <c r="I36" s="94">
        <f>I37+I38+I40</f>
        <v>10925.7</v>
      </c>
      <c r="J36" s="94">
        <f>J37+J38+J40</f>
        <v>11025.7</v>
      </c>
      <c r="K36" s="94">
        <f>K37+K38+K40</f>
        <v>10925.7</v>
      </c>
      <c r="L36" s="222"/>
      <c r="M36" s="168"/>
    </row>
    <row r="37" spans="1:13" ht="101.45" customHeight="1" x14ac:dyDescent="0.25">
      <c r="A37" s="27" t="s">
        <v>25</v>
      </c>
      <c r="B37" s="164" t="s">
        <v>26</v>
      </c>
      <c r="C37" s="63" t="s">
        <v>87</v>
      </c>
      <c r="D37" s="64" t="s">
        <v>70</v>
      </c>
      <c r="E37" s="8">
        <v>9856</v>
      </c>
      <c r="F37" s="94">
        <f t="shared" ref="F37:F39" si="8">G37+H37+I37+J37+K37</f>
        <v>54378.5</v>
      </c>
      <c r="G37" s="8">
        <v>10875.7</v>
      </c>
      <c r="H37" s="8">
        <v>10875.7</v>
      </c>
      <c r="I37" s="8">
        <v>10875.7</v>
      </c>
      <c r="J37" s="8">
        <v>10875.7</v>
      </c>
      <c r="K37" s="8">
        <v>10875.7</v>
      </c>
      <c r="L37" s="37" t="s">
        <v>27</v>
      </c>
      <c r="M37" s="61" t="s">
        <v>97</v>
      </c>
    </row>
    <row r="38" spans="1:13" ht="60.75" customHeight="1" x14ac:dyDescent="0.25">
      <c r="A38" s="27" t="s">
        <v>28</v>
      </c>
      <c r="B38" s="83" t="s">
        <v>29</v>
      </c>
      <c r="C38" s="63" t="s">
        <v>87</v>
      </c>
      <c r="D38" s="71" t="s">
        <v>70</v>
      </c>
      <c r="E38" s="26">
        <v>181</v>
      </c>
      <c r="F38" s="95">
        <f t="shared" si="8"/>
        <v>659</v>
      </c>
      <c r="G38" s="8">
        <f>G39</f>
        <v>359</v>
      </c>
      <c r="H38" s="8">
        <f>H39</f>
        <v>50</v>
      </c>
      <c r="I38" s="8">
        <f>I39</f>
        <v>50</v>
      </c>
      <c r="J38" s="8">
        <v>150</v>
      </c>
      <c r="K38" s="8">
        <f>K39</f>
        <v>50</v>
      </c>
      <c r="L38" s="212" t="s">
        <v>30</v>
      </c>
      <c r="M38" s="214" t="s">
        <v>19</v>
      </c>
    </row>
    <row r="39" spans="1:13" ht="78" customHeight="1" x14ac:dyDescent="0.25">
      <c r="A39" s="28" t="s">
        <v>98</v>
      </c>
      <c r="B39" s="62" t="s">
        <v>58</v>
      </c>
      <c r="C39" s="63" t="s">
        <v>87</v>
      </c>
      <c r="D39" s="71" t="s">
        <v>70</v>
      </c>
      <c r="E39" s="2">
        <v>181</v>
      </c>
      <c r="F39" s="9">
        <f t="shared" si="8"/>
        <v>559</v>
      </c>
      <c r="G39" s="26">
        <v>359</v>
      </c>
      <c r="H39" s="93">
        <v>50</v>
      </c>
      <c r="I39" s="8">
        <v>50</v>
      </c>
      <c r="J39" s="8">
        <v>50</v>
      </c>
      <c r="K39" s="8">
        <v>50</v>
      </c>
      <c r="L39" s="213"/>
      <c r="M39" s="210"/>
    </row>
    <row r="40" spans="1:13" ht="132.6" customHeight="1" x14ac:dyDescent="0.25">
      <c r="A40" s="159" t="s">
        <v>31</v>
      </c>
      <c r="B40" s="160" t="s">
        <v>93</v>
      </c>
      <c r="C40" s="128" t="s">
        <v>87</v>
      </c>
      <c r="D40" s="71" t="s">
        <v>70</v>
      </c>
      <c r="E40" s="96">
        <v>1000</v>
      </c>
      <c r="F40" s="161">
        <f>G40+H40+I40+J40+K40</f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128" t="s">
        <v>32</v>
      </c>
      <c r="M40" s="85" t="s">
        <v>99</v>
      </c>
    </row>
    <row r="41" spans="1:13" ht="41.45" customHeight="1" x14ac:dyDescent="0.25">
      <c r="A41" s="223">
        <v>4</v>
      </c>
      <c r="B41" s="253" t="s">
        <v>133</v>
      </c>
      <c r="C41" s="225" t="s">
        <v>87</v>
      </c>
      <c r="D41" s="155" t="s">
        <v>14</v>
      </c>
      <c r="E41" s="156">
        <f>SUM(E42:E42)</f>
        <v>2895.77</v>
      </c>
      <c r="F41" s="157">
        <f>G41+H41+I41+J41+K41</f>
        <v>12910</v>
      </c>
      <c r="G41" s="156">
        <f>SUM(G42:G42)</f>
        <v>2582</v>
      </c>
      <c r="H41" s="156">
        <f>SUM(H42:H42)</f>
        <v>2582</v>
      </c>
      <c r="I41" s="156">
        <f>SUM(I42:I42)</f>
        <v>2582</v>
      </c>
      <c r="J41" s="156">
        <f>SUM(J42:J42)</f>
        <v>2582</v>
      </c>
      <c r="K41" s="156">
        <f>SUM(K42:K42)</f>
        <v>2582</v>
      </c>
      <c r="L41" s="76"/>
      <c r="M41" s="158"/>
    </row>
    <row r="42" spans="1:13" ht="72.599999999999994" customHeight="1" x14ac:dyDescent="0.25">
      <c r="A42" s="224"/>
      <c r="B42" s="253"/>
      <c r="C42" s="226"/>
      <c r="D42" s="134" t="s">
        <v>70</v>
      </c>
      <c r="E42" s="12">
        <f>E43</f>
        <v>2895.77</v>
      </c>
      <c r="F42" s="29">
        <f>SUM(G42:K42)</f>
        <v>12910</v>
      </c>
      <c r="G42" s="12">
        <f>G43</f>
        <v>2582</v>
      </c>
      <c r="H42" s="12">
        <f>H43</f>
        <v>2582</v>
      </c>
      <c r="I42" s="12">
        <f>I43</f>
        <v>2582</v>
      </c>
      <c r="J42" s="12">
        <f>J43</f>
        <v>2582</v>
      </c>
      <c r="K42" s="12">
        <f>K43</f>
        <v>2582</v>
      </c>
      <c r="L42" s="63"/>
      <c r="M42" s="86"/>
    </row>
    <row r="43" spans="1:13" ht="70.900000000000006" customHeight="1" x14ac:dyDescent="0.25">
      <c r="A43" s="30" t="s">
        <v>53</v>
      </c>
      <c r="B43" s="87" t="s">
        <v>134</v>
      </c>
      <c r="C43" s="88" t="s">
        <v>87</v>
      </c>
      <c r="D43" s="71" t="s">
        <v>70</v>
      </c>
      <c r="E43" s="98">
        <f>1576.1+1319.67</f>
        <v>2895.77</v>
      </c>
      <c r="F43" s="29">
        <f>SUM(G43:K43)</f>
        <v>12910</v>
      </c>
      <c r="G43" s="98">
        <v>2582</v>
      </c>
      <c r="H43" s="98">
        <v>2582</v>
      </c>
      <c r="I43" s="98">
        <v>2582</v>
      </c>
      <c r="J43" s="98">
        <v>2582</v>
      </c>
      <c r="K43" s="98">
        <v>2582</v>
      </c>
      <c r="L43" s="84" t="s">
        <v>9</v>
      </c>
      <c r="M43" s="87" t="s">
        <v>63</v>
      </c>
    </row>
    <row r="44" spans="1:13" ht="177" customHeight="1" x14ac:dyDescent="0.25">
      <c r="A44" s="31" t="s">
        <v>112</v>
      </c>
      <c r="B44" s="87" t="s">
        <v>114</v>
      </c>
      <c r="C44" s="88" t="s">
        <v>87</v>
      </c>
      <c r="D44" s="71" t="s">
        <v>70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84" t="s">
        <v>9</v>
      </c>
      <c r="M44" s="87" t="s">
        <v>113</v>
      </c>
    </row>
    <row r="45" spans="1:13" ht="31.5" customHeight="1" x14ac:dyDescent="0.25">
      <c r="A45" s="257" t="s">
        <v>54</v>
      </c>
      <c r="B45" s="259" t="s">
        <v>100</v>
      </c>
      <c r="C45" s="250" t="s">
        <v>87</v>
      </c>
      <c r="D45" s="74" t="s">
        <v>14</v>
      </c>
      <c r="E45" s="99">
        <f>E46</f>
        <v>2500</v>
      </c>
      <c r="F45" s="99">
        <f t="shared" ref="F45:K46" si="9">F46</f>
        <v>0</v>
      </c>
      <c r="G45" s="99">
        <f t="shared" si="9"/>
        <v>0</v>
      </c>
      <c r="H45" s="99">
        <f t="shared" si="9"/>
        <v>0</v>
      </c>
      <c r="I45" s="99">
        <f t="shared" si="9"/>
        <v>0</v>
      </c>
      <c r="J45" s="99">
        <f t="shared" si="9"/>
        <v>0</v>
      </c>
      <c r="K45" s="99">
        <f t="shared" si="9"/>
        <v>0</v>
      </c>
      <c r="L45" s="89"/>
      <c r="M45" s="87"/>
    </row>
    <row r="46" spans="1:13" ht="88.15" customHeight="1" x14ac:dyDescent="0.25">
      <c r="A46" s="258"/>
      <c r="B46" s="260"/>
      <c r="C46" s="225"/>
      <c r="D46" s="74" t="s">
        <v>70</v>
      </c>
      <c r="E46" s="12">
        <f>E47</f>
        <v>2500</v>
      </c>
      <c r="F46" s="12">
        <f t="shared" si="9"/>
        <v>0</v>
      </c>
      <c r="G46" s="12">
        <f t="shared" si="9"/>
        <v>0</v>
      </c>
      <c r="H46" s="12">
        <f t="shared" si="9"/>
        <v>0</v>
      </c>
      <c r="I46" s="12">
        <f t="shared" si="9"/>
        <v>0</v>
      </c>
      <c r="J46" s="12">
        <f t="shared" si="9"/>
        <v>0</v>
      </c>
      <c r="K46" s="12">
        <f t="shared" si="9"/>
        <v>0</v>
      </c>
      <c r="L46" s="80"/>
      <c r="M46" s="85"/>
    </row>
    <row r="47" spans="1:13" ht="151.9" customHeight="1" x14ac:dyDescent="0.25">
      <c r="A47" s="32" t="s">
        <v>55</v>
      </c>
      <c r="B47" s="85" t="s">
        <v>62</v>
      </c>
      <c r="C47" s="86"/>
      <c r="D47" s="71" t="s">
        <v>70</v>
      </c>
      <c r="E47" s="97">
        <v>2500</v>
      </c>
      <c r="F47" s="12">
        <f>SUM(G47:K47)</f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128" t="s">
        <v>9</v>
      </c>
      <c r="M47" s="85" t="s">
        <v>85</v>
      </c>
    </row>
    <row r="48" spans="1:13" ht="28.15" customHeight="1" x14ac:dyDescent="0.25">
      <c r="A48" s="247" t="s">
        <v>33</v>
      </c>
      <c r="B48" s="248"/>
      <c r="C48" s="248"/>
      <c r="D48" s="249"/>
      <c r="E48" s="3">
        <f t="shared" ref="E48:K48" si="10">SUM(E49:E53)</f>
        <v>579578.14000000013</v>
      </c>
      <c r="F48" s="3">
        <f t="shared" si="10"/>
        <v>2480065.15</v>
      </c>
      <c r="G48" s="3">
        <f t="shared" si="10"/>
        <v>518022.11000000004</v>
      </c>
      <c r="H48" s="3">
        <f t="shared" si="10"/>
        <v>477416.26</v>
      </c>
      <c r="I48" s="3">
        <f t="shared" si="10"/>
        <v>494842.26</v>
      </c>
      <c r="J48" s="3">
        <f t="shared" si="10"/>
        <v>494942.26</v>
      </c>
      <c r="K48" s="3">
        <f t="shared" si="10"/>
        <v>494842.26</v>
      </c>
      <c r="L48" s="45"/>
      <c r="M48" s="45"/>
    </row>
    <row r="49" spans="1:16" ht="42" customHeight="1" x14ac:dyDescent="0.25">
      <c r="A49" s="209" t="s">
        <v>87</v>
      </c>
      <c r="B49" s="209"/>
      <c r="C49" s="209"/>
      <c r="D49" s="21" t="s">
        <v>66</v>
      </c>
      <c r="E49" s="11">
        <f t="shared" ref="E49:K49" si="11">E10+E18+E36+E42+E46</f>
        <v>498028.12000000005</v>
      </c>
      <c r="F49" s="11">
        <f t="shared" si="11"/>
        <v>2357099.1</v>
      </c>
      <c r="G49" s="11">
        <f t="shared" si="11"/>
        <v>493428.9</v>
      </c>
      <c r="H49" s="11">
        <f t="shared" si="11"/>
        <v>452823.05</v>
      </c>
      <c r="I49" s="11">
        <f t="shared" si="11"/>
        <v>470249.05</v>
      </c>
      <c r="J49" s="11">
        <f t="shared" si="11"/>
        <v>470349.05</v>
      </c>
      <c r="K49" s="11">
        <f t="shared" si="11"/>
        <v>470249.05</v>
      </c>
      <c r="L49" s="41"/>
      <c r="M49" s="27"/>
    </row>
    <row r="50" spans="1:16" ht="31.15" customHeight="1" x14ac:dyDescent="0.25">
      <c r="A50" s="209"/>
      <c r="B50" s="209"/>
      <c r="C50" s="209"/>
      <c r="D50" s="25" t="s">
        <v>116</v>
      </c>
      <c r="E50" s="13">
        <f>E8</f>
        <v>48890.37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90"/>
      <c r="M50" s="46"/>
    </row>
    <row r="51" spans="1:16" ht="82.9" customHeight="1" x14ac:dyDescent="0.25">
      <c r="A51" s="209"/>
      <c r="B51" s="209"/>
      <c r="C51" s="209"/>
      <c r="D51" s="25" t="s">
        <v>108</v>
      </c>
      <c r="E51" s="13">
        <f>E9+E19</f>
        <v>17909.629999999997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90"/>
      <c r="M51" s="46"/>
    </row>
    <row r="52" spans="1:16" ht="79.900000000000006" customHeight="1" x14ac:dyDescent="0.25">
      <c r="A52" s="209"/>
      <c r="B52" s="209"/>
      <c r="C52" s="209"/>
      <c r="D52" s="60" t="s">
        <v>67</v>
      </c>
      <c r="E52" s="15">
        <f>E57</f>
        <v>0</v>
      </c>
      <c r="F52" s="201" t="s">
        <v>117</v>
      </c>
      <c r="G52" s="202"/>
      <c r="H52" s="202"/>
      <c r="I52" s="202"/>
      <c r="J52" s="202"/>
      <c r="K52" s="203"/>
      <c r="L52" s="90"/>
      <c r="M52" s="50"/>
    </row>
    <row r="53" spans="1:16" ht="42.6" customHeight="1" thickBot="1" x14ac:dyDescent="0.3">
      <c r="A53" s="209"/>
      <c r="B53" s="209"/>
      <c r="C53" s="209"/>
      <c r="D53" s="33" t="s">
        <v>68</v>
      </c>
      <c r="E53" s="13">
        <f t="shared" ref="E53:K53" si="12">E20</f>
        <v>14750.02</v>
      </c>
      <c r="F53" s="13">
        <f t="shared" si="12"/>
        <v>122966.05000000002</v>
      </c>
      <c r="G53" s="13">
        <f t="shared" si="12"/>
        <v>24593.210000000003</v>
      </c>
      <c r="H53" s="13">
        <f t="shared" si="12"/>
        <v>24593.210000000003</v>
      </c>
      <c r="I53" s="13">
        <f t="shared" si="12"/>
        <v>24593.210000000003</v>
      </c>
      <c r="J53" s="13">
        <f t="shared" si="12"/>
        <v>24593.210000000003</v>
      </c>
      <c r="K53" s="13">
        <f t="shared" si="12"/>
        <v>24593.210000000003</v>
      </c>
      <c r="L53" s="90"/>
      <c r="M53" s="46"/>
      <c r="N53" s="58"/>
      <c r="O53" s="58"/>
      <c r="P53" s="58"/>
    </row>
    <row r="54" spans="1:16" ht="37.5" customHeight="1" x14ac:dyDescent="0.25">
      <c r="A54" s="207" t="s">
        <v>76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</row>
    <row r="55" spans="1:16" x14ac:dyDescent="0.25">
      <c r="H55" s="14"/>
    </row>
    <row r="56" spans="1:16" ht="24.75" customHeight="1" x14ac:dyDescent="0.25">
      <c r="A56" s="1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</row>
    <row r="57" spans="1:16" x14ac:dyDescent="0.25">
      <c r="A57" s="91"/>
      <c r="B57" s="91"/>
      <c r="C57" s="91"/>
      <c r="D57" s="91"/>
      <c r="E57" s="91"/>
      <c r="F57" s="91"/>
      <c r="G57" s="91"/>
      <c r="H57" s="91"/>
      <c r="J57" s="91"/>
      <c r="K57" s="91"/>
      <c r="L57" s="91"/>
      <c r="M57" s="91"/>
    </row>
    <row r="58" spans="1:16" x14ac:dyDescent="0.25">
      <c r="A58" s="91"/>
      <c r="B58" s="91"/>
      <c r="C58" s="91"/>
      <c r="D58" s="91"/>
      <c r="E58" s="91"/>
      <c r="F58" s="91"/>
      <c r="G58" s="91"/>
      <c r="H58" s="91"/>
      <c r="J58" s="91"/>
      <c r="K58" s="91"/>
      <c r="L58" s="91"/>
      <c r="M58" s="91"/>
    </row>
    <row r="59" spans="1:16" x14ac:dyDescent="0.25">
      <c r="H59" s="91"/>
    </row>
    <row r="60" spans="1:16" x14ac:dyDescent="0.25">
      <c r="H60" s="91"/>
      <c r="I60" s="82"/>
      <c r="J60" s="82"/>
    </row>
    <row r="61" spans="1:16" x14ac:dyDescent="0.25">
      <c r="H61" s="91"/>
    </row>
    <row r="62" spans="1:16" x14ac:dyDescent="0.25">
      <c r="H62" s="91"/>
    </row>
    <row r="63" spans="1:16" x14ac:dyDescent="0.25">
      <c r="H63" s="91"/>
    </row>
    <row r="64" spans="1:16" x14ac:dyDescent="0.25">
      <c r="H64" s="91"/>
    </row>
    <row r="65" spans="8:8" x14ac:dyDescent="0.25">
      <c r="H65" s="91"/>
    </row>
    <row r="66" spans="8:8" x14ac:dyDescent="0.25">
      <c r="H66" s="91"/>
    </row>
    <row r="67" spans="8:8" x14ac:dyDescent="0.25">
      <c r="H67" s="91"/>
    </row>
    <row r="68" spans="8:8" x14ac:dyDescent="0.25">
      <c r="H68" s="91"/>
    </row>
    <row r="69" spans="8:8" x14ac:dyDescent="0.25">
      <c r="H69" s="91"/>
    </row>
    <row r="70" spans="8:8" x14ac:dyDescent="0.25">
      <c r="H70" s="14"/>
    </row>
    <row r="71" spans="8:8" x14ac:dyDescent="0.25">
      <c r="H71" s="14"/>
    </row>
    <row r="72" spans="8:8" x14ac:dyDescent="0.25">
      <c r="H72" s="14"/>
    </row>
    <row r="73" spans="8:8" x14ac:dyDescent="0.25">
      <c r="H73" s="14"/>
    </row>
    <row r="74" spans="8:8" x14ac:dyDescent="0.25">
      <c r="H74" s="14"/>
    </row>
    <row r="75" spans="8:8" x14ac:dyDescent="0.25">
      <c r="H75" s="14"/>
    </row>
    <row r="76" spans="8:8" x14ac:dyDescent="0.25">
      <c r="H76" s="14"/>
    </row>
    <row r="77" spans="8:8" x14ac:dyDescent="0.25">
      <c r="H77" s="14"/>
    </row>
    <row r="78" spans="8:8" x14ac:dyDescent="0.25">
      <c r="H78" s="14"/>
    </row>
    <row r="79" spans="8:8" x14ac:dyDescent="0.25">
      <c r="H79" s="14"/>
    </row>
    <row r="80" spans="8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  <row r="92" spans="8:8" x14ac:dyDescent="0.25">
      <c r="H92" s="14"/>
    </row>
    <row r="93" spans="8:8" x14ac:dyDescent="0.25">
      <c r="H93" s="14"/>
    </row>
    <row r="94" spans="8:8" x14ac:dyDescent="0.25">
      <c r="H94" s="14"/>
    </row>
    <row r="95" spans="8:8" x14ac:dyDescent="0.25">
      <c r="H95" s="14"/>
    </row>
    <row r="96" spans="8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  <row r="119" spans="8:8" x14ac:dyDescent="0.25">
      <c r="H119" s="14"/>
    </row>
    <row r="120" spans="8:8" x14ac:dyDescent="0.25">
      <c r="H120" s="14"/>
    </row>
    <row r="121" spans="8:8" x14ac:dyDescent="0.25">
      <c r="H121" s="14"/>
    </row>
    <row r="122" spans="8:8" x14ac:dyDescent="0.25">
      <c r="H122" s="14"/>
    </row>
    <row r="123" spans="8:8" x14ac:dyDescent="0.25">
      <c r="H123" s="14"/>
    </row>
    <row r="124" spans="8:8" x14ac:dyDescent="0.25">
      <c r="H124" s="14"/>
    </row>
    <row r="125" spans="8:8" x14ac:dyDescent="0.25">
      <c r="H125" s="14"/>
    </row>
    <row r="126" spans="8:8" x14ac:dyDescent="0.25">
      <c r="H126" s="14"/>
    </row>
    <row r="127" spans="8:8" x14ac:dyDescent="0.25">
      <c r="H127" s="14"/>
    </row>
    <row r="128" spans="8:8" x14ac:dyDescent="0.25">
      <c r="H128" s="14"/>
    </row>
    <row r="129" spans="8:8" x14ac:dyDescent="0.25">
      <c r="H129" s="14"/>
    </row>
    <row r="130" spans="8:8" x14ac:dyDescent="0.25">
      <c r="H130" s="14"/>
    </row>
    <row r="131" spans="8:8" x14ac:dyDescent="0.25">
      <c r="H131" s="14"/>
    </row>
    <row r="132" spans="8:8" x14ac:dyDescent="0.25">
      <c r="H132" s="14"/>
    </row>
    <row r="133" spans="8:8" x14ac:dyDescent="0.25">
      <c r="H133" s="14"/>
    </row>
    <row r="134" spans="8:8" x14ac:dyDescent="0.25">
      <c r="H134" s="14"/>
    </row>
    <row r="135" spans="8:8" x14ac:dyDescent="0.25">
      <c r="H135" s="14"/>
    </row>
    <row r="136" spans="8:8" x14ac:dyDescent="0.25">
      <c r="H136" s="14"/>
    </row>
    <row r="137" spans="8:8" x14ac:dyDescent="0.25">
      <c r="H137" s="14"/>
    </row>
    <row r="138" spans="8:8" x14ac:dyDescent="0.25">
      <c r="H138" s="14"/>
    </row>
    <row r="139" spans="8:8" x14ac:dyDescent="0.25">
      <c r="H139" s="14"/>
    </row>
    <row r="140" spans="8:8" x14ac:dyDescent="0.25">
      <c r="H140" s="14"/>
    </row>
    <row r="141" spans="8:8" x14ac:dyDescent="0.25">
      <c r="H141" s="14"/>
    </row>
    <row r="142" spans="8:8" x14ac:dyDescent="0.25">
      <c r="H142" s="14"/>
    </row>
    <row r="143" spans="8:8" x14ac:dyDescent="0.25">
      <c r="H143" s="14"/>
    </row>
    <row r="144" spans="8:8" x14ac:dyDescent="0.25">
      <c r="H144" s="14"/>
    </row>
    <row r="145" spans="8:8" x14ac:dyDescent="0.25">
      <c r="H145" s="14"/>
    </row>
    <row r="146" spans="8:8" x14ac:dyDescent="0.25">
      <c r="H146" s="14"/>
    </row>
    <row r="147" spans="8:8" x14ac:dyDescent="0.25">
      <c r="H147" s="14"/>
    </row>
    <row r="148" spans="8:8" x14ac:dyDescent="0.25">
      <c r="H148" s="14"/>
    </row>
    <row r="149" spans="8:8" x14ac:dyDescent="0.25">
      <c r="H149" s="14"/>
    </row>
    <row r="150" spans="8:8" x14ac:dyDescent="0.25">
      <c r="H150" s="14"/>
    </row>
    <row r="151" spans="8:8" x14ac:dyDescent="0.25">
      <c r="H151" s="14"/>
    </row>
    <row r="152" spans="8:8" x14ac:dyDescent="0.25">
      <c r="H152" s="14"/>
    </row>
    <row r="153" spans="8:8" x14ac:dyDescent="0.25">
      <c r="H153" s="14"/>
    </row>
    <row r="154" spans="8:8" x14ac:dyDescent="0.25">
      <c r="H154" s="14"/>
    </row>
    <row r="155" spans="8:8" x14ac:dyDescent="0.25">
      <c r="H155" s="14"/>
    </row>
    <row r="156" spans="8:8" x14ac:dyDescent="0.25">
      <c r="H156" s="14"/>
    </row>
    <row r="157" spans="8:8" x14ac:dyDescent="0.25">
      <c r="H157" s="14"/>
    </row>
    <row r="158" spans="8:8" x14ac:dyDescent="0.25">
      <c r="H158" s="14"/>
    </row>
    <row r="159" spans="8:8" x14ac:dyDescent="0.25">
      <c r="H159" s="14"/>
    </row>
    <row r="160" spans="8:8" x14ac:dyDescent="0.25">
      <c r="H160" s="14"/>
    </row>
    <row r="161" spans="8:8" x14ac:dyDescent="0.25">
      <c r="H161" s="14"/>
    </row>
    <row r="162" spans="8:8" x14ac:dyDescent="0.25">
      <c r="H162" s="14"/>
    </row>
    <row r="163" spans="8:8" x14ac:dyDescent="0.25">
      <c r="H163" s="14"/>
    </row>
    <row r="164" spans="8:8" x14ac:dyDescent="0.25">
      <c r="H164" s="14"/>
    </row>
    <row r="165" spans="8:8" x14ac:dyDescent="0.25">
      <c r="H165" s="14"/>
    </row>
    <row r="166" spans="8:8" x14ac:dyDescent="0.25">
      <c r="H166" s="14"/>
    </row>
    <row r="167" spans="8:8" x14ac:dyDescent="0.25">
      <c r="H167" s="14"/>
    </row>
    <row r="168" spans="8:8" x14ac:dyDescent="0.25">
      <c r="H168" s="14"/>
    </row>
    <row r="169" spans="8:8" x14ac:dyDescent="0.25">
      <c r="H169" s="14"/>
    </row>
    <row r="170" spans="8:8" x14ac:dyDescent="0.25">
      <c r="H170" s="14"/>
    </row>
    <row r="171" spans="8:8" x14ac:dyDescent="0.25">
      <c r="H171" s="14"/>
    </row>
    <row r="172" spans="8:8" x14ac:dyDescent="0.25">
      <c r="H172" s="14"/>
    </row>
    <row r="173" spans="8:8" x14ac:dyDescent="0.25">
      <c r="H173" s="14"/>
    </row>
    <row r="174" spans="8:8" x14ac:dyDescent="0.25">
      <c r="H174" s="14"/>
    </row>
    <row r="175" spans="8:8" x14ac:dyDescent="0.25">
      <c r="H175" s="14"/>
    </row>
    <row r="176" spans="8:8" x14ac:dyDescent="0.25">
      <c r="H176" s="14"/>
    </row>
    <row r="177" spans="8:8" x14ac:dyDescent="0.25">
      <c r="H177" s="14"/>
    </row>
    <row r="178" spans="8:8" x14ac:dyDescent="0.25">
      <c r="H178" s="14"/>
    </row>
    <row r="179" spans="8:8" x14ac:dyDescent="0.25">
      <c r="H179" s="14"/>
    </row>
    <row r="180" spans="8:8" x14ac:dyDescent="0.25">
      <c r="H180" s="14"/>
    </row>
    <row r="181" spans="8:8" x14ac:dyDescent="0.25">
      <c r="H181" s="14"/>
    </row>
    <row r="182" spans="8:8" x14ac:dyDescent="0.25">
      <c r="H182" s="14"/>
    </row>
    <row r="183" spans="8:8" x14ac:dyDescent="0.25">
      <c r="H183" s="14"/>
    </row>
    <row r="184" spans="8:8" x14ac:dyDescent="0.25">
      <c r="H184" s="14"/>
    </row>
    <row r="185" spans="8:8" x14ac:dyDescent="0.25">
      <c r="H185" s="14"/>
    </row>
    <row r="186" spans="8:8" x14ac:dyDescent="0.25">
      <c r="H186" s="14"/>
    </row>
    <row r="187" spans="8:8" x14ac:dyDescent="0.25">
      <c r="H187" s="14"/>
    </row>
    <row r="188" spans="8:8" x14ac:dyDescent="0.25">
      <c r="H188" s="14"/>
    </row>
    <row r="189" spans="8:8" x14ac:dyDescent="0.25">
      <c r="H189" s="14"/>
    </row>
    <row r="190" spans="8:8" x14ac:dyDescent="0.25">
      <c r="H190" s="14"/>
    </row>
    <row r="191" spans="8:8" x14ac:dyDescent="0.25">
      <c r="H191" s="14"/>
    </row>
    <row r="192" spans="8:8" x14ac:dyDescent="0.25">
      <c r="H192" s="14"/>
    </row>
    <row r="193" spans="8:8" x14ac:dyDescent="0.25">
      <c r="H193" s="14"/>
    </row>
    <row r="194" spans="8:8" x14ac:dyDescent="0.25">
      <c r="H194" s="14"/>
    </row>
    <row r="195" spans="8:8" x14ac:dyDescent="0.25">
      <c r="H195" s="14"/>
    </row>
    <row r="196" spans="8:8" x14ac:dyDescent="0.25">
      <c r="H196" s="14"/>
    </row>
    <row r="197" spans="8:8" x14ac:dyDescent="0.25">
      <c r="H197" s="14"/>
    </row>
    <row r="198" spans="8:8" x14ac:dyDescent="0.25">
      <c r="H198" s="14"/>
    </row>
    <row r="199" spans="8:8" x14ac:dyDescent="0.25">
      <c r="H199" s="14"/>
    </row>
    <row r="200" spans="8:8" x14ac:dyDescent="0.25">
      <c r="H200" s="14"/>
    </row>
    <row r="201" spans="8:8" x14ac:dyDescent="0.25">
      <c r="H201" s="14"/>
    </row>
    <row r="202" spans="8:8" x14ac:dyDescent="0.25">
      <c r="H202" s="14"/>
    </row>
    <row r="203" spans="8:8" x14ac:dyDescent="0.25">
      <c r="H203" s="14"/>
    </row>
    <row r="204" spans="8:8" x14ac:dyDescent="0.25">
      <c r="H204" s="14"/>
    </row>
    <row r="205" spans="8:8" x14ac:dyDescent="0.25">
      <c r="H205" s="14"/>
    </row>
    <row r="206" spans="8:8" x14ac:dyDescent="0.25">
      <c r="H206" s="14"/>
    </row>
    <row r="207" spans="8:8" x14ac:dyDescent="0.25">
      <c r="H207" s="14"/>
    </row>
    <row r="208" spans="8:8" x14ac:dyDescent="0.25">
      <c r="H208" s="14"/>
    </row>
    <row r="209" spans="8:8" x14ac:dyDescent="0.25">
      <c r="H209" s="14"/>
    </row>
    <row r="210" spans="8:8" x14ac:dyDescent="0.25">
      <c r="H210" s="14"/>
    </row>
    <row r="211" spans="8:8" x14ac:dyDescent="0.25">
      <c r="H211" s="14"/>
    </row>
    <row r="212" spans="8:8" x14ac:dyDescent="0.25">
      <c r="H212" s="14"/>
    </row>
    <row r="213" spans="8:8" x14ac:dyDescent="0.25">
      <c r="H213" s="14"/>
    </row>
    <row r="214" spans="8:8" x14ac:dyDescent="0.25">
      <c r="H214" s="14"/>
    </row>
    <row r="215" spans="8:8" x14ac:dyDescent="0.25">
      <c r="H215" s="14"/>
    </row>
    <row r="216" spans="8:8" x14ac:dyDescent="0.25">
      <c r="H216" s="14"/>
    </row>
    <row r="217" spans="8:8" x14ac:dyDescent="0.25">
      <c r="H217" s="14"/>
    </row>
    <row r="218" spans="8:8" x14ac:dyDescent="0.25">
      <c r="H218" s="14"/>
    </row>
    <row r="219" spans="8:8" x14ac:dyDescent="0.25">
      <c r="H219" s="14"/>
    </row>
    <row r="220" spans="8:8" x14ac:dyDescent="0.25">
      <c r="H220" s="14"/>
    </row>
    <row r="221" spans="8:8" x14ac:dyDescent="0.25">
      <c r="H221" s="14"/>
    </row>
    <row r="222" spans="8:8" x14ac:dyDescent="0.25">
      <c r="H222" s="14"/>
    </row>
    <row r="223" spans="8:8" x14ac:dyDescent="0.25">
      <c r="H223" s="14"/>
    </row>
    <row r="224" spans="8:8" x14ac:dyDescent="0.25">
      <c r="H224" s="14"/>
    </row>
    <row r="225" spans="8:8" x14ac:dyDescent="0.25">
      <c r="H225" s="14"/>
    </row>
    <row r="226" spans="8:8" x14ac:dyDescent="0.25">
      <c r="H226" s="14"/>
    </row>
    <row r="227" spans="8:8" x14ac:dyDescent="0.25">
      <c r="H227" s="14"/>
    </row>
    <row r="228" spans="8:8" x14ac:dyDescent="0.25">
      <c r="H228" s="14"/>
    </row>
    <row r="229" spans="8:8" x14ac:dyDescent="0.25">
      <c r="H229" s="14"/>
    </row>
    <row r="230" spans="8:8" x14ac:dyDescent="0.25">
      <c r="H230" s="14"/>
    </row>
    <row r="231" spans="8:8" x14ac:dyDescent="0.25">
      <c r="H231" s="14"/>
    </row>
    <row r="232" spans="8:8" x14ac:dyDescent="0.25">
      <c r="H232" s="14"/>
    </row>
    <row r="233" spans="8:8" x14ac:dyDescent="0.25">
      <c r="H233" s="14"/>
    </row>
    <row r="234" spans="8:8" x14ac:dyDescent="0.25">
      <c r="H234" s="14"/>
    </row>
    <row r="235" spans="8:8" x14ac:dyDescent="0.25">
      <c r="H235" s="14"/>
    </row>
    <row r="236" spans="8:8" x14ac:dyDescent="0.25">
      <c r="H236" s="14"/>
    </row>
    <row r="237" spans="8:8" x14ac:dyDescent="0.25">
      <c r="H237" s="14"/>
    </row>
    <row r="238" spans="8:8" x14ac:dyDescent="0.25">
      <c r="H238" s="14"/>
    </row>
    <row r="239" spans="8:8" x14ac:dyDescent="0.25">
      <c r="H239" s="14"/>
    </row>
    <row r="240" spans="8:8" x14ac:dyDescent="0.25">
      <c r="H240" s="14"/>
    </row>
    <row r="241" spans="8:8" x14ac:dyDescent="0.25">
      <c r="H241" s="14"/>
    </row>
    <row r="242" spans="8:8" x14ac:dyDescent="0.25">
      <c r="H242" s="14"/>
    </row>
    <row r="243" spans="8:8" x14ac:dyDescent="0.25">
      <c r="H243" s="14"/>
    </row>
    <row r="244" spans="8:8" x14ac:dyDescent="0.25">
      <c r="H244" s="14"/>
    </row>
    <row r="245" spans="8:8" x14ac:dyDescent="0.25">
      <c r="H245" s="14"/>
    </row>
    <row r="246" spans="8:8" x14ac:dyDescent="0.25">
      <c r="H246" s="14"/>
    </row>
    <row r="247" spans="8:8" x14ac:dyDescent="0.25">
      <c r="H247" s="14"/>
    </row>
    <row r="248" spans="8:8" x14ac:dyDescent="0.25">
      <c r="H248" s="14"/>
    </row>
    <row r="249" spans="8:8" x14ac:dyDescent="0.25">
      <c r="H249" s="14"/>
    </row>
    <row r="250" spans="8:8" x14ac:dyDescent="0.25">
      <c r="H250" s="14"/>
    </row>
    <row r="251" spans="8:8" x14ac:dyDescent="0.25">
      <c r="H251" s="14"/>
    </row>
    <row r="252" spans="8:8" x14ac:dyDescent="0.25">
      <c r="H252" s="14"/>
    </row>
    <row r="253" spans="8:8" x14ac:dyDescent="0.25">
      <c r="H253" s="14"/>
    </row>
    <row r="254" spans="8:8" x14ac:dyDescent="0.25">
      <c r="H254" s="14"/>
    </row>
    <row r="255" spans="8:8" x14ac:dyDescent="0.25">
      <c r="H255" s="14"/>
    </row>
    <row r="256" spans="8:8" x14ac:dyDescent="0.25">
      <c r="H256" s="14"/>
    </row>
    <row r="257" spans="8:8" x14ac:dyDescent="0.25">
      <c r="H257" s="14"/>
    </row>
    <row r="258" spans="8:8" x14ac:dyDescent="0.25">
      <c r="H258" s="14"/>
    </row>
    <row r="259" spans="8:8" x14ac:dyDescent="0.25">
      <c r="H259" s="14"/>
    </row>
    <row r="260" spans="8:8" x14ac:dyDescent="0.25">
      <c r="H260" s="14"/>
    </row>
    <row r="261" spans="8:8" x14ac:dyDescent="0.25">
      <c r="H261" s="14"/>
    </row>
    <row r="262" spans="8:8" x14ac:dyDescent="0.25">
      <c r="H262" s="14"/>
    </row>
    <row r="263" spans="8:8" x14ac:dyDescent="0.25">
      <c r="H263" s="14"/>
    </row>
    <row r="264" spans="8:8" x14ac:dyDescent="0.25">
      <c r="H264" s="14"/>
    </row>
    <row r="265" spans="8:8" x14ac:dyDescent="0.25">
      <c r="H265" s="14"/>
    </row>
    <row r="266" spans="8:8" x14ac:dyDescent="0.25">
      <c r="H266" s="14"/>
    </row>
    <row r="267" spans="8:8" x14ac:dyDescent="0.25">
      <c r="H267" s="14"/>
    </row>
    <row r="268" spans="8:8" x14ac:dyDescent="0.25">
      <c r="H268" s="14"/>
    </row>
    <row r="269" spans="8:8" x14ac:dyDescent="0.25">
      <c r="H269" s="14"/>
    </row>
    <row r="270" spans="8:8" x14ac:dyDescent="0.25">
      <c r="H270" s="14"/>
    </row>
    <row r="271" spans="8:8" x14ac:dyDescent="0.25">
      <c r="H271" s="14"/>
    </row>
    <row r="272" spans="8:8" x14ac:dyDescent="0.25">
      <c r="H272" s="14"/>
    </row>
    <row r="273" spans="8:8" x14ac:dyDescent="0.25">
      <c r="H273" s="14"/>
    </row>
    <row r="274" spans="8:8" x14ac:dyDescent="0.25">
      <c r="H274" s="14"/>
    </row>
    <row r="275" spans="8:8" x14ac:dyDescent="0.25">
      <c r="H275" s="14"/>
    </row>
    <row r="276" spans="8:8" x14ac:dyDescent="0.25">
      <c r="H276" s="14"/>
    </row>
    <row r="277" spans="8:8" x14ac:dyDescent="0.25">
      <c r="H277" s="14"/>
    </row>
    <row r="278" spans="8:8" x14ac:dyDescent="0.25">
      <c r="H278" s="14"/>
    </row>
    <row r="279" spans="8:8" x14ac:dyDescent="0.25">
      <c r="H279" s="14"/>
    </row>
    <row r="280" spans="8:8" x14ac:dyDescent="0.25">
      <c r="H280" s="14"/>
    </row>
    <row r="281" spans="8:8" x14ac:dyDescent="0.25">
      <c r="H281" s="14"/>
    </row>
    <row r="282" spans="8:8" x14ac:dyDescent="0.25">
      <c r="H282" s="14"/>
    </row>
    <row r="283" spans="8:8" x14ac:dyDescent="0.25">
      <c r="H283" s="14"/>
    </row>
    <row r="284" spans="8:8" x14ac:dyDescent="0.25">
      <c r="H284" s="14"/>
    </row>
    <row r="285" spans="8:8" x14ac:dyDescent="0.25">
      <c r="H285" s="14"/>
    </row>
    <row r="286" spans="8:8" x14ac:dyDescent="0.25">
      <c r="H286" s="14"/>
    </row>
    <row r="287" spans="8:8" x14ac:dyDescent="0.25">
      <c r="H287" s="14"/>
    </row>
    <row r="288" spans="8:8" x14ac:dyDescent="0.25">
      <c r="H288" s="14"/>
    </row>
    <row r="289" spans="8:8" x14ac:dyDescent="0.25">
      <c r="H289" s="14"/>
    </row>
    <row r="290" spans="8:8" x14ac:dyDescent="0.25">
      <c r="H290" s="14"/>
    </row>
    <row r="291" spans="8:8" x14ac:dyDescent="0.25">
      <c r="H291" s="14"/>
    </row>
    <row r="292" spans="8:8" x14ac:dyDescent="0.25">
      <c r="H292" s="14"/>
    </row>
    <row r="293" spans="8:8" x14ac:dyDescent="0.25">
      <c r="H293" s="14"/>
    </row>
    <row r="294" spans="8:8" x14ac:dyDescent="0.25">
      <c r="H294" s="14"/>
    </row>
    <row r="295" spans="8:8" x14ac:dyDescent="0.25">
      <c r="H295" s="14"/>
    </row>
    <row r="296" spans="8:8" x14ac:dyDescent="0.25">
      <c r="H296" s="14"/>
    </row>
    <row r="297" spans="8:8" x14ac:dyDescent="0.25">
      <c r="H297" s="14"/>
    </row>
    <row r="298" spans="8:8" x14ac:dyDescent="0.25">
      <c r="H298" s="14"/>
    </row>
    <row r="299" spans="8:8" x14ac:dyDescent="0.25">
      <c r="H299" s="14"/>
    </row>
    <row r="300" spans="8:8" x14ac:dyDescent="0.25">
      <c r="H300" s="14"/>
    </row>
    <row r="301" spans="8:8" x14ac:dyDescent="0.25">
      <c r="H301" s="14"/>
    </row>
    <row r="302" spans="8:8" x14ac:dyDescent="0.25">
      <c r="H302" s="14"/>
    </row>
    <row r="303" spans="8:8" x14ac:dyDescent="0.25">
      <c r="H303" s="14"/>
    </row>
    <row r="304" spans="8:8" x14ac:dyDescent="0.25">
      <c r="H304" s="14"/>
    </row>
    <row r="305" spans="8:8" x14ac:dyDescent="0.25">
      <c r="H305" s="14"/>
    </row>
    <row r="306" spans="8:8" x14ac:dyDescent="0.25">
      <c r="H306" s="14"/>
    </row>
    <row r="307" spans="8:8" x14ac:dyDescent="0.25">
      <c r="H307" s="14"/>
    </row>
    <row r="308" spans="8:8" x14ac:dyDescent="0.25">
      <c r="H308" s="14"/>
    </row>
    <row r="309" spans="8:8" x14ac:dyDescent="0.25">
      <c r="H309" s="14"/>
    </row>
    <row r="310" spans="8:8" x14ac:dyDescent="0.25">
      <c r="H310" s="14"/>
    </row>
    <row r="311" spans="8:8" x14ac:dyDescent="0.25">
      <c r="H311" s="14"/>
    </row>
    <row r="312" spans="8:8" x14ac:dyDescent="0.25">
      <c r="H312" s="14"/>
    </row>
    <row r="313" spans="8:8" x14ac:dyDescent="0.25">
      <c r="H313" s="14"/>
    </row>
    <row r="314" spans="8:8" x14ac:dyDescent="0.25">
      <c r="H314" s="14"/>
    </row>
    <row r="315" spans="8:8" x14ac:dyDescent="0.25">
      <c r="H315" s="14"/>
    </row>
    <row r="316" spans="8:8" x14ac:dyDescent="0.25">
      <c r="H316" s="14"/>
    </row>
    <row r="317" spans="8:8" x14ac:dyDescent="0.25">
      <c r="H317" s="14"/>
    </row>
    <row r="318" spans="8:8" x14ac:dyDescent="0.25">
      <c r="H318" s="14"/>
    </row>
    <row r="319" spans="8:8" x14ac:dyDescent="0.25">
      <c r="H319" s="14"/>
    </row>
    <row r="320" spans="8:8" x14ac:dyDescent="0.25">
      <c r="H320" s="14"/>
    </row>
    <row r="321" spans="8:8" x14ac:dyDescent="0.25">
      <c r="H321" s="14"/>
    </row>
    <row r="322" spans="8:8" x14ac:dyDescent="0.25">
      <c r="H322" s="14"/>
    </row>
    <row r="323" spans="8:8" x14ac:dyDescent="0.25">
      <c r="H323" s="14"/>
    </row>
    <row r="324" spans="8:8" x14ac:dyDescent="0.25">
      <c r="H324" s="14"/>
    </row>
    <row r="325" spans="8:8" x14ac:dyDescent="0.25">
      <c r="H325" s="14"/>
    </row>
    <row r="326" spans="8:8" x14ac:dyDescent="0.25">
      <c r="H326" s="14"/>
    </row>
    <row r="327" spans="8:8" x14ac:dyDescent="0.25">
      <c r="H327" s="14"/>
    </row>
    <row r="328" spans="8:8" x14ac:dyDescent="0.25">
      <c r="H328" s="14"/>
    </row>
    <row r="329" spans="8:8" x14ac:dyDescent="0.25">
      <c r="H329" s="14"/>
    </row>
    <row r="330" spans="8:8" x14ac:dyDescent="0.25">
      <c r="H330" s="14"/>
    </row>
    <row r="331" spans="8:8" x14ac:dyDescent="0.25">
      <c r="H331" s="14"/>
    </row>
    <row r="332" spans="8:8" x14ac:dyDescent="0.25">
      <c r="H332" s="14"/>
    </row>
    <row r="333" spans="8:8" x14ac:dyDescent="0.25">
      <c r="H333" s="14"/>
    </row>
    <row r="334" spans="8:8" x14ac:dyDescent="0.25">
      <c r="H334" s="14"/>
    </row>
    <row r="335" spans="8:8" x14ac:dyDescent="0.25">
      <c r="H335" s="14"/>
    </row>
    <row r="336" spans="8:8" x14ac:dyDescent="0.25">
      <c r="H336" s="14"/>
    </row>
    <row r="337" spans="8:8" x14ac:dyDescent="0.25">
      <c r="H337" s="14"/>
    </row>
    <row r="338" spans="8:8" x14ac:dyDescent="0.25">
      <c r="H338" s="14"/>
    </row>
    <row r="339" spans="8:8" x14ac:dyDescent="0.25">
      <c r="H339" s="14"/>
    </row>
    <row r="340" spans="8:8" x14ac:dyDescent="0.25">
      <c r="H340" s="14"/>
    </row>
    <row r="341" spans="8:8" x14ac:dyDescent="0.25">
      <c r="H341" s="14"/>
    </row>
    <row r="342" spans="8:8" x14ac:dyDescent="0.25">
      <c r="H342" s="14"/>
    </row>
    <row r="343" spans="8:8" x14ac:dyDescent="0.25">
      <c r="H343" s="14"/>
    </row>
    <row r="344" spans="8:8" x14ac:dyDescent="0.25">
      <c r="H344" s="14"/>
    </row>
    <row r="345" spans="8:8" x14ac:dyDescent="0.25">
      <c r="H345" s="14"/>
    </row>
    <row r="346" spans="8:8" x14ac:dyDescent="0.25">
      <c r="H346" s="14"/>
    </row>
    <row r="347" spans="8:8" x14ac:dyDescent="0.25">
      <c r="H347" s="14"/>
    </row>
    <row r="348" spans="8:8" x14ac:dyDescent="0.25">
      <c r="H348" s="14"/>
    </row>
    <row r="349" spans="8:8" x14ac:dyDescent="0.25">
      <c r="H349" s="14"/>
    </row>
    <row r="350" spans="8:8" x14ac:dyDescent="0.25">
      <c r="H350" s="14"/>
    </row>
    <row r="351" spans="8:8" x14ac:dyDescent="0.25">
      <c r="H351" s="14"/>
    </row>
    <row r="352" spans="8:8" x14ac:dyDescent="0.25">
      <c r="H352" s="14"/>
    </row>
    <row r="353" spans="8:8" x14ac:dyDescent="0.25">
      <c r="H353" s="14"/>
    </row>
    <row r="354" spans="8:8" x14ac:dyDescent="0.25">
      <c r="H354" s="14"/>
    </row>
    <row r="355" spans="8:8" x14ac:dyDescent="0.25">
      <c r="H355" s="14"/>
    </row>
    <row r="356" spans="8:8" x14ac:dyDescent="0.25">
      <c r="H356" s="14"/>
    </row>
    <row r="357" spans="8:8" x14ac:dyDescent="0.25">
      <c r="H357" s="14"/>
    </row>
    <row r="358" spans="8:8" x14ac:dyDescent="0.25">
      <c r="H358" s="14"/>
    </row>
    <row r="359" spans="8:8" x14ac:dyDescent="0.25">
      <c r="H359" s="14"/>
    </row>
    <row r="360" spans="8:8" x14ac:dyDescent="0.25">
      <c r="H360" s="14"/>
    </row>
    <row r="361" spans="8:8" x14ac:dyDescent="0.25">
      <c r="H361" s="14"/>
    </row>
    <row r="362" spans="8:8" x14ac:dyDescent="0.25">
      <c r="H362" s="14"/>
    </row>
    <row r="363" spans="8:8" x14ac:dyDescent="0.25">
      <c r="H363" s="14"/>
    </row>
    <row r="364" spans="8:8" x14ac:dyDescent="0.25">
      <c r="H364" s="14"/>
    </row>
    <row r="365" spans="8:8" x14ac:dyDescent="0.25">
      <c r="H365" s="14"/>
    </row>
    <row r="366" spans="8:8" x14ac:dyDescent="0.25">
      <c r="H366" s="14"/>
    </row>
    <row r="367" spans="8:8" x14ac:dyDescent="0.25">
      <c r="H367" s="14"/>
    </row>
    <row r="368" spans="8:8" x14ac:dyDescent="0.25">
      <c r="H368" s="14"/>
    </row>
    <row r="369" spans="8:8" x14ac:dyDescent="0.25">
      <c r="H369" s="14"/>
    </row>
    <row r="370" spans="8:8" x14ac:dyDescent="0.25">
      <c r="H370" s="14"/>
    </row>
    <row r="371" spans="8:8" x14ac:dyDescent="0.25">
      <c r="H371" s="14"/>
    </row>
    <row r="372" spans="8:8" x14ac:dyDescent="0.25">
      <c r="H372" s="14"/>
    </row>
    <row r="373" spans="8:8" x14ac:dyDescent="0.25">
      <c r="H373" s="14"/>
    </row>
    <row r="374" spans="8:8" x14ac:dyDescent="0.25">
      <c r="H374" s="14"/>
    </row>
    <row r="375" spans="8:8" x14ac:dyDescent="0.25">
      <c r="H375" s="14"/>
    </row>
    <row r="376" spans="8:8" x14ac:dyDescent="0.25">
      <c r="H376" s="14"/>
    </row>
    <row r="377" spans="8:8" x14ac:dyDescent="0.25">
      <c r="H377" s="14"/>
    </row>
    <row r="378" spans="8:8" x14ac:dyDescent="0.25">
      <c r="H378" s="14"/>
    </row>
    <row r="379" spans="8:8" x14ac:dyDescent="0.25">
      <c r="H379" s="14"/>
    </row>
    <row r="380" spans="8:8" x14ac:dyDescent="0.25">
      <c r="H380" s="14"/>
    </row>
    <row r="381" spans="8:8" x14ac:dyDescent="0.25">
      <c r="H381" s="14"/>
    </row>
    <row r="382" spans="8:8" x14ac:dyDescent="0.25">
      <c r="H382" s="14"/>
    </row>
    <row r="383" spans="8:8" x14ac:dyDescent="0.25">
      <c r="H383" s="14"/>
    </row>
    <row r="384" spans="8:8" x14ac:dyDescent="0.25">
      <c r="H384" s="14"/>
    </row>
    <row r="385" spans="8:8" x14ac:dyDescent="0.25">
      <c r="H385" s="14"/>
    </row>
    <row r="386" spans="8:8" x14ac:dyDescent="0.25">
      <c r="H386" s="14"/>
    </row>
    <row r="387" spans="8:8" x14ac:dyDescent="0.25">
      <c r="H387" s="14"/>
    </row>
    <row r="388" spans="8:8" x14ac:dyDescent="0.25">
      <c r="H388" s="14"/>
    </row>
    <row r="389" spans="8:8" x14ac:dyDescent="0.25">
      <c r="H389" s="14"/>
    </row>
    <row r="390" spans="8:8" x14ac:dyDescent="0.25">
      <c r="H390" s="14"/>
    </row>
    <row r="391" spans="8:8" x14ac:dyDescent="0.25">
      <c r="H391" s="14"/>
    </row>
    <row r="392" spans="8:8" x14ac:dyDescent="0.25">
      <c r="H392" s="14"/>
    </row>
    <row r="393" spans="8:8" x14ac:dyDescent="0.25">
      <c r="H393" s="14"/>
    </row>
    <row r="394" spans="8:8" x14ac:dyDescent="0.25">
      <c r="H394" s="14"/>
    </row>
    <row r="395" spans="8:8" x14ac:dyDescent="0.25">
      <c r="H395" s="14"/>
    </row>
    <row r="396" spans="8:8" x14ac:dyDescent="0.25">
      <c r="H396" s="14"/>
    </row>
    <row r="397" spans="8:8" x14ac:dyDescent="0.25">
      <c r="H397" s="14"/>
    </row>
    <row r="398" spans="8:8" x14ac:dyDescent="0.25">
      <c r="H398" s="14"/>
    </row>
    <row r="399" spans="8:8" x14ac:dyDescent="0.25">
      <c r="H399" s="14"/>
    </row>
    <row r="400" spans="8:8" x14ac:dyDescent="0.25">
      <c r="H400" s="14"/>
    </row>
    <row r="401" spans="8:8" x14ac:dyDescent="0.25">
      <c r="H401" s="14"/>
    </row>
    <row r="402" spans="8:8" x14ac:dyDescent="0.25">
      <c r="H402" s="14"/>
    </row>
    <row r="403" spans="8:8" x14ac:dyDescent="0.25">
      <c r="H403" s="14"/>
    </row>
    <row r="404" spans="8:8" x14ac:dyDescent="0.25">
      <c r="H404" s="14"/>
    </row>
    <row r="405" spans="8:8" x14ac:dyDescent="0.25">
      <c r="H405" s="14"/>
    </row>
    <row r="406" spans="8:8" x14ac:dyDescent="0.25">
      <c r="H406" s="14"/>
    </row>
    <row r="407" spans="8:8" x14ac:dyDescent="0.25">
      <c r="H407" s="14"/>
    </row>
    <row r="408" spans="8:8" x14ac:dyDescent="0.25">
      <c r="H408" s="14"/>
    </row>
    <row r="409" spans="8:8" x14ac:dyDescent="0.25">
      <c r="H409" s="14"/>
    </row>
    <row r="410" spans="8:8" x14ac:dyDescent="0.25">
      <c r="H410" s="14"/>
    </row>
    <row r="411" spans="8:8" x14ac:dyDescent="0.25">
      <c r="H411" s="14"/>
    </row>
    <row r="412" spans="8:8" x14ac:dyDescent="0.25">
      <c r="H412" s="14"/>
    </row>
    <row r="413" spans="8:8" x14ac:dyDescent="0.25">
      <c r="H413" s="14"/>
    </row>
    <row r="414" spans="8:8" x14ac:dyDescent="0.25">
      <c r="H414" s="14"/>
    </row>
    <row r="415" spans="8:8" x14ac:dyDescent="0.25">
      <c r="H415" s="14"/>
    </row>
    <row r="416" spans="8:8" x14ac:dyDescent="0.25">
      <c r="H416" s="14"/>
    </row>
    <row r="417" spans="8:8" x14ac:dyDescent="0.25">
      <c r="H417" s="14"/>
    </row>
    <row r="418" spans="8:8" x14ac:dyDescent="0.25">
      <c r="H418" s="14"/>
    </row>
    <row r="419" spans="8:8" x14ac:dyDescent="0.25">
      <c r="H419" s="14"/>
    </row>
    <row r="420" spans="8:8" x14ac:dyDescent="0.25">
      <c r="H420" s="14"/>
    </row>
    <row r="421" spans="8:8" x14ac:dyDescent="0.25">
      <c r="H421" s="14"/>
    </row>
    <row r="422" spans="8:8" x14ac:dyDescent="0.25">
      <c r="H422" s="14"/>
    </row>
    <row r="423" spans="8:8" x14ac:dyDescent="0.25">
      <c r="H423" s="14"/>
    </row>
    <row r="424" spans="8:8" x14ac:dyDescent="0.25">
      <c r="H424" s="14"/>
    </row>
    <row r="425" spans="8:8" x14ac:dyDescent="0.25">
      <c r="H425" s="14"/>
    </row>
    <row r="426" spans="8:8" x14ac:dyDescent="0.25">
      <c r="H426" s="14"/>
    </row>
    <row r="427" spans="8:8" x14ac:dyDescent="0.25">
      <c r="H427" s="14"/>
    </row>
    <row r="428" spans="8:8" x14ac:dyDescent="0.25">
      <c r="H428" s="14"/>
    </row>
    <row r="429" spans="8:8" x14ac:dyDescent="0.25">
      <c r="H429" s="14"/>
    </row>
    <row r="430" spans="8:8" x14ac:dyDescent="0.25">
      <c r="H430" s="14"/>
    </row>
    <row r="431" spans="8:8" x14ac:dyDescent="0.25">
      <c r="H431" s="14"/>
    </row>
    <row r="432" spans="8:8" x14ac:dyDescent="0.25">
      <c r="H432" s="14"/>
    </row>
    <row r="433" spans="8:8" x14ac:dyDescent="0.25">
      <c r="H433" s="14"/>
    </row>
    <row r="434" spans="8:8" x14ac:dyDescent="0.25">
      <c r="H434" s="14"/>
    </row>
    <row r="435" spans="8:8" x14ac:dyDescent="0.25">
      <c r="H435" s="14"/>
    </row>
    <row r="436" spans="8:8" x14ac:dyDescent="0.25">
      <c r="H436" s="14"/>
    </row>
    <row r="437" spans="8:8" x14ac:dyDescent="0.25">
      <c r="H437" s="14"/>
    </row>
    <row r="438" spans="8:8" x14ac:dyDescent="0.25">
      <c r="H438" s="14"/>
    </row>
    <row r="439" spans="8:8" x14ac:dyDescent="0.25">
      <c r="H439" s="14"/>
    </row>
    <row r="440" spans="8:8" x14ac:dyDescent="0.25">
      <c r="H440" s="14"/>
    </row>
    <row r="441" spans="8:8" x14ac:dyDescent="0.25">
      <c r="H441" s="14"/>
    </row>
    <row r="442" spans="8:8" x14ac:dyDescent="0.25">
      <c r="H442" s="14"/>
    </row>
    <row r="443" spans="8:8" x14ac:dyDescent="0.25">
      <c r="H443" s="14"/>
    </row>
    <row r="444" spans="8:8" x14ac:dyDescent="0.25">
      <c r="H444" s="14"/>
    </row>
    <row r="445" spans="8:8" x14ac:dyDescent="0.25">
      <c r="H445" s="14"/>
    </row>
    <row r="446" spans="8:8" x14ac:dyDescent="0.25">
      <c r="H446" s="14"/>
    </row>
    <row r="447" spans="8:8" x14ac:dyDescent="0.25">
      <c r="H447" s="14"/>
    </row>
    <row r="448" spans="8:8" x14ac:dyDescent="0.25">
      <c r="H448" s="14"/>
    </row>
    <row r="449" spans="8:8" x14ac:dyDescent="0.25">
      <c r="H449" s="14"/>
    </row>
    <row r="450" spans="8:8" x14ac:dyDescent="0.25">
      <c r="H450" s="14"/>
    </row>
    <row r="451" spans="8:8" x14ac:dyDescent="0.25">
      <c r="H451" s="14"/>
    </row>
    <row r="452" spans="8:8" x14ac:dyDescent="0.25">
      <c r="H452" s="14"/>
    </row>
    <row r="453" spans="8:8" x14ac:dyDescent="0.25">
      <c r="H453" s="14"/>
    </row>
    <row r="454" spans="8:8" x14ac:dyDescent="0.25">
      <c r="H454" s="14"/>
    </row>
    <row r="455" spans="8:8" x14ac:dyDescent="0.25">
      <c r="H455" s="14"/>
    </row>
    <row r="456" spans="8:8" x14ac:dyDescent="0.25">
      <c r="H456" s="14"/>
    </row>
    <row r="457" spans="8:8" x14ac:dyDescent="0.25">
      <c r="H457" s="14"/>
    </row>
    <row r="458" spans="8:8" x14ac:dyDescent="0.25">
      <c r="H458" s="14"/>
    </row>
    <row r="459" spans="8:8" x14ac:dyDescent="0.25">
      <c r="H459" s="14"/>
    </row>
    <row r="460" spans="8:8" x14ac:dyDescent="0.25">
      <c r="H460" s="14"/>
    </row>
    <row r="461" spans="8:8" x14ac:dyDescent="0.25">
      <c r="H461" s="14"/>
    </row>
    <row r="462" spans="8:8" x14ac:dyDescent="0.25">
      <c r="H462" s="14"/>
    </row>
    <row r="463" spans="8:8" x14ac:dyDescent="0.25">
      <c r="H463" s="14"/>
    </row>
    <row r="464" spans="8:8" x14ac:dyDescent="0.25">
      <c r="H464" s="14"/>
    </row>
    <row r="465" spans="8:8" x14ac:dyDescent="0.25">
      <c r="H465" s="14"/>
    </row>
    <row r="466" spans="8:8" x14ac:dyDescent="0.25">
      <c r="H466" s="14"/>
    </row>
    <row r="467" spans="8:8" x14ac:dyDescent="0.25">
      <c r="H467" s="14"/>
    </row>
    <row r="468" spans="8:8" x14ac:dyDescent="0.25">
      <c r="H468" s="14"/>
    </row>
    <row r="469" spans="8:8" x14ac:dyDescent="0.25">
      <c r="H469" s="14"/>
    </row>
    <row r="470" spans="8:8" x14ac:dyDescent="0.25">
      <c r="H470" s="14"/>
    </row>
    <row r="471" spans="8:8" x14ac:dyDescent="0.25">
      <c r="H471" s="14"/>
    </row>
    <row r="472" spans="8:8" x14ac:dyDescent="0.25">
      <c r="H472" s="14"/>
    </row>
    <row r="473" spans="8:8" x14ac:dyDescent="0.25">
      <c r="H473" s="14"/>
    </row>
    <row r="474" spans="8:8" x14ac:dyDescent="0.25">
      <c r="H474" s="14"/>
    </row>
    <row r="475" spans="8:8" x14ac:dyDescent="0.25">
      <c r="H475" s="14"/>
    </row>
    <row r="476" spans="8:8" x14ac:dyDescent="0.25">
      <c r="H476" s="14"/>
    </row>
    <row r="477" spans="8:8" x14ac:dyDescent="0.25">
      <c r="H477" s="14"/>
    </row>
    <row r="478" spans="8:8" x14ac:dyDescent="0.25">
      <c r="H478" s="14"/>
    </row>
    <row r="479" spans="8:8" x14ac:dyDescent="0.25">
      <c r="H479" s="14"/>
    </row>
    <row r="480" spans="8:8" x14ac:dyDescent="0.25">
      <c r="H480" s="14"/>
    </row>
    <row r="481" spans="8:8" x14ac:dyDescent="0.25">
      <c r="H481" s="14"/>
    </row>
    <row r="482" spans="8:8" x14ac:dyDescent="0.25">
      <c r="H482" s="14"/>
    </row>
    <row r="483" spans="8:8" x14ac:dyDescent="0.25">
      <c r="H483" s="14"/>
    </row>
    <row r="484" spans="8:8" x14ac:dyDescent="0.25">
      <c r="H484" s="14"/>
    </row>
    <row r="485" spans="8:8" x14ac:dyDescent="0.25">
      <c r="H485" s="14"/>
    </row>
    <row r="486" spans="8:8" x14ac:dyDescent="0.25">
      <c r="H486" s="14"/>
    </row>
    <row r="487" spans="8:8" x14ac:dyDescent="0.25">
      <c r="H487" s="14"/>
    </row>
    <row r="488" spans="8:8" x14ac:dyDescent="0.25">
      <c r="H488" s="14"/>
    </row>
    <row r="489" spans="8:8" x14ac:dyDescent="0.25">
      <c r="H489" s="14"/>
    </row>
    <row r="490" spans="8:8" x14ac:dyDescent="0.25">
      <c r="H490" s="14"/>
    </row>
    <row r="491" spans="8:8" x14ac:dyDescent="0.25">
      <c r="H491" s="14"/>
    </row>
    <row r="492" spans="8:8" x14ac:dyDescent="0.25">
      <c r="H492" s="14"/>
    </row>
    <row r="493" spans="8:8" x14ac:dyDescent="0.25">
      <c r="H493" s="14"/>
    </row>
    <row r="494" spans="8:8" x14ac:dyDescent="0.25">
      <c r="H494" s="14"/>
    </row>
    <row r="495" spans="8:8" x14ac:dyDescent="0.25">
      <c r="H495" s="14"/>
    </row>
    <row r="496" spans="8:8" x14ac:dyDescent="0.25">
      <c r="H496" s="14"/>
    </row>
    <row r="497" spans="8:8" x14ac:dyDescent="0.25">
      <c r="H497" s="14"/>
    </row>
    <row r="498" spans="8:8" x14ac:dyDescent="0.25">
      <c r="H498" s="14"/>
    </row>
    <row r="499" spans="8:8" x14ac:dyDescent="0.25">
      <c r="H499" s="14"/>
    </row>
    <row r="500" spans="8:8" x14ac:dyDescent="0.25">
      <c r="H500" s="14"/>
    </row>
    <row r="501" spans="8:8" x14ac:dyDescent="0.25">
      <c r="H501" s="14"/>
    </row>
    <row r="502" spans="8:8" x14ac:dyDescent="0.25">
      <c r="H502" s="14"/>
    </row>
    <row r="503" spans="8:8" x14ac:dyDescent="0.25">
      <c r="H503" s="14"/>
    </row>
    <row r="504" spans="8:8" x14ac:dyDescent="0.25">
      <c r="H504" s="14"/>
    </row>
    <row r="505" spans="8:8" x14ac:dyDescent="0.25">
      <c r="H505" s="14"/>
    </row>
    <row r="506" spans="8:8" x14ac:dyDescent="0.25">
      <c r="H506" s="14"/>
    </row>
    <row r="507" spans="8:8" x14ac:dyDescent="0.25">
      <c r="H507" s="14"/>
    </row>
    <row r="508" spans="8:8" x14ac:dyDescent="0.25">
      <c r="H508" s="14"/>
    </row>
    <row r="509" spans="8:8" x14ac:dyDescent="0.25">
      <c r="H509" s="14"/>
    </row>
    <row r="510" spans="8:8" x14ac:dyDescent="0.25">
      <c r="H510" s="14"/>
    </row>
    <row r="511" spans="8:8" x14ac:dyDescent="0.25">
      <c r="H511" s="14"/>
    </row>
    <row r="512" spans="8:8" x14ac:dyDescent="0.25">
      <c r="H512" s="14"/>
    </row>
    <row r="513" spans="8:8" x14ac:dyDescent="0.25">
      <c r="H513" s="14"/>
    </row>
    <row r="514" spans="8:8" x14ac:dyDescent="0.25">
      <c r="H514" s="14"/>
    </row>
    <row r="515" spans="8:8" x14ac:dyDescent="0.25">
      <c r="H515" s="14"/>
    </row>
    <row r="516" spans="8:8" x14ac:dyDescent="0.25">
      <c r="H516" s="14"/>
    </row>
    <row r="517" spans="8:8" x14ac:dyDescent="0.25">
      <c r="H517" s="14"/>
    </row>
    <row r="518" spans="8:8" x14ac:dyDescent="0.25">
      <c r="H518" s="14"/>
    </row>
    <row r="519" spans="8:8" x14ac:dyDescent="0.25">
      <c r="H519" s="14"/>
    </row>
    <row r="520" spans="8:8" x14ac:dyDescent="0.25">
      <c r="H520" s="14"/>
    </row>
    <row r="521" spans="8:8" x14ac:dyDescent="0.25">
      <c r="H521" s="14"/>
    </row>
    <row r="522" spans="8:8" x14ac:dyDescent="0.25">
      <c r="H522" s="14"/>
    </row>
    <row r="523" spans="8:8" x14ac:dyDescent="0.25">
      <c r="H523" s="14"/>
    </row>
    <row r="524" spans="8:8" x14ac:dyDescent="0.25">
      <c r="H524" s="14"/>
    </row>
    <row r="525" spans="8:8" x14ac:dyDescent="0.25">
      <c r="H525" s="14"/>
    </row>
    <row r="526" spans="8:8" x14ac:dyDescent="0.25">
      <c r="H526" s="14"/>
    </row>
    <row r="527" spans="8:8" x14ac:dyDescent="0.25">
      <c r="H527" s="14"/>
    </row>
    <row r="528" spans="8:8" x14ac:dyDescent="0.25">
      <c r="H528" s="14"/>
    </row>
    <row r="529" spans="8:8" x14ac:dyDescent="0.25">
      <c r="H529" s="14"/>
    </row>
    <row r="530" spans="8:8" x14ac:dyDescent="0.25">
      <c r="H530" s="14"/>
    </row>
    <row r="531" spans="8:8" x14ac:dyDescent="0.25">
      <c r="H531" s="14"/>
    </row>
    <row r="532" spans="8:8" x14ac:dyDescent="0.25">
      <c r="H532" s="14"/>
    </row>
    <row r="533" spans="8:8" x14ac:dyDescent="0.25">
      <c r="H533" s="14"/>
    </row>
    <row r="534" spans="8:8" x14ac:dyDescent="0.25">
      <c r="H534" s="14"/>
    </row>
    <row r="535" spans="8:8" x14ac:dyDescent="0.25">
      <c r="H535" s="14"/>
    </row>
    <row r="536" spans="8:8" x14ac:dyDescent="0.25">
      <c r="H536" s="14"/>
    </row>
    <row r="537" spans="8:8" x14ac:dyDescent="0.25">
      <c r="H537" s="14"/>
    </row>
    <row r="538" spans="8:8" x14ac:dyDescent="0.25">
      <c r="H538" s="14"/>
    </row>
    <row r="539" spans="8:8" x14ac:dyDescent="0.25">
      <c r="H539" s="14"/>
    </row>
    <row r="540" spans="8:8" x14ac:dyDescent="0.25">
      <c r="H540" s="14"/>
    </row>
    <row r="541" spans="8:8" x14ac:dyDescent="0.25">
      <c r="H541" s="14"/>
    </row>
    <row r="542" spans="8:8" x14ac:dyDescent="0.25">
      <c r="H542" s="14"/>
    </row>
    <row r="543" spans="8:8" x14ac:dyDescent="0.25">
      <c r="H543" s="14"/>
    </row>
    <row r="544" spans="8:8" x14ac:dyDescent="0.25">
      <c r="H544" s="14"/>
    </row>
    <row r="545" spans="8:8" x14ac:dyDescent="0.25">
      <c r="H545" s="14"/>
    </row>
    <row r="546" spans="8:8" x14ac:dyDescent="0.25">
      <c r="H546" s="14"/>
    </row>
    <row r="547" spans="8:8" x14ac:dyDescent="0.25">
      <c r="H547" s="14"/>
    </row>
    <row r="548" spans="8:8" x14ac:dyDescent="0.25">
      <c r="H548" s="14"/>
    </row>
    <row r="549" spans="8:8" x14ac:dyDescent="0.25">
      <c r="H549" s="14"/>
    </row>
    <row r="550" spans="8:8" x14ac:dyDescent="0.25">
      <c r="H550" s="14"/>
    </row>
    <row r="551" spans="8:8" x14ac:dyDescent="0.25">
      <c r="H551" s="14"/>
    </row>
    <row r="552" spans="8:8" x14ac:dyDescent="0.25">
      <c r="H552" s="14"/>
    </row>
    <row r="553" spans="8:8" x14ac:dyDescent="0.25">
      <c r="H553" s="14"/>
    </row>
    <row r="554" spans="8:8" x14ac:dyDescent="0.25">
      <c r="H554" s="14"/>
    </row>
    <row r="555" spans="8:8" x14ac:dyDescent="0.25">
      <c r="H555" s="14"/>
    </row>
    <row r="556" spans="8:8" x14ac:dyDescent="0.25">
      <c r="H556" s="14"/>
    </row>
    <row r="557" spans="8:8" x14ac:dyDescent="0.25">
      <c r="H557" s="14"/>
    </row>
    <row r="558" spans="8:8" x14ac:dyDescent="0.25">
      <c r="H558" s="14"/>
    </row>
    <row r="559" spans="8:8" x14ac:dyDescent="0.25">
      <c r="H559" s="14"/>
    </row>
    <row r="560" spans="8:8" x14ac:dyDescent="0.25">
      <c r="H560" s="14"/>
    </row>
    <row r="561" spans="8:8" x14ac:dyDescent="0.25">
      <c r="H561" s="14"/>
    </row>
    <row r="562" spans="8:8" x14ac:dyDescent="0.25">
      <c r="H562" s="14"/>
    </row>
    <row r="563" spans="8:8" x14ac:dyDescent="0.25">
      <c r="H563" s="14"/>
    </row>
    <row r="564" spans="8:8" x14ac:dyDescent="0.25">
      <c r="H564" s="14"/>
    </row>
    <row r="565" spans="8:8" x14ac:dyDescent="0.25">
      <c r="H565" s="14"/>
    </row>
    <row r="566" spans="8:8" x14ac:dyDescent="0.25">
      <c r="H566" s="14"/>
    </row>
    <row r="567" spans="8:8" x14ac:dyDescent="0.25">
      <c r="H567" s="14"/>
    </row>
    <row r="568" spans="8:8" x14ac:dyDescent="0.25">
      <c r="H568" s="14"/>
    </row>
    <row r="569" spans="8:8" x14ac:dyDescent="0.25">
      <c r="H569" s="14"/>
    </row>
    <row r="570" spans="8:8" x14ac:dyDescent="0.25">
      <c r="H570" s="14"/>
    </row>
    <row r="571" spans="8:8" x14ac:dyDescent="0.25">
      <c r="H571" s="14"/>
    </row>
    <row r="572" spans="8:8" x14ac:dyDescent="0.25">
      <c r="H572" s="14"/>
    </row>
    <row r="573" spans="8:8" x14ac:dyDescent="0.25">
      <c r="H573" s="14"/>
    </row>
    <row r="574" spans="8:8" x14ac:dyDescent="0.25">
      <c r="H574" s="14"/>
    </row>
    <row r="575" spans="8:8" x14ac:dyDescent="0.25">
      <c r="H575" s="14"/>
    </row>
    <row r="576" spans="8:8" x14ac:dyDescent="0.25">
      <c r="H576" s="14"/>
    </row>
    <row r="577" spans="8:8" x14ac:dyDescent="0.25">
      <c r="H577" s="14"/>
    </row>
    <row r="578" spans="8:8" x14ac:dyDescent="0.25">
      <c r="H578" s="14"/>
    </row>
    <row r="579" spans="8:8" x14ac:dyDescent="0.25">
      <c r="H579" s="14"/>
    </row>
    <row r="580" spans="8:8" x14ac:dyDescent="0.25">
      <c r="H580" s="14"/>
    </row>
    <row r="581" spans="8:8" x14ac:dyDescent="0.25">
      <c r="H581" s="14"/>
    </row>
    <row r="582" spans="8:8" x14ac:dyDescent="0.25">
      <c r="H582" s="14"/>
    </row>
    <row r="583" spans="8:8" x14ac:dyDescent="0.25">
      <c r="H583" s="14"/>
    </row>
    <row r="584" spans="8:8" x14ac:dyDescent="0.25">
      <c r="H584" s="14"/>
    </row>
    <row r="585" spans="8:8" x14ac:dyDescent="0.25">
      <c r="H585" s="14"/>
    </row>
    <row r="586" spans="8:8" x14ac:dyDescent="0.25">
      <c r="H586" s="14"/>
    </row>
    <row r="587" spans="8:8" x14ac:dyDescent="0.25">
      <c r="H587" s="14"/>
    </row>
    <row r="588" spans="8:8" x14ac:dyDescent="0.25">
      <c r="H588" s="14"/>
    </row>
    <row r="589" spans="8:8" x14ac:dyDescent="0.25">
      <c r="H589" s="14"/>
    </row>
    <row r="590" spans="8:8" x14ac:dyDescent="0.25">
      <c r="H590" s="14"/>
    </row>
    <row r="591" spans="8:8" x14ac:dyDescent="0.25">
      <c r="H591" s="14"/>
    </row>
    <row r="592" spans="8:8" x14ac:dyDescent="0.25">
      <c r="H592" s="14"/>
    </row>
    <row r="593" spans="8:8" x14ac:dyDescent="0.25">
      <c r="H593" s="14"/>
    </row>
    <row r="594" spans="8:8" x14ac:dyDescent="0.25">
      <c r="H594" s="14"/>
    </row>
    <row r="595" spans="8:8" x14ac:dyDescent="0.25">
      <c r="H595" s="14"/>
    </row>
    <row r="596" spans="8:8" x14ac:dyDescent="0.25">
      <c r="H596" s="14"/>
    </row>
    <row r="597" spans="8:8" x14ac:dyDescent="0.25">
      <c r="H597" s="14"/>
    </row>
    <row r="598" spans="8:8" x14ac:dyDescent="0.25">
      <c r="H598" s="14"/>
    </row>
    <row r="599" spans="8:8" x14ac:dyDescent="0.25">
      <c r="H599" s="14"/>
    </row>
    <row r="600" spans="8:8" x14ac:dyDescent="0.25">
      <c r="H600" s="14"/>
    </row>
    <row r="601" spans="8:8" x14ac:dyDescent="0.25">
      <c r="H601" s="14"/>
    </row>
    <row r="602" spans="8:8" x14ac:dyDescent="0.25">
      <c r="H602" s="14"/>
    </row>
    <row r="603" spans="8:8" x14ac:dyDescent="0.25">
      <c r="H603" s="14"/>
    </row>
    <row r="604" spans="8:8" x14ac:dyDescent="0.25">
      <c r="H604" s="14"/>
    </row>
    <row r="605" spans="8:8" x14ac:dyDescent="0.25">
      <c r="H605" s="14"/>
    </row>
    <row r="606" spans="8:8" x14ac:dyDescent="0.25">
      <c r="H606" s="14"/>
    </row>
    <row r="607" spans="8:8" x14ac:dyDescent="0.25">
      <c r="H607" s="14"/>
    </row>
    <row r="608" spans="8:8" x14ac:dyDescent="0.25">
      <c r="H608" s="14"/>
    </row>
    <row r="609" spans="8:8" x14ac:dyDescent="0.25">
      <c r="H609" s="14"/>
    </row>
    <row r="610" spans="8:8" x14ac:dyDescent="0.25">
      <c r="H610" s="14"/>
    </row>
    <row r="611" spans="8:8" x14ac:dyDescent="0.25">
      <c r="H611" s="14"/>
    </row>
    <row r="612" spans="8:8" x14ac:dyDescent="0.25">
      <c r="H612" s="14"/>
    </row>
    <row r="613" spans="8:8" x14ac:dyDescent="0.25">
      <c r="H613" s="14"/>
    </row>
    <row r="614" spans="8:8" x14ac:dyDescent="0.25">
      <c r="H614" s="14"/>
    </row>
    <row r="615" spans="8:8" x14ac:dyDescent="0.25">
      <c r="H615" s="14"/>
    </row>
    <row r="616" spans="8:8" x14ac:dyDescent="0.25">
      <c r="H616" s="14"/>
    </row>
    <row r="617" spans="8:8" x14ac:dyDescent="0.25">
      <c r="H617" s="14"/>
    </row>
    <row r="618" spans="8:8" x14ac:dyDescent="0.25">
      <c r="H618" s="14"/>
    </row>
    <row r="619" spans="8:8" x14ac:dyDescent="0.25">
      <c r="H619" s="14"/>
    </row>
    <row r="620" spans="8:8" x14ac:dyDescent="0.25">
      <c r="H620" s="14"/>
    </row>
    <row r="621" spans="8:8" x14ac:dyDescent="0.25">
      <c r="H621" s="14"/>
    </row>
    <row r="622" spans="8:8" x14ac:dyDescent="0.25">
      <c r="H622" s="14"/>
    </row>
    <row r="623" spans="8:8" x14ac:dyDescent="0.25">
      <c r="H623" s="14"/>
    </row>
    <row r="624" spans="8:8" x14ac:dyDescent="0.25">
      <c r="H624" s="14"/>
    </row>
    <row r="625" spans="8:8" x14ac:dyDescent="0.25">
      <c r="H625" s="14"/>
    </row>
    <row r="626" spans="8:8" x14ac:dyDescent="0.25">
      <c r="H626" s="14"/>
    </row>
    <row r="627" spans="8:8" x14ac:dyDescent="0.25">
      <c r="H627" s="14"/>
    </row>
    <row r="628" spans="8:8" x14ac:dyDescent="0.25">
      <c r="H628" s="14"/>
    </row>
    <row r="629" spans="8:8" x14ac:dyDescent="0.25">
      <c r="H629" s="14"/>
    </row>
    <row r="630" spans="8:8" x14ac:dyDescent="0.25">
      <c r="H630" s="14"/>
    </row>
    <row r="631" spans="8:8" x14ac:dyDescent="0.25">
      <c r="H631" s="14"/>
    </row>
    <row r="632" spans="8:8" x14ac:dyDescent="0.25">
      <c r="H632" s="14"/>
    </row>
    <row r="633" spans="8:8" x14ac:dyDescent="0.25">
      <c r="H633" s="14"/>
    </row>
    <row r="634" spans="8:8" x14ac:dyDescent="0.25">
      <c r="H634" s="14"/>
    </row>
    <row r="635" spans="8:8" x14ac:dyDescent="0.25">
      <c r="H635" s="14"/>
    </row>
    <row r="636" spans="8:8" x14ac:dyDescent="0.25">
      <c r="H636" s="14"/>
    </row>
    <row r="637" spans="8:8" x14ac:dyDescent="0.25">
      <c r="H637" s="14"/>
    </row>
    <row r="638" spans="8:8" x14ac:dyDescent="0.25">
      <c r="H638" s="14"/>
    </row>
    <row r="639" spans="8:8" x14ac:dyDescent="0.25">
      <c r="H639" s="14"/>
    </row>
    <row r="640" spans="8:8" x14ac:dyDescent="0.25">
      <c r="H640" s="14"/>
    </row>
    <row r="641" spans="8:8" x14ac:dyDescent="0.25">
      <c r="H641" s="14"/>
    </row>
    <row r="642" spans="8:8" x14ac:dyDescent="0.25">
      <c r="H642" s="14"/>
    </row>
    <row r="643" spans="8:8" x14ac:dyDescent="0.25">
      <c r="H643" s="14"/>
    </row>
    <row r="644" spans="8:8" x14ac:dyDescent="0.25">
      <c r="H644" s="14"/>
    </row>
    <row r="645" spans="8:8" x14ac:dyDescent="0.25">
      <c r="H645" s="14"/>
    </row>
    <row r="646" spans="8:8" x14ac:dyDescent="0.25">
      <c r="H646" s="14"/>
    </row>
    <row r="647" spans="8:8" x14ac:dyDescent="0.25">
      <c r="H647" s="14"/>
    </row>
    <row r="648" spans="8:8" x14ac:dyDescent="0.25">
      <c r="H648" s="14"/>
    </row>
    <row r="649" spans="8:8" x14ac:dyDescent="0.25">
      <c r="H649" s="14"/>
    </row>
    <row r="650" spans="8:8" x14ac:dyDescent="0.25">
      <c r="H650" s="14"/>
    </row>
    <row r="651" spans="8:8" x14ac:dyDescent="0.25">
      <c r="H651" s="14"/>
    </row>
    <row r="652" spans="8:8" x14ac:dyDescent="0.25">
      <c r="H652" s="14"/>
    </row>
    <row r="653" spans="8:8" x14ac:dyDescent="0.25">
      <c r="H653" s="14"/>
    </row>
    <row r="654" spans="8:8" x14ac:dyDescent="0.25">
      <c r="H654" s="14"/>
    </row>
    <row r="655" spans="8:8" x14ac:dyDescent="0.25">
      <c r="H655" s="14"/>
    </row>
    <row r="656" spans="8:8" x14ac:dyDescent="0.25">
      <c r="H656" s="14"/>
    </row>
    <row r="657" spans="8:8" x14ac:dyDescent="0.25">
      <c r="H657" s="14"/>
    </row>
    <row r="658" spans="8:8" x14ac:dyDescent="0.25">
      <c r="H658" s="14"/>
    </row>
    <row r="659" spans="8:8" x14ac:dyDescent="0.25">
      <c r="H659" s="14"/>
    </row>
    <row r="660" spans="8:8" x14ac:dyDescent="0.25">
      <c r="H660" s="14"/>
    </row>
    <row r="661" spans="8:8" x14ac:dyDescent="0.25">
      <c r="H661" s="14"/>
    </row>
    <row r="662" spans="8:8" x14ac:dyDescent="0.25">
      <c r="H662" s="14"/>
    </row>
    <row r="663" spans="8:8" x14ac:dyDescent="0.25">
      <c r="H663" s="14"/>
    </row>
    <row r="664" spans="8:8" x14ac:dyDescent="0.25">
      <c r="H664" s="14"/>
    </row>
    <row r="665" spans="8:8" x14ac:dyDescent="0.25">
      <c r="H665" s="14"/>
    </row>
    <row r="666" spans="8:8" x14ac:dyDescent="0.25">
      <c r="H666" s="14"/>
    </row>
    <row r="667" spans="8:8" x14ac:dyDescent="0.25">
      <c r="H667" s="14"/>
    </row>
    <row r="668" spans="8:8" x14ac:dyDescent="0.25">
      <c r="H668" s="14"/>
    </row>
    <row r="669" spans="8:8" x14ac:dyDescent="0.25">
      <c r="H669" s="14"/>
    </row>
    <row r="670" spans="8:8" x14ac:dyDescent="0.25">
      <c r="H670" s="14"/>
    </row>
    <row r="671" spans="8:8" x14ac:dyDescent="0.25">
      <c r="H671" s="14"/>
    </row>
    <row r="672" spans="8:8" x14ac:dyDescent="0.25">
      <c r="H672" s="14"/>
    </row>
    <row r="673" spans="8:8" x14ac:dyDescent="0.25">
      <c r="H673" s="14"/>
    </row>
    <row r="674" spans="8:8" x14ac:dyDescent="0.25">
      <c r="H674" s="14"/>
    </row>
    <row r="675" spans="8:8" x14ac:dyDescent="0.25">
      <c r="H675" s="14"/>
    </row>
    <row r="676" spans="8:8" x14ac:dyDescent="0.25">
      <c r="H676" s="14"/>
    </row>
    <row r="677" spans="8:8" x14ac:dyDescent="0.25">
      <c r="H677" s="14"/>
    </row>
    <row r="678" spans="8:8" x14ac:dyDescent="0.25">
      <c r="H678" s="14"/>
    </row>
    <row r="679" spans="8:8" x14ac:dyDescent="0.25">
      <c r="H679" s="14"/>
    </row>
    <row r="680" spans="8:8" x14ac:dyDescent="0.25">
      <c r="H680" s="14"/>
    </row>
    <row r="681" spans="8:8" x14ac:dyDescent="0.25">
      <c r="H681" s="14"/>
    </row>
    <row r="682" spans="8:8" x14ac:dyDescent="0.25">
      <c r="H682" s="14"/>
    </row>
    <row r="683" spans="8:8" x14ac:dyDescent="0.25">
      <c r="H683" s="14"/>
    </row>
    <row r="684" spans="8:8" x14ac:dyDescent="0.25">
      <c r="H684" s="14"/>
    </row>
    <row r="685" spans="8:8" x14ac:dyDescent="0.25">
      <c r="H685" s="14"/>
    </row>
    <row r="686" spans="8:8" x14ac:dyDescent="0.25">
      <c r="H686" s="14"/>
    </row>
    <row r="687" spans="8:8" x14ac:dyDescent="0.25">
      <c r="H687" s="14"/>
    </row>
    <row r="688" spans="8:8" x14ac:dyDescent="0.25">
      <c r="H688" s="14"/>
    </row>
  </sheetData>
  <mergeCells count="65">
    <mergeCell ref="A48:D48"/>
    <mergeCell ref="C45:C46"/>
    <mergeCell ref="C35:C36"/>
    <mergeCell ref="B41:B42"/>
    <mergeCell ref="A35:A36"/>
    <mergeCell ref="B35:B36"/>
    <mergeCell ref="A45:A46"/>
    <mergeCell ref="B45:B46"/>
    <mergeCell ref="A14:A16"/>
    <mergeCell ref="M14:M16"/>
    <mergeCell ref="A21:A22"/>
    <mergeCell ref="L21:L22"/>
    <mergeCell ref="C17:C20"/>
    <mergeCell ref="J1:M1"/>
    <mergeCell ref="J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54:M54"/>
    <mergeCell ref="B56:M56"/>
    <mergeCell ref="A49:C53"/>
    <mergeCell ref="B21:B22"/>
    <mergeCell ref="L38:L39"/>
    <mergeCell ref="M38:M39"/>
    <mergeCell ref="C32:C33"/>
    <mergeCell ref="M25:M28"/>
    <mergeCell ref="L25:L28"/>
    <mergeCell ref="M29:M31"/>
    <mergeCell ref="B29:B31"/>
    <mergeCell ref="B32:B33"/>
    <mergeCell ref="F52:K52"/>
    <mergeCell ref="L35:L36"/>
    <mergeCell ref="A41:A42"/>
    <mergeCell ref="C41:C42"/>
    <mergeCell ref="L7:L10"/>
    <mergeCell ref="M7:M10"/>
    <mergeCell ref="B14:B16"/>
    <mergeCell ref="C14:C16"/>
    <mergeCell ref="L14:L16"/>
    <mergeCell ref="C7:C10"/>
    <mergeCell ref="F9:K9"/>
    <mergeCell ref="F14:K14"/>
    <mergeCell ref="A7:A10"/>
    <mergeCell ref="B7:B10"/>
    <mergeCell ref="M35:M36"/>
    <mergeCell ref="A17:A20"/>
    <mergeCell ref="B17:B20"/>
    <mergeCell ref="L17:L20"/>
    <mergeCell ref="M17:M20"/>
    <mergeCell ref="A25:A28"/>
    <mergeCell ref="B25:B28"/>
    <mergeCell ref="L29:L31"/>
    <mergeCell ref="L32:L33"/>
    <mergeCell ref="M32:M33"/>
    <mergeCell ref="C25:C28"/>
    <mergeCell ref="A29:A31"/>
    <mergeCell ref="C29:C31"/>
    <mergeCell ref="A32:A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1" fitToHeight="6" orientation="landscape" r:id="rId1"/>
  <rowBreaks count="3" manualBreakCount="3">
    <brk id="20" max="16383" man="1"/>
    <brk id="31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80" zoomScaleNormal="80" workbookViewId="0"/>
  </sheetViews>
  <sheetFormatPr defaultColWidth="9.125" defaultRowHeight="15.75" x14ac:dyDescent="0.25"/>
  <cols>
    <col min="1" max="1" width="3.875" style="100" customWidth="1"/>
    <col min="2" max="2" width="14.625" style="100" customWidth="1"/>
    <col min="3" max="3" width="15" style="101" customWidth="1"/>
    <col min="4" max="4" width="16.5" style="101" customWidth="1"/>
    <col min="5" max="5" width="13.875" style="101" customWidth="1"/>
    <col min="6" max="6" width="13" style="100" customWidth="1"/>
    <col min="7" max="7" width="25.5" style="100" customWidth="1"/>
    <col min="8" max="8" width="6.75" style="100" customWidth="1"/>
    <col min="9" max="9" width="13.375" style="14" customWidth="1"/>
    <col min="10" max="10" width="11.875" style="100" customWidth="1"/>
    <col min="11" max="11" width="11.375" style="100" customWidth="1"/>
    <col min="12" max="12" width="11.25" style="14" customWidth="1"/>
    <col min="13" max="14" width="11.375" style="100" customWidth="1"/>
    <col min="15" max="15" width="9.125" style="100" customWidth="1"/>
    <col min="16" max="16384" width="9.125" style="100"/>
  </cols>
  <sheetData>
    <row r="1" spans="1:14" ht="24.75" customHeight="1" x14ac:dyDescent="0.25">
      <c r="A1" s="34"/>
      <c r="B1" s="34"/>
      <c r="C1" s="34"/>
      <c r="D1" s="34"/>
      <c r="E1" s="34"/>
      <c r="F1" s="34"/>
      <c r="G1" s="34"/>
      <c r="H1" s="261" t="s">
        <v>78</v>
      </c>
      <c r="I1" s="261"/>
      <c r="J1" s="261"/>
      <c r="K1" s="261"/>
      <c r="L1" s="261"/>
      <c r="M1" s="261"/>
      <c r="N1" s="261"/>
    </row>
    <row r="2" spans="1:14" ht="67.900000000000006" customHeight="1" thickBot="1" x14ac:dyDescent="0.3">
      <c r="A2" s="262" t="s">
        <v>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46.5" customHeight="1" x14ac:dyDescent="0.25">
      <c r="A3" s="263" t="s">
        <v>34</v>
      </c>
      <c r="B3" s="265" t="s">
        <v>79</v>
      </c>
      <c r="C3" s="233" t="s">
        <v>80</v>
      </c>
      <c r="D3" s="234"/>
      <c r="E3" s="234"/>
      <c r="F3" s="235"/>
      <c r="G3" s="265" t="s">
        <v>81</v>
      </c>
      <c r="H3" s="265" t="s">
        <v>82</v>
      </c>
      <c r="I3" s="265" t="s">
        <v>130</v>
      </c>
      <c r="J3" s="265" t="s">
        <v>83</v>
      </c>
      <c r="K3" s="265"/>
      <c r="L3" s="265"/>
      <c r="M3" s="265"/>
      <c r="N3" s="267"/>
    </row>
    <row r="4" spans="1:14" s="101" customFormat="1" ht="127.15" customHeight="1" x14ac:dyDescent="0.25">
      <c r="A4" s="264"/>
      <c r="B4" s="266"/>
      <c r="C4" s="49" t="s">
        <v>84</v>
      </c>
      <c r="D4" s="49" t="s">
        <v>35</v>
      </c>
      <c r="E4" s="49" t="s">
        <v>118</v>
      </c>
      <c r="F4" s="49" t="s">
        <v>36</v>
      </c>
      <c r="G4" s="266"/>
      <c r="H4" s="266"/>
      <c r="I4" s="266"/>
      <c r="J4" s="49">
        <v>2017</v>
      </c>
      <c r="K4" s="49">
        <v>2018</v>
      </c>
      <c r="L4" s="49">
        <v>2019</v>
      </c>
      <c r="M4" s="49">
        <v>2020</v>
      </c>
      <c r="N4" s="49">
        <v>2021</v>
      </c>
    </row>
    <row r="5" spans="1:14" s="101" customFormat="1" ht="21.75" customHeight="1" x14ac:dyDescent="0.25">
      <c r="A5" s="17">
        <v>1</v>
      </c>
      <c r="B5" s="43">
        <v>2</v>
      </c>
      <c r="C5" s="43">
        <v>3</v>
      </c>
      <c r="D5" s="35">
        <v>4</v>
      </c>
      <c r="E5" s="35">
        <v>5</v>
      </c>
      <c r="F5" s="35">
        <v>6</v>
      </c>
      <c r="G5" s="43">
        <v>7</v>
      </c>
      <c r="H5" s="43">
        <v>8</v>
      </c>
      <c r="I5" s="135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</row>
    <row r="6" spans="1:14" s="101" customFormat="1" ht="21.75" customHeight="1" x14ac:dyDescent="0.25">
      <c r="A6" s="303">
        <v>1</v>
      </c>
      <c r="B6" s="296" t="s">
        <v>103</v>
      </c>
      <c r="C6" s="296"/>
      <c r="D6" s="296"/>
      <c r="E6" s="296"/>
      <c r="F6" s="296"/>
      <c r="G6" s="296"/>
      <c r="H6" s="293" t="s">
        <v>43</v>
      </c>
      <c r="I6" s="293">
        <v>34.5</v>
      </c>
      <c r="J6" s="293">
        <v>36.5</v>
      </c>
      <c r="K6" s="293">
        <v>38.5</v>
      </c>
      <c r="L6" s="293">
        <v>39</v>
      </c>
      <c r="M6" s="293">
        <v>39.5</v>
      </c>
      <c r="N6" s="293">
        <v>40</v>
      </c>
    </row>
    <row r="7" spans="1:14" s="101" customFormat="1" ht="39" customHeight="1" x14ac:dyDescent="0.25">
      <c r="A7" s="304"/>
      <c r="B7" s="296"/>
      <c r="C7" s="296"/>
      <c r="D7" s="296"/>
      <c r="E7" s="296"/>
      <c r="F7" s="296"/>
      <c r="G7" s="296"/>
      <c r="H7" s="294"/>
      <c r="I7" s="294"/>
      <c r="J7" s="294"/>
      <c r="K7" s="294"/>
      <c r="L7" s="294"/>
      <c r="M7" s="294"/>
      <c r="N7" s="294"/>
    </row>
    <row r="8" spans="1:14" s="101" customFormat="1" ht="29.25" customHeight="1" x14ac:dyDescent="0.25">
      <c r="A8" s="304"/>
      <c r="B8" s="296"/>
      <c r="C8" s="296"/>
      <c r="D8" s="296"/>
      <c r="E8" s="296"/>
      <c r="F8" s="296"/>
      <c r="G8" s="296"/>
      <c r="H8" s="295"/>
      <c r="I8" s="295"/>
      <c r="J8" s="295"/>
      <c r="K8" s="295"/>
      <c r="L8" s="295"/>
      <c r="M8" s="295"/>
      <c r="N8" s="295"/>
    </row>
    <row r="9" spans="1:14" s="101" customFormat="1" ht="70.900000000000006" customHeight="1" x14ac:dyDescent="0.25">
      <c r="A9" s="304"/>
      <c r="B9" s="307"/>
      <c r="C9" s="302">
        <v>35650</v>
      </c>
      <c r="D9" s="302">
        <v>0</v>
      </c>
      <c r="E9" s="302">
        <v>0</v>
      </c>
      <c r="F9" s="302">
        <v>0</v>
      </c>
      <c r="G9" s="127" t="s">
        <v>64</v>
      </c>
      <c r="H9" s="47" t="s">
        <v>59</v>
      </c>
      <c r="I9" s="47">
        <v>109</v>
      </c>
      <c r="J9" s="47">
        <v>116.8</v>
      </c>
      <c r="K9" s="47">
        <v>118</v>
      </c>
      <c r="L9" s="47">
        <v>122</v>
      </c>
      <c r="M9" s="47">
        <v>125</v>
      </c>
      <c r="N9" s="47">
        <v>128</v>
      </c>
    </row>
    <row r="10" spans="1:14" ht="67.900000000000006" customHeight="1" x14ac:dyDescent="0.25">
      <c r="A10" s="304"/>
      <c r="B10" s="307"/>
      <c r="C10" s="302"/>
      <c r="D10" s="302"/>
      <c r="E10" s="302"/>
      <c r="F10" s="302"/>
      <c r="G10" s="102" t="s">
        <v>37</v>
      </c>
      <c r="H10" s="36" t="s">
        <v>38</v>
      </c>
      <c r="I10" s="36">
        <v>84</v>
      </c>
      <c r="J10" s="36">
        <v>83</v>
      </c>
      <c r="K10" s="36">
        <v>83</v>
      </c>
      <c r="L10" s="36">
        <v>85</v>
      </c>
      <c r="M10" s="36">
        <v>86</v>
      </c>
      <c r="N10" s="36">
        <v>88</v>
      </c>
    </row>
    <row r="11" spans="1:14" ht="85.15" customHeight="1" x14ac:dyDescent="0.25">
      <c r="A11" s="304"/>
      <c r="B11" s="307"/>
      <c r="C11" s="302"/>
      <c r="D11" s="302"/>
      <c r="E11" s="302"/>
      <c r="F11" s="302"/>
      <c r="G11" s="103" t="s">
        <v>39</v>
      </c>
      <c r="H11" s="48" t="s">
        <v>40</v>
      </c>
      <c r="I11" s="48">
        <v>89</v>
      </c>
      <c r="J11" s="36">
        <v>110</v>
      </c>
      <c r="K11" s="36">
        <v>115</v>
      </c>
      <c r="L11" s="36">
        <v>118</v>
      </c>
      <c r="M11" s="36">
        <v>120</v>
      </c>
      <c r="N11" s="36">
        <v>122</v>
      </c>
    </row>
    <row r="12" spans="1:14" ht="53.45" customHeight="1" x14ac:dyDescent="0.25">
      <c r="A12" s="304"/>
      <c r="B12" s="307"/>
      <c r="C12" s="302"/>
      <c r="D12" s="302"/>
      <c r="E12" s="302"/>
      <c r="F12" s="302"/>
      <c r="G12" s="104" t="s">
        <v>41</v>
      </c>
      <c r="H12" s="48" t="s">
        <v>42</v>
      </c>
      <c r="I12" s="48">
        <v>2367</v>
      </c>
      <c r="J12" s="36">
        <v>2400</v>
      </c>
      <c r="K12" s="36">
        <v>2500</v>
      </c>
      <c r="L12" s="36">
        <v>2550</v>
      </c>
      <c r="M12" s="36">
        <v>2600</v>
      </c>
      <c r="N12" s="36">
        <v>2650</v>
      </c>
    </row>
    <row r="13" spans="1:14" ht="105.75" customHeight="1" x14ac:dyDescent="0.25">
      <c r="A13" s="304"/>
      <c r="B13" s="307"/>
      <c r="C13" s="302"/>
      <c r="D13" s="302"/>
      <c r="E13" s="302"/>
      <c r="F13" s="302"/>
      <c r="G13" s="104" t="s">
        <v>61</v>
      </c>
      <c r="H13" s="48" t="s">
        <v>40</v>
      </c>
      <c r="I13" s="48">
        <v>0</v>
      </c>
      <c r="J13" s="36">
        <v>5</v>
      </c>
      <c r="K13" s="36">
        <v>5</v>
      </c>
      <c r="L13" s="36">
        <v>5</v>
      </c>
      <c r="M13" s="36">
        <v>5</v>
      </c>
      <c r="N13" s="36">
        <v>5</v>
      </c>
    </row>
    <row r="14" spans="1:14" ht="115.9" customHeight="1" x14ac:dyDescent="0.25">
      <c r="A14" s="304"/>
      <c r="B14" s="307"/>
      <c r="C14" s="302"/>
      <c r="D14" s="302"/>
      <c r="E14" s="302"/>
      <c r="F14" s="302"/>
      <c r="G14" s="64" t="s">
        <v>60</v>
      </c>
      <c r="H14" s="36" t="s">
        <v>43</v>
      </c>
      <c r="I14" s="105">
        <v>13.85</v>
      </c>
      <c r="J14" s="105">
        <v>15.47</v>
      </c>
      <c r="K14" s="36">
        <v>15.87</v>
      </c>
      <c r="L14" s="36">
        <v>16.07</v>
      </c>
      <c r="M14" s="105">
        <v>16.47</v>
      </c>
      <c r="N14" s="36">
        <v>16.87</v>
      </c>
    </row>
    <row r="15" spans="1:14" ht="19.5" customHeight="1" x14ac:dyDescent="0.25">
      <c r="A15" s="304"/>
      <c r="B15" s="307"/>
      <c r="C15" s="302"/>
      <c r="D15" s="302"/>
      <c r="E15" s="302"/>
      <c r="F15" s="302"/>
      <c r="G15" s="72" t="s">
        <v>119</v>
      </c>
      <c r="H15" s="37" t="s">
        <v>46</v>
      </c>
      <c r="I15" s="162">
        <v>25.3</v>
      </c>
      <c r="J15" s="106">
        <v>27.5</v>
      </c>
      <c r="K15" s="107">
        <v>27.5</v>
      </c>
      <c r="L15" s="107">
        <v>27.9</v>
      </c>
      <c r="M15" s="106">
        <v>28.5</v>
      </c>
      <c r="N15" s="107">
        <v>29.5</v>
      </c>
    </row>
    <row r="16" spans="1:14" ht="36" customHeight="1" x14ac:dyDescent="0.25">
      <c r="A16" s="304"/>
      <c r="B16" s="307"/>
      <c r="C16" s="302"/>
      <c r="D16" s="302"/>
      <c r="E16" s="302"/>
      <c r="F16" s="302"/>
      <c r="G16" s="71" t="s">
        <v>120</v>
      </c>
      <c r="H16" s="38" t="s">
        <v>46</v>
      </c>
      <c r="I16" s="39">
        <v>43.8</v>
      </c>
      <c r="J16" s="108">
        <v>44.88</v>
      </c>
      <c r="K16" s="109">
        <v>45.28</v>
      </c>
      <c r="L16" s="109">
        <v>45.48</v>
      </c>
      <c r="M16" s="108">
        <v>45.88</v>
      </c>
      <c r="N16" s="109">
        <v>46.28</v>
      </c>
    </row>
    <row r="17" spans="1:14" ht="19.5" customHeight="1" x14ac:dyDescent="0.25">
      <c r="A17" s="304"/>
      <c r="B17" s="307"/>
      <c r="C17" s="302"/>
      <c r="D17" s="302"/>
      <c r="E17" s="302"/>
      <c r="F17" s="302"/>
      <c r="G17" s="85" t="s">
        <v>121</v>
      </c>
      <c r="H17" s="38" t="s">
        <v>46</v>
      </c>
      <c r="I17" s="39">
        <v>13.8</v>
      </c>
      <c r="J17" s="39">
        <v>15.4</v>
      </c>
      <c r="K17" s="38">
        <v>15.4</v>
      </c>
      <c r="L17" s="38">
        <v>15.6</v>
      </c>
      <c r="M17" s="39">
        <v>15.8</v>
      </c>
      <c r="N17" s="38">
        <v>16</v>
      </c>
    </row>
    <row r="18" spans="1:14" ht="84.75" customHeight="1" x14ac:dyDescent="0.25">
      <c r="A18" s="304"/>
      <c r="B18" s="307"/>
      <c r="C18" s="302"/>
      <c r="D18" s="302"/>
      <c r="E18" s="302"/>
      <c r="F18" s="302"/>
      <c r="G18" s="110" t="s">
        <v>126</v>
      </c>
      <c r="H18" s="48" t="s">
        <v>44</v>
      </c>
      <c r="I18" s="163">
        <v>58644.3</v>
      </c>
      <c r="J18" s="111">
        <v>48236</v>
      </c>
      <c r="K18" s="112">
        <v>48236</v>
      </c>
      <c r="L18" s="112">
        <v>48236</v>
      </c>
      <c r="M18" s="111">
        <v>48236</v>
      </c>
      <c r="N18" s="112">
        <v>48236</v>
      </c>
    </row>
    <row r="19" spans="1:14" ht="34.5" customHeight="1" x14ac:dyDescent="0.25">
      <c r="A19" s="304"/>
      <c r="B19" s="307"/>
      <c r="C19" s="302"/>
      <c r="D19" s="302"/>
      <c r="E19" s="302"/>
      <c r="F19" s="302"/>
      <c r="G19" s="113" t="s">
        <v>127</v>
      </c>
      <c r="H19" s="39" t="s">
        <v>43</v>
      </c>
      <c r="I19" s="39">
        <v>78.180000000000007</v>
      </c>
      <c r="J19" s="39">
        <v>79.5</v>
      </c>
      <c r="K19" s="39">
        <v>82.5</v>
      </c>
      <c r="L19" s="109">
        <v>85</v>
      </c>
      <c r="M19" s="109">
        <v>86</v>
      </c>
      <c r="N19" s="109">
        <v>90</v>
      </c>
    </row>
    <row r="20" spans="1:14" ht="49.5" customHeight="1" x14ac:dyDescent="0.25">
      <c r="A20" s="286">
        <v>2</v>
      </c>
      <c r="B20" s="305" t="s">
        <v>135</v>
      </c>
      <c r="C20" s="305"/>
      <c r="D20" s="305"/>
      <c r="E20" s="305"/>
      <c r="F20" s="305"/>
      <c r="G20" s="306"/>
      <c r="H20" s="36" t="s">
        <v>43</v>
      </c>
      <c r="I20" s="114">
        <v>25</v>
      </c>
      <c r="J20" s="115">
        <v>28</v>
      </c>
      <c r="K20" s="116">
        <v>30</v>
      </c>
      <c r="L20" s="116">
        <v>32</v>
      </c>
      <c r="M20" s="115">
        <v>33</v>
      </c>
      <c r="N20" s="116">
        <v>35</v>
      </c>
    </row>
    <row r="21" spans="1:14" ht="112.5" customHeight="1" x14ac:dyDescent="0.25">
      <c r="A21" s="286"/>
      <c r="B21" s="268"/>
      <c r="C21" s="270">
        <v>2253501.6</v>
      </c>
      <c r="D21" s="297">
        <v>0</v>
      </c>
      <c r="E21" s="270">
        <v>0</v>
      </c>
      <c r="F21" s="297">
        <v>122966.05</v>
      </c>
      <c r="G21" s="66" t="s">
        <v>45</v>
      </c>
      <c r="H21" s="36" t="s">
        <v>46</v>
      </c>
      <c r="I21" s="114">
        <v>45.6</v>
      </c>
      <c r="J21" s="105">
        <v>49.5</v>
      </c>
      <c r="K21" s="36">
        <v>49.5</v>
      </c>
      <c r="L21" s="36">
        <v>49.5</v>
      </c>
      <c r="M21" s="105">
        <v>49.5</v>
      </c>
      <c r="N21" s="36">
        <v>49.5</v>
      </c>
    </row>
    <row r="22" spans="1:14" ht="81.75" customHeight="1" x14ac:dyDescent="0.25">
      <c r="A22" s="286"/>
      <c r="B22" s="300"/>
      <c r="C22" s="301"/>
      <c r="D22" s="299"/>
      <c r="E22" s="301"/>
      <c r="F22" s="299"/>
      <c r="G22" s="117" t="s">
        <v>128</v>
      </c>
      <c r="H22" s="36" t="s">
        <v>38</v>
      </c>
      <c r="I22" s="118">
        <v>1786</v>
      </c>
      <c r="J22" s="118">
        <v>1730</v>
      </c>
      <c r="K22" s="118">
        <v>1750</v>
      </c>
      <c r="L22" s="118">
        <v>1780</v>
      </c>
      <c r="M22" s="118">
        <v>1800</v>
      </c>
      <c r="N22" s="118">
        <v>1820</v>
      </c>
    </row>
    <row r="23" spans="1:14" ht="56.25" customHeight="1" x14ac:dyDescent="0.25">
      <c r="A23" s="286">
        <v>3</v>
      </c>
      <c r="B23" s="287" t="s">
        <v>102</v>
      </c>
      <c r="C23" s="288"/>
      <c r="D23" s="288"/>
      <c r="E23" s="288"/>
      <c r="F23" s="288"/>
      <c r="G23" s="289"/>
      <c r="H23" s="48" t="s">
        <v>38</v>
      </c>
      <c r="I23" s="48">
        <v>770</v>
      </c>
      <c r="J23" s="48">
        <v>920</v>
      </c>
      <c r="K23" s="48">
        <v>1015</v>
      </c>
      <c r="L23" s="48">
        <v>1085</v>
      </c>
      <c r="M23" s="48">
        <v>1120</v>
      </c>
      <c r="N23" s="48">
        <v>1180</v>
      </c>
    </row>
    <row r="24" spans="1:14" ht="121.15" customHeight="1" x14ac:dyDescent="0.25">
      <c r="A24" s="286"/>
      <c r="B24" s="268"/>
      <c r="C24" s="297">
        <v>55037.5</v>
      </c>
      <c r="D24" s="297">
        <v>0</v>
      </c>
      <c r="E24" s="270">
        <v>0</v>
      </c>
      <c r="F24" s="297">
        <v>0</v>
      </c>
      <c r="G24" s="66" t="s">
        <v>47</v>
      </c>
      <c r="H24" s="48" t="s">
        <v>48</v>
      </c>
      <c r="I24" s="48">
        <v>5.0999999999999996</v>
      </c>
      <c r="J24" s="48">
        <v>5</v>
      </c>
      <c r="K24" s="48">
        <v>5.5</v>
      </c>
      <c r="L24" s="48">
        <v>5.5</v>
      </c>
      <c r="M24" s="48">
        <v>6</v>
      </c>
      <c r="N24" s="48">
        <v>6.5</v>
      </c>
    </row>
    <row r="25" spans="1:14" ht="98.45" customHeight="1" x14ac:dyDescent="0.25">
      <c r="A25" s="286"/>
      <c r="B25" s="269"/>
      <c r="C25" s="298"/>
      <c r="D25" s="298"/>
      <c r="E25" s="271"/>
      <c r="F25" s="298"/>
      <c r="G25" s="61" t="s">
        <v>49</v>
      </c>
      <c r="H25" s="37" t="s">
        <v>50</v>
      </c>
      <c r="I25" s="136">
        <v>4</v>
      </c>
      <c r="J25" s="37">
        <v>3</v>
      </c>
      <c r="K25" s="37">
        <v>3</v>
      </c>
      <c r="L25" s="37">
        <v>3</v>
      </c>
      <c r="M25" s="37">
        <v>3</v>
      </c>
      <c r="N25" s="37">
        <v>3</v>
      </c>
    </row>
    <row r="26" spans="1:14" ht="61.15" customHeight="1" x14ac:dyDescent="0.25">
      <c r="A26" s="285">
        <v>4</v>
      </c>
      <c r="B26" s="290" t="s">
        <v>133</v>
      </c>
      <c r="C26" s="291"/>
      <c r="D26" s="291"/>
      <c r="E26" s="291"/>
      <c r="F26" s="291"/>
      <c r="G26" s="292"/>
      <c r="H26" s="38" t="s">
        <v>40</v>
      </c>
      <c r="I26" s="38">
        <v>50</v>
      </c>
      <c r="J26" s="38">
        <v>100</v>
      </c>
      <c r="K26" s="123">
        <v>120</v>
      </c>
      <c r="L26" s="38">
        <v>140</v>
      </c>
      <c r="M26" s="38">
        <v>160</v>
      </c>
      <c r="N26" s="38">
        <v>170</v>
      </c>
    </row>
    <row r="27" spans="1:14" ht="181.9" customHeight="1" x14ac:dyDescent="0.25">
      <c r="A27" s="285"/>
      <c r="B27" s="276"/>
      <c r="C27" s="278">
        <v>12910</v>
      </c>
      <c r="D27" s="278">
        <v>0</v>
      </c>
      <c r="E27" s="280">
        <v>0</v>
      </c>
      <c r="F27" s="278">
        <v>0</v>
      </c>
      <c r="G27" s="119" t="s">
        <v>123</v>
      </c>
      <c r="H27" s="38" t="s">
        <v>43</v>
      </c>
      <c r="I27" s="38" t="s">
        <v>56</v>
      </c>
      <c r="J27" s="38">
        <v>25</v>
      </c>
      <c r="K27" s="38">
        <v>30</v>
      </c>
      <c r="L27" s="38">
        <v>35</v>
      </c>
      <c r="M27" s="38">
        <v>37</v>
      </c>
      <c r="N27" s="38">
        <v>40</v>
      </c>
    </row>
    <row r="28" spans="1:14" ht="180.6" customHeight="1" x14ac:dyDescent="0.25">
      <c r="A28" s="285"/>
      <c r="B28" s="277"/>
      <c r="C28" s="279"/>
      <c r="D28" s="279"/>
      <c r="E28" s="281"/>
      <c r="F28" s="279"/>
      <c r="G28" s="119" t="s">
        <v>122</v>
      </c>
      <c r="H28" s="38" t="s">
        <v>43</v>
      </c>
      <c r="I28" s="38">
        <v>16</v>
      </c>
      <c r="J28" s="38">
        <v>40</v>
      </c>
      <c r="K28" s="38">
        <v>50</v>
      </c>
      <c r="L28" s="38">
        <v>52</v>
      </c>
      <c r="M28" s="38">
        <v>55</v>
      </c>
      <c r="N28" s="38">
        <v>56</v>
      </c>
    </row>
    <row r="29" spans="1:14" ht="52.5" customHeight="1" x14ac:dyDescent="0.25">
      <c r="A29" s="285">
        <v>5</v>
      </c>
      <c r="B29" s="282" t="s">
        <v>101</v>
      </c>
      <c r="C29" s="283"/>
      <c r="D29" s="283"/>
      <c r="E29" s="283"/>
      <c r="F29" s="283"/>
      <c r="G29" s="284"/>
      <c r="H29" s="38" t="s">
        <v>38</v>
      </c>
      <c r="I29" s="38">
        <v>750</v>
      </c>
      <c r="J29" s="38">
        <v>800</v>
      </c>
      <c r="K29" s="38">
        <v>900</v>
      </c>
      <c r="L29" s="38">
        <v>1000</v>
      </c>
      <c r="M29" s="38">
        <v>1050</v>
      </c>
      <c r="N29" s="38">
        <v>1100</v>
      </c>
    </row>
    <row r="30" spans="1:14" ht="132.75" customHeight="1" x14ac:dyDescent="0.25">
      <c r="A30" s="285"/>
      <c r="B30" s="120"/>
      <c r="C30" s="121">
        <v>0</v>
      </c>
      <c r="D30" s="121">
        <v>0</v>
      </c>
      <c r="E30" s="122">
        <v>0</v>
      </c>
      <c r="F30" s="121">
        <v>0</v>
      </c>
      <c r="G30" s="119" t="s">
        <v>131</v>
      </c>
      <c r="H30" s="38" t="s">
        <v>43</v>
      </c>
      <c r="I30" s="123">
        <v>11.2</v>
      </c>
      <c r="J30" s="123">
        <v>12</v>
      </c>
      <c r="K30" s="123">
        <v>15</v>
      </c>
      <c r="L30" s="123">
        <v>18</v>
      </c>
      <c r="M30" s="123">
        <v>20</v>
      </c>
      <c r="N30" s="123">
        <v>22</v>
      </c>
    </row>
    <row r="31" spans="1:14" ht="24" customHeight="1" x14ac:dyDescent="0.25">
      <c r="A31" s="272" t="s">
        <v>51</v>
      </c>
      <c r="B31" s="272"/>
      <c r="C31" s="129">
        <f>C24+C21+C9+C28+C30+C27</f>
        <v>2357099.1</v>
      </c>
      <c r="D31" s="52">
        <f>D24+D21+D9</f>
        <v>0</v>
      </c>
      <c r="E31" s="52">
        <f>E24+E21+E9</f>
        <v>0</v>
      </c>
      <c r="F31" s="124">
        <f>F24+F21+F9</f>
        <v>122966.05</v>
      </c>
      <c r="G31" s="273"/>
      <c r="H31" s="274"/>
      <c r="I31" s="274"/>
      <c r="J31" s="274"/>
      <c r="K31" s="274"/>
      <c r="L31" s="274"/>
      <c r="M31" s="274"/>
      <c r="N31" s="275"/>
    </row>
    <row r="32" spans="1:14" x14ac:dyDescent="0.25">
      <c r="A32" s="14"/>
      <c r="B32" s="14"/>
      <c r="C32" s="125"/>
      <c r="D32" s="125"/>
      <c r="E32" s="125"/>
      <c r="F32" s="14"/>
      <c r="G32" s="14"/>
      <c r="H32" s="14"/>
      <c r="J32" s="14"/>
      <c r="K32" s="14"/>
      <c r="M32" s="14"/>
      <c r="N32" s="14"/>
    </row>
    <row r="33" spans="1:14" x14ac:dyDescent="0.25">
      <c r="A33" s="14"/>
      <c r="B33" s="207" t="s">
        <v>57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x14ac:dyDescent="0.25">
      <c r="A34" s="14"/>
      <c r="B34" s="14"/>
      <c r="C34" s="125"/>
      <c r="D34" s="125"/>
      <c r="E34" s="125"/>
      <c r="F34" s="14"/>
      <c r="G34" s="14"/>
      <c r="H34" s="14"/>
      <c r="J34" s="14"/>
      <c r="K34" s="14"/>
      <c r="M34" s="14"/>
      <c r="N34" s="14"/>
    </row>
    <row r="35" spans="1:14" x14ac:dyDescent="0.25">
      <c r="B35" s="126"/>
    </row>
  </sheetData>
  <mergeCells count="49">
    <mergeCell ref="E9:E19"/>
    <mergeCell ref="F9:F19"/>
    <mergeCell ref="A6:A19"/>
    <mergeCell ref="A20:A22"/>
    <mergeCell ref="B20:G20"/>
    <mergeCell ref="C9:C19"/>
    <mergeCell ref="B9:B19"/>
    <mergeCell ref="D9:D19"/>
    <mergeCell ref="N6:N8"/>
    <mergeCell ref="B6:G8"/>
    <mergeCell ref="C24:C25"/>
    <mergeCell ref="D24:D25"/>
    <mergeCell ref="F24:F25"/>
    <mergeCell ref="K6:K8"/>
    <mergeCell ref="L6:L8"/>
    <mergeCell ref="M6:M8"/>
    <mergeCell ref="F21:F22"/>
    <mergeCell ref="B21:B22"/>
    <mergeCell ref="C21:C22"/>
    <mergeCell ref="D21:D22"/>
    <mergeCell ref="H6:H8"/>
    <mergeCell ref="I6:I8"/>
    <mergeCell ref="J6:J8"/>
    <mergeCell ref="E21:E22"/>
    <mergeCell ref="B33:N33"/>
    <mergeCell ref="B24:B25"/>
    <mergeCell ref="E24:E25"/>
    <mergeCell ref="A31:B31"/>
    <mergeCell ref="G31:N31"/>
    <mergeCell ref="B27:B28"/>
    <mergeCell ref="C27:C28"/>
    <mergeCell ref="D27:D28"/>
    <mergeCell ref="E27:E28"/>
    <mergeCell ref="F27:F28"/>
    <mergeCell ref="B29:G29"/>
    <mergeCell ref="A29:A30"/>
    <mergeCell ref="A23:A25"/>
    <mergeCell ref="B23:G23"/>
    <mergeCell ref="A26:A28"/>
    <mergeCell ref="B26:G26"/>
    <mergeCell ref="H1:N1"/>
    <mergeCell ref="A2:N2"/>
    <mergeCell ref="A3:A4"/>
    <mergeCell ref="B3:B4"/>
    <mergeCell ref="C3:F3"/>
    <mergeCell ref="G3:G4"/>
    <mergeCell ref="H3:H4"/>
    <mergeCell ref="I3:I4"/>
    <mergeCell ref="J3:N3"/>
  </mergeCells>
  <phoneticPr fontId="1" type="noConversion"/>
  <pageMargins left="0.23622047244094491" right="0.23622047244094491" top="0.39370078740157483" bottom="0.39370078740157483" header="0.31496062992125984" footer="0.11811023622047245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 на 17-21 годы </vt:lpstr>
      <vt:lpstr>прил2 </vt:lpstr>
      <vt:lpstr>'прил.1 на 17-21 годы '!Заголовки_для_печати</vt:lpstr>
      <vt:lpstr>'прил2 '!Заголовки_для_печати</vt:lpstr>
    </vt:vector>
  </TitlesOfParts>
  <Company>KDMKS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Зиминова Анна Юрьевна</cp:lastModifiedBy>
  <cp:revision>3</cp:revision>
  <cp:lastPrinted>2017-03-09T11:07:43Z</cp:lastPrinted>
  <dcterms:created xsi:type="dcterms:W3CDTF">2015-08-24T11:11:17Z</dcterms:created>
  <dcterms:modified xsi:type="dcterms:W3CDTF">2017-03-21T09:50:00Z</dcterms:modified>
</cp:coreProperties>
</file>