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8910" tabRatio="769"/>
  </bookViews>
  <sheets>
    <sheet name="Приложение 1" sheetId="5" r:id="rId1"/>
    <sheet name="Лист1" sheetId="6" r:id="rId2"/>
  </sheets>
  <definedNames>
    <definedName name="_xlnm._FilterDatabase" localSheetId="0" hidden="1">'Приложение 1'!$A$7:$M$94</definedName>
    <definedName name="_xlnm.Print_Titles" localSheetId="0">'Приложение 1'!$7:$8</definedName>
    <definedName name="_xlnm.Print_Area" localSheetId="0">'Приложение 1'!$A$1:$M$102</definedName>
  </definedNames>
  <calcPr calcId="162913"/>
</workbook>
</file>

<file path=xl/calcChain.xml><?xml version="1.0" encoding="utf-8"?>
<calcChain xmlns="http://schemas.openxmlformats.org/spreadsheetml/2006/main">
  <c r="G86" i="5" l="1"/>
  <c r="G62" i="5" l="1"/>
  <c r="G70" i="5"/>
  <c r="H65" i="5"/>
  <c r="I65" i="5"/>
  <c r="J65" i="5"/>
  <c r="E65" i="5"/>
  <c r="G67" i="5"/>
  <c r="G65" i="5" s="1"/>
  <c r="F69" i="5" l="1"/>
  <c r="G64" i="5" l="1"/>
  <c r="H64" i="5"/>
  <c r="I64" i="5"/>
  <c r="J64" i="5"/>
  <c r="K64" i="5"/>
  <c r="E64" i="5"/>
  <c r="K77" i="5" l="1"/>
  <c r="J77" i="5"/>
  <c r="I77" i="5"/>
  <c r="H77" i="5"/>
  <c r="G77" i="5"/>
  <c r="F77" i="5"/>
  <c r="E77" i="5"/>
  <c r="E72" i="5"/>
  <c r="K72" i="5"/>
  <c r="J72" i="5"/>
  <c r="I72" i="5"/>
  <c r="H72" i="5"/>
  <c r="G72" i="5"/>
  <c r="K65" i="5"/>
  <c r="K19" i="5" l="1"/>
  <c r="J19" i="5"/>
  <c r="I19" i="5"/>
  <c r="H19" i="5"/>
  <c r="G19" i="5"/>
  <c r="F19" i="5" l="1"/>
  <c r="F74" i="5"/>
  <c r="F72" i="5" s="1"/>
  <c r="F68" i="5"/>
  <c r="F64" i="5" s="1"/>
  <c r="F67" i="5"/>
  <c r="F66" i="5"/>
  <c r="F65" i="5" s="1"/>
  <c r="K24" i="5"/>
  <c r="K23" i="5" s="1"/>
  <c r="K22" i="5" s="1"/>
  <c r="J24" i="5"/>
  <c r="J23" i="5" s="1"/>
  <c r="J22" i="5" s="1"/>
  <c r="I24" i="5"/>
  <c r="I23" i="5" s="1"/>
  <c r="I22" i="5" s="1"/>
  <c r="H24" i="5"/>
  <c r="H23" i="5" s="1"/>
  <c r="H22" i="5" s="1"/>
  <c r="G24" i="5"/>
  <c r="G23" i="5" s="1"/>
  <c r="G22" i="5" s="1"/>
  <c r="E24" i="5"/>
  <c r="E41" i="5" l="1"/>
  <c r="E22" i="5"/>
  <c r="F24" i="5"/>
  <c r="F23" i="5"/>
  <c r="G88" i="5"/>
  <c r="E88" i="5"/>
  <c r="E86" i="5"/>
  <c r="E84" i="5"/>
  <c r="E83" i="5" l="1"/>
  <c r="F22" i="5"/>
  <c r="F91" i="5"/>
  <c r="G91" i="5"/>
  <c r="H91" i="5"/>
  <c r="I91" i="5"/>
  <c r="J91" i="5"/>
  <c r="K91" i="5"/>
  <c r="E91" i="5"/>
  <c r="G94" i="5"/>
  <c r="H88" i="5"/>
  <c r="I88" i="5"/>
  <c r="I94" i="5" s="1"/>
  <c r="J88" i="5"/>
  <c r="J94" i="5" s="1"/>
  <c r="K88" i="5"/>
  <c r="K94" i="5" s="1"/>
  <c r="H86" i="5"/>
  <c r="H92" i="5" s="1"/>
  <c r="I86" i="5"/>
  <c r="I92" i="5" s="1"/>
  <c r="J86" i="5"/>
  <c r="J92" i="5" s="1"/>
  <c r="K86" i="5"/>
  <c r="K92" i="5" s="1"/>
  <c r="E90" i="5"/>
  <c r="G84" i="5"/>
  <c r="H84" i="5"/>
  <c r="H90" i="5" s="1"/>
  <c r="I84" i="5"/>
  <c r="J84" i="5"/>
  <c r="J90" i="5" s="1"/>
  <c r="J89" i="5" s="1"/>
  <c r="K84" i="5"/>
  <c r="K90" i="5" s="1"/>
  <c r="K89" i="5" s="1"/>
  <c r="G61" i="5"/>
  <c r="G60" i="5" s="1"/>
  <c r="H61" i="5"/>
  <c r="I61" i="5"/>
  <c r="J61" i="5"/>
  <c r="J60" i="5" s="1"/>
  <c r="K61" i="5"/>
  <c r="K60" i="5" s="1"/>
  <c r="E61" i="5"/>
  <c r="E60" i="5" s="1"/>
  <c r="H62" i="5"/>
  <c r="I62" i="5"/>
  <c r="J62" i="5"/>
  <c r="K62" i="5"/>
  <c r="E62" i="5"/>
  <c r="I60" i="5" l="1"/>
  <c r="H60" i="5"/>
  <c r="G90" i="5"/>
  <c r="F84" i="5"/>
  <c r="G83" i="5"/>
  <c r="H94" i="5"/>
  <c r="H89" i="5" s="1"/>
  <c r="F88" i="5"/>
  <c r="G92" i="5"/>
  <c r="F86" i="5"/>
  <c r="I83" i="5"/>
  <c r="K83" i="5"/>
  <c r="I90" i="5"/>
  <c r="I89" i="5" s="1"/>
  <c r="J83" i="5"/>
  <c r="H83" i="5"/>
  <c r="G89" i="5" l="1"/>
  <c r="F83" i="5"/>
  <c r="H56" i="5" l="1"/>
  <c r="I56" i="5"/>
  <c r="J56" i="5"/>
  <c r="K56" i="5"/>
  <c r="F36" i="5" l="1"/>
  <c r="G56" i="5" l="1"/>
  <c r="F56" i="5" l="1"/>
  <c r="E94" i="5"/>
  <c r="E92" i="5" l="1"/>
  <c r="E89" i="5" s="1"/>
  <c r="F71" i="5" l="1"/>
  <c r="F70" i="5"/>
  <c r="F92" i="5" s="1"/>
  <c r="F61" i="5" l="1"/>
  <c r="F62" i="5"/>
  <c r="F60" i="5" l="1"/>
  <c r="F90" i="5"/>
  <c r="J23" i="6"/>
  <c r="J24" i="6"/>
  <c r="K18" i="6" l="1"/>
  <c r="K19" i="6" s="1"/>
  <c r="F19" i="6"/>
  <c r="F18" i="6"/>
  <c r="F76" i="5"/>
  <c r="G11" i="5"/>
  <c r="K11" i="5"/>
  <c r="J11" i="5"/>
  <c r="I11" i="5"/>
  <c r="H11" i="5"/>
  <c r="F11" i="5" l="1"/>
  <c r="F94" i="5" l="1"/>
  <c r="F89" i="5" s="1"/>
</calcChain>
</file>

<file path=xl/sharedStrings.xml><?xml version="1.0" encoding="utf-8"?>
<sst xmlns="http://schemas.openxmlformats.org/spreadsheetml/2006/main" count="235" uniqueCount="99">
  <si>
    <t>Средства бюджета Московской области</t>
  </si>
  <si>
    <t>Итого</t>
  </si>
  <si>
    <t>Внебюджетные источники</t>
  </si>
  <si>
    <t>N п/п</t>
  </si>
  <si>
    <t>Источники финансирования</t>
  </si>
  <si>
    <t>Срок исполнения мероприятия</t>
  </si>
  <si>
    <t>Всего (тыс. руб.)</t>
  </si>
  <si>
    <t>Объем финансирования по годам (тыс. руб.)</t>
  </si>
  <si>
    <t>Мероприятия по реализации программы</t>
  </si>
  <si>
    <t>Ответственный за выполнение мероприятия программы</t>
  </si>
  <si>
    <t>Результаты выполнения мероприятий программы</t>
  </si>
  <si>
    <t>Задача 1</t>
  </si>
  <si>
    <t>Средства бюджетов городских и сельских поселений Одинцовского муниципального района</t>
  </si>
  <si>
    <t xml:space="preserve">Приложение №1 </t>
  </si>
  <si>
    <t>1.</t>
  </si>
  <si>
    <t>1.1.</t>
  </si>
  <si>
    <t>Н.А. Стародубова</t>
  </si>
  <si>
    <t>Начальник Управления бухгалтерского учета и отчетности, главный бухгалтер</t>
  </si>
  <si>
    <t xml:space="preserve">Управление жилищно-коммунального хозяйства, администрации городских и сельских поселений </t>
  </si>
  <si>
    <t>Управление жилищно-коммунального хозяйства, администрации городских и сельских поселений</t>
  </si>
  <si>
    <t>Средства бюджета Одинцовского муниципального района</t>
  </si>
  <si>
    <t>В пределах средств, предусмотренных на содержание ответственного исполнителя</t>
  </si>
  <si>
    <t>Средства бюджета Одинцовского муниципального района Московской области</t>
  </si>
  <si>
    <t xml:space="preserve">ПЕРЕЧЕНЬ МЕРОПРИЯТИЙ МУНИЦИПАЛЬНОЙ ПРОГРАММЫ ОДИНЦОВСКОГО МУНИЦИПАЛЬНОГО РАЙОНА МОСКОВСКОЙ ОБЛАСТИ </t>
  </si>
  <si>
    <t>В пределах средств, предусмотренных в бюджетах поселений</t>
  </si>
  <si>
    <t>В пределах средств, предусмотренных в бюджетах поселелний</t>
  </si>
  <si>
    <t>Улучшение санитарного состояния территорий городских и сельских поселений  Одинцовского муниципального района,  ликвидация свалок вдоль дорог,  вблизи  садовых некоммерческих товариществ</t>
  </si>
  <si>
    <t>Ежегодное обустройство 10% дворовых территорий</t>
  </si>
  <si>
    <t xml:space="preserve">Снижение нарушений норм и требований, установленных Законом Московской области щт 30.12.2014 № 191/2014-ОЗ "О благоустройстве в Московской области"  </t>
  </si>
  <si>
    <t>Начальник Управления жилищно-коммунального хозяйства</t>
  </si>
  <si>
    <t>Ю.Н. Сусалев</t>
  </si>
  <si>
    <t>к муниципальной программе</t>
  </si>
  <si>
    <t>Средства бюджетов городских и сельских поселений Одинцовского муниципального района Московской области</t>
  </si>
  <si>
    <t xml:space="preserve">Снижение доли садовых некоммерческих товариществ, не заключивших договор на вывоз и утилизацию ТБО, с 2018 года по 2022 год  с 8% до 4 %. </t>
  </si>
  <si>
    <t>2018-2022</t>
  </si>
  <si>
    <t xml:space="preserve">Задача 1.            </t>
  </si>
  <si>
    <r>
      <rPr>
        <b/>
        <sz val="13"/>
        <rFont val="Times New Roman"/>
        <family val="1"/>
        <charset val="204"/>
      </rPr>
      <t xml:space="preserve">Задача 1   </t>
    </r>
    <r>
      <rPr>
        <sz val="13"/>
        <rFont val="Times New Roman"/>
        <family val="1"/>
        <charset val="204"/>
      </rPr>
      <t xml:space="preserve">                           </t>
    </r>
  </si>
  <si>
    <t>1.2.</t>
  </si>
  <si>
    <t>Объем финансирования мероприятия в 2017 году (тыс. руб.)</t>
  </si>
  <si>
    <t>"Формирование современной городской среды на территории Одинцовского муниципального района Московской области»  на 2018-2022 годы</t>
  </si>
  <si>
    <t>Приведение в надлежащее состояние асфальтового покрытия парковок, тротуаров, проездов, расположенных в пределах дворовых территорий</t>
  </si>
  <si>
    <t xml:space="preserve">Приведение в надлежащее состояние подъездов многоквартирных домов, расположенных на территории сельских и городских поселений Одинцовского муниципального района, софинансируется из бюджета Московской области в бюджет Одинцовского муниципального района, а также напрямую в бюджеты городских поселений </t>
  </si>
  <si>
    <t>Повышение уровня благоустроенных  территорий Одинцовского муниципального района</t>
  </si>
  <si>
    <t>2.</t>
  </si>
  <si>
    <t>Основное мероприятие 2.
Приобретение и установка детских игровых площадок на территории Одинцовского муниципального района</t>
  </si>
  <si>
    <t>2.1.</t>
  </si>
  <si>
    <t>2.2.</t>
  </si>
  <si>
    <t>3.</t>
  </si>
  <si>
    <t>Основное мероприятие 1.
Благоустройство общественных террриторий Одинцовского муниципального района</t>
  </si>
  <si>
    <t>Основное мероприятие 3.
Благоустройство дворовых территорий Одинцовского муниципального район</t>
  </si>
  <si>
    <t>3.1.</t>
  </si>
  <si>
    <t>3.2.</t>
  </si>
  <si>
    <t>3.3.</t>
  </si>
  <si>
    <t>4.</t>
  </si>
  <si>
    <t>Разработка архитектурно-планировочных концепций благоустройтсва общественных территорий</t>
  </si>
  <si>
    <t>Благоустройство общественных территорий</t>
  </si>
  <si>
    <t>Установка  детских игровых площадок на территории Одинцовского муниципального района</t>
  </si>
  <si>
    <t>Комплексное благоустройство дворовых территорий</t>
  </si>
  <si>
    <t>Ремонт асфальтового покрытия дворовых территорий и проездов дворовых территорий</t>
  </si>
  <si>
    <t xml:space="preserve"> Мониторинг санитарного состояния территорий городских и сельских поселений  Одинцовского муниципального района, организация и проведение работ по ликвидации свалок вдоль дорог,  вблизи  садовых некоммерческих товариществ, частных домовладений </t>
  </si>
  <si>
    <t>Развитие электросетевого хозяйства на территории Одинцовского муниципального района</t>
  </si>
  <si>
    <t xml:space="preserve"> Внедрение автоматизированных систем управления наружным освещением на территории  Одинцовского муниципального района</t>
  </si>
  <si>
    <t xml:space="preserve">2. </t>
  </si>
  <si>
    <t>Основное мероприятие 2.
Формирование комфортной городской световой среды</t>
  </si>
  <si>
    <t>Устройство электросетевого хозяйства, систем наружного и архитектурно-художественного освещения в рамках реализации приоритетного проекта "Светлый город"</t>
  </si>
  <si>
    <t xml:space="preserve"> Устройство электросетевого хозяйства, систем наружного освещения</t>
  </si>
  <si>
    <t>Выполнение работ по ремонту  многоквартирных домов  на территории Одинцовского муниципального района</t>
  </si>
  <si>
    <t>Ремонт подъездов в многоквартирных домах в соответствии с  приоритетным проектом «Организация ремонта 32 тысяч подъездов с софинансированием расходов из бюджета Московской области» на 2017-2021 годы</t>
  </si>
  <si>
    <t xml:space="preserve">Основное мероприятие 1.
Приведение в надлежащее состояние подъездов в сногоквартирных домах
</t>
  </si>
  <si>
    <t>Основное мероприятие 2. Создание благоприятных условий для проживания граждан в многоквартирных домах, расположенных на территории Одинцовского муниципального района</t>
  </si>
  <si>
    <t>Основное мероприятие 3.
Повышение эффективности капитального ремонта многоквартирных домов</t>
  </si>
  <si>
    <t>Мониторинг классов энергетической эффективности многоквартирных домов, прошедших комплексный капитальный ремонт</t>
  </si>
  <si>
    <t xml:space="preserve">Выполнение капитального ремонта в 2018 году на 117 МКД </t>
  </si>
  <si>
    <t>4.1.</t>
  </si>
  <si>
    <t>4.2.</t>
  </si>
  <si>
    <t xml:space="preserve">Организация и проведение работ по заключению договоров на вывоз и утилизацию ТБО садовыми некоммерческими товариществами, владельцами частных домов </t>
  </si>
  <si>
    <t>Разработка схем санитарной очистки и уборки  территории Одинцовского муниципального района</t>
  </si>
  <si>
    <t>4.3.</t>
  </si>
  <si>
    <t>ИТОГО по подпрограмме I</t>
  </si>
  <si>
    <t>Подпрограмма II "Благоустройство территории Одинцовского муниципального района"</t>
  </si>
  <si>
    <t>Подпрограмма I "Комфортная городская среда Одинцовского муниципального района"</t>
  </si>
  <si>
    <t>ИТОГО по подпрограмме II:</t>
  </si>
  <si>
    <t>Подпрограмма III "Создание условий для обеспечения комфортного проживания жителей многоквартирных домов Одинцовского муниципального района"</t>
  </si>
  <si>
    <t>ИТОГО по подпрограмме III:</t>
  </si>
  <si>
    <t>ИТОГО по ПРОГРАММЕ:</t>
  </si>
  <si>
    <t>Разработка архитектурно-планировочных концепций  благоустройтсва общественных территорий до 5 ед. ежегодно</t>
  </si>
  <si>
    <t>Количество благоустроенных общественных территорий - 1 ед. ежегодно</t>
  </si>
  <si>
    <t>Основное мероприятие 4.    Мониторинг  выполнения норм и требований, установленных Законом Московской области от 30.12.2014 № 191/2014-ОЗ "О благоустройстве в Московской области"</t>
  </si>
  <si>
    <t xml:space="preserve">Государственный административно-технический надзор Московской области, Управление жилищно-коммунального хозяйства, администрации городских и сельских поселений </t>
  </si>
  <si>
    <t xml:space="preserve">Средства бюджета Одинцовского муниципального района </t>
  </si>
  <si>
    <t>Основное мероприятие 1.
Повышение энергетической эффективности систем наружного освещения</t>
  </si>
  <si>
    <t>Повышение энергетической эффективности систем наружного освещения</t>
  </si>
  <si>
    <t>Повышение доли освещенных улиц, проездов, набережных, площадей</t>
  </si>
  <si>
    <t xml:space="preserve">Средства бюджетов городских и сельских поселений Одинцовского муниципального района </t>
  </si>
  <si>
    <t>Капитальный ремонт общего имущества многоквартирных домов, расположенных на территории Одинцовского муниципального района    в соответствии с  региональной программой Московской области "Проведение капитального ремонта общего имущества в многоквартирных домах, расположенных на территории Московской области на 2014-2038 годы"</t>
  </si>
  <si>
    <t>Комплексный капитальный ремонт в 2018 году запланирован в 23 многоквартирных домах</t>
  </si>
  <si>
    <t>Приобретение техники для нужд благоустройства территории Одинцовского муниципального района</t>
  </si>
  <si>
    <t>Средства бюджета Одинцовского муниципального района, передаваемые в бюджеты сельских поселений *</t>
  </si>
  <si>
    <t>*- в том числе за счет иных межбюджетных трансфертов из бюджетовсельских  поселений, перечисляемых в бюджет Одинцовского муниципального района в соответствии с заключенными с сельскими поселениями соглашениями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</si>
</sst>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#,##0.00000"/>
  </numFmts>
  <fonts count="7" x14ac:knownFonts="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charset val="204"/>
      <scheme val="minor"/>
    </font>
    <font>
      <sz val="13"/>
      <color rgb="FFFF0000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166" fontId="1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top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166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/>
    <xf numFmtId="164" fontId="1" fillId="0" borderId="1" xfId="0" applyNumberFormat="1" applyFont="1" applyFill="1" applyBorder="1"/>
    <xf numFmtId="0" fontId="2" fillId="0" borderId="0" xfId="0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 wrapText="1"/>
    </xf>
    <xf numFmtId="16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165" fontId="2" fillId="0" borderId="0" xfId="0" applyNumberFormat="1" applyFont="1" applyFill="1"/>
    <xf numFmtId="166" fontId="2" fillId="0" borderId="0" xfId="0" applyNumberFormat="1" applyFont="1" applyFill="1"/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16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166" fontId="6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" fontId="2" fillId="0" borderId="5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166" fontId="1" fillId="0" borderId="2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16" fontId="2" fillId="0" borderId="7" xfId="0" applyNumberFormat="1" applyFont="1" applyFill="1" applyBorder="1" applyAlignment="1">
      <alignment horizontal="center" vertical="top"/>
    </xf>
    <xf numFmtId="16" fontId="2" fillId="0" borderId="6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02"/>
  <sheetViews>
    <sheetView tabSelected="1" topLeftCell="A85" zoomScale="77" zoomScaleNormal="77" zoomScaleSheetLayoutView="77" workbookViewId="0">
      <selection activeCell="O31" sqref="O31"/>
    </sheetView>
  </sheetViews>
  <sheetFormatPr defaultColWidth="8.85546875" defaultRowHeight="17.25" x14ac:dyDescent="0.3"/>
  <cols>
    <col min="1" max="1" width="7.5703125" style="4" customWidth="1"/>
    <col min="2" max="2" width="29" style="4" customWidth="1"/>
    <col min="3" max="3" width="18" style="4" customWidth="1"/>
    <col min="4" max="4" width="36.28515625" style="4" customWidth="1"/>
    <col min="5" max="5" width="19" style="4" customWidth="1"/>
    <col min="6" max="6" width="18.85546875" style="4" customWidth="1"/>
    <col min="7" max="7" width="18.7109375" style="4" customWidth="1"/>
    <col min="8" max="8" width="18.42578125" style="4" customWidth="1"/>
    <col min="9" max="9" width="18.140625" style="4" customWidth="1"/>
    <col min="10" max="10" width="17.5703125" style="4" customWidth="1"/>
    <col min="11" max="11" width="19" style="4" customWidth="1"/>
    <col min="12" max="12" width="21.42578125" style="4" customWidth="1"/>
    <col min="13" max="13" width="25.140625" style="4" customWidth="1"/>
    <col min="14" max="14" width="9.42578125" style="4" bestFit="1" customWidth="1"/>
    <col min="15" max="15" width="21.7109375" style="4" customWidth="1"/>
    <col min="16" max="16384" width="8.85546875" style="4"/>
  </cols>
  <sheetData>
    <row r="1" spans="1:13" x14ac:dyDescent="0.3">
      <c r="A1" s="102"/>
      <c r="B1" s="102"/>
      <c r="C1" s="34"/>
      <c r="D1" s="5"/>
      <c r="E1" s="5"/>
      <c r="F1" s="5"/>
      <c r="G1" s="5"/>
      <c r="H1" s="5"/>
      <c r="I1" s="5"/>
      <c r="J1" s="5"/>
      <c r="K1" s="6"/>
      <c r="L1" s="5"/>
      <c r="M1" s="6" t="s">
        <v>13</v>
      </c>
    </row>
    <row r="2" spans="1:13" x14ac:dyDescent="0.3">
      <c r="A2" s="104" t="s">
        <v>31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ht="17.45" x14ac:dyDescent="0.35">
      <c r="A3" s="7"/>
      <c r="B3" s="7"/>
      <c r="C3" s="7"/>
      <c r="D3" s="7"/>
      <c r="E3" s="7"/>
      <c r="F3" s="7"/>
      <c r="G3" s="7"/>
      <c r="H3" s="7"/>
    </row>
    <row r="4" spans="1:13" x14ac:dyDescent="0.3">
      <c r="A4" s="107" t="s">
        <v>23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3" x14ac:dyDescent="0.3">
      <c r="A5" s="107" t="s">
        <v>39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</row>
    <row r="6" spans="1:13" ht="17.45" x14ac:dyDescent="0.3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</row>
    <row r="7" spans="1:13" ht="23.45" customHeight="1" x14ac:dyDescent="0.3">
      <c r="A7" s="105" t="s">
        <v>3</v>
      </c>
      <c r="B7" s="106" t="s">
        <v>8</v>
      </c>
      <c r="C7" s="106" t="s">
        <v>5</v>
      </c>
      <c r="D7" s="106" t="s">
        <v>4</v>
      </c>
      <c r="E7" s="106" t="s">
        <v>38</v>
      </c>
      <c r="F7" s="106" t="s">
        <v>6</v>
      </c>
      <c r="G7" s="109" t="s">
        <v>7</v>
      </c>
      <c r="H7" s="109"/>
      <c r="I7" s="109"/>
      <c r="J7" s="109"/>
      <c r="K7" s="109"/>
      <c r="L7" s="106" t="s">
        <v>9</v>
      </c>
      <c r="M7" s="106" t="s">
        <v>10</v>
      </c>
    </row>
    <row r="8" spans="1:13" ht="66.599999999999994" customHeight="1" x14ac:dyDescent="0.3">
      <c r="A8" s="105"/>
      <c r="B8" s="106"/>
      <c r="C8" s="106"/>
      <c r="D8" s="106"/>
      <c r="E8" s="106"/>
      <c r="F8" s="106"/>
      <c r="G8" s="35">
        <v>2018</v>
      </c>
      <c r="H8" s="35">
        <v>2019</v>
      </c>
      <c r="I8" s="35">
        <v>2020</v>
      </c>
      <c r="J8" s="35">
        <v>2021</v>
      </c>
      <c r="K8" s="35">
        <v>2022</v>
      </c>
      <c r="L8" s="106"/>
      <c r="M8" s="106"/>
    </row>
    <row r="9" spans="1:13" ht="17.45" customHeight="1" x14ac:dyDescent="0.35">
      <c r="A9" s="35">
        <v>1</v>
      </c>
      <c r="B9" s="35">
        <v>2</v>
      </c>
      <c r="C9" s="35">
        <v>3</v>
      </c>
      <c r="D9" s="35">
        <v>4</v>
      </c>
      <c r="E9" s="35">
        <v>5</v>
      </c>
      <c r="F9" s="35">
        <v>6</v>
      </c>
      <c r="G9" s="35">
        <v>7</v>
      </c>
      <c r="H9" s="35">
        <v>8</v>
      </c>
      <c r="I9" s="35">
        <v>9</v>
      </c>
      <c r="J9" s="35">
        <v>10</v>
      </c>
      <c r="K9" s="35">
        <v>11</v>
      </c>
      <c r="L9" s="35">
        <v>12</v>
      </c>
      <c r="M9" s="35">
        <v>13</v>
      </c>
    </row>
    <row r="10" spans="1:13" ht="39" customHeight="1" x14ac:dyDescent="0.3">
      <c r="A10" s="93" t="s">
        <v>80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5"/>
    </row>
    <row r="11" spans="1:13" ht="30.6" customHeight="1" x14ac:dyDescent="0.3">
      <c r="A11" s="110"/>
      <c r="B11" s="11" t="s">
        <v>35</v>
      </c>
      <c r="C11" s="68"/>
      <c r="D11" s="38" t="s">
        <v>1</v>
      </c>
      <c r="E11" s="29">
        <v>0</v>
      </c>
      <c r="F11" s="29">
        <f>G11+H11+I11+J11+K11</f>
        <v>0</v>
      </c>
      <c r="G11" s="29">
        <f>G14</f>
        <v>0</v>
      </c>
      <c r="H11" s="29">
        <f>H14</f>
        <v>0</v>
      </c>
      <c r="I11" s="29">
        <f>I14</f>
        <v>0</v>
      </c>
      <c r="J11" s="29">
        <f>J14</f>
        <v>0</v>
      </c>
      <c r="K11" s="29">
        <f>K14</f>
        <v>0</v>
      </c>
      <c r="L11" s="108"/>
      <c r="M11" s="85"/>
    </row>
    <row r="12" spans="1:13" ht="49.9" customHeight="1" x14ac:dyDescent="0.3">
      <c r="A12" s="110"/>
      <c r="B12" s="76" t="s">
        <v>42</v>
      </c>
      <c r="C12" s="68"/>
      <c r="D12" s="36" t="s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108"/>
      <c r="M12" s="85"/>
    </row>
    <row r="13" spans="1:13" ht="49.9" customHeight="1" x14ac:dyDescent="0.3">
      <c r="A13" s="110"/>
      <c r="B13" s="77"/>
      <c r="C13" s="68"/>
      <c r="D13" s="44" t="s">
        <v>20</v>
      </c>
      <c r="E13" s="29">
        <v>7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108"/>
      <c r="M13" s="85"/>
    </row>
    <row r="14" spans="1:13" ht="79.900000000000006" customHeight="1" x14ac:dyDescent="0.3">
      <c r="A14" s="110"/>
      <c r="B14" s="77"/>
      <c r="C14" s="68"/>
      <c r="D14" s="36" t="s">
        <v>12</v>
      </c>
      <c r="E14" s="86" t="s">
        <v>24</v>
      </c>
      <c r="F14" s="86"/>
      <c r="G14" s="86"/>
      <c r="H14" s="86"/>
      <c r="I14" s="86"/>
      <c r="J14" s="86"/>
      <c r="K14" s="86"/>
      <c r="L14" s="108"/>
      <c r="M14" s="85"/>
    </row>
    <row r="15" spans="1:13" ht="29.45" customHeight="1" x14ac:dyDescent="0.3">
      <c r="A15" s="79" t="s">
        <v>14</v>
      </c>
      <c r="B15" s="76" t="s">
        <v>48</v>
      </c>
      <c r="C15" s="67"/>
      <c r="D15" s="55" t="s">
        <v>1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79"/>
      <c r="M15" s="67"/>
    </row>
    <row r="16" spans="1:13" ht="85.9" customHeight="1" x14ac:dyDescent="0.3">
      <c r="A16" s="81"/>
      <c r="B16" s="78"/>
      <c r="C16" s="69"/>
      <c r="D16" s="36" t="s">
        <v>12</v>
      </c>
      <c r="E16" s="86" t="s">
        <v>24</v>
      </c>
      <c r="F16" s="86"/>
      <c r="G16" s="86"/>
      <c r="H16" s="86"/>
      <c r="I16" s="86"/>
      <c r="J16" s="86"/>
      <c r="K16" s="86"/>
      <c r="L16" s="81"/>
      <c r="M16" s="69"/>
    </row>
    <row r="17" spans="1:18" ht="143.44999999999999" customHeight="1" x14ac:dyDescent="0.3">
      <c r="A17" s="50" t="s">
        <v>15</v>
      </c>
      <c r="B17" s="51" t="s">
        <v>54</v>
      </c>
      <c r="C17" s="48" t="s">
        <v>34</v>
      </c>
      <c r="D17" s="36" t="s">
        <v>12</v>
      </c>
      <c r="E17" s="86" t="s">
        <v>24</v>
      </c>
      <c r="F17" s="86"/>
      <c r="G17" s="86"/>
      <c r="H17" s="86"/>
      <c r="I17" s="86"/>
      <c r="J17" s="86"/>
      <c r="K17" s="86"/>
      <c r="L17" s="48" t="s">
        <v>19</v>
      </c>
      <c r="M17" s="48" t="s">
        <v>85</v>
      </c>
      <c r="O17" s="56"/>
    </row>
    <row r="18" spans="1:18" ht="133.9" customHeight="1" x14ac:dyDescent="0.3">
      <c r="A18" s="50" t="s">
        <v>37</v>
      </c>
      <c r="B18" s="51" t="s">
        <v>55</v>
      </c>
      <c r="C18" s="48" t="s">
        <v>34</v>
      </c>
      <c r="D18" s="36" t="s">
        <v>12</v>
      </c>
      <c r="E18" s="86" t="s">
        <v>24</v>
      </c>
      <c r="F18" s="86"/>
      <c r="G18" s="86"/>
      <c r="H18" s="86"/>
      <c r="I18" s="86"/>
      <c r="J18" s="86"/>
      <c r="K18" s="86"/>
      <c r="L18" s="48" t="s">
        <v>19</v>
      </c>
      <c r="M18" s="48" t="s">
        <v>86</v>
      </c>
      <c r="O18" s="56"/>
      <c r="P18" s="112"/>
    </row>
    <row r="19" spans="1:18" ht="39.6" customHeight="1" x14ac:dyDescent="0.3">
      <c r="A19" s="79" t="s">
        <v>43</v>
      </c>
      <c r="B19" s="76" t="s">
        <v>44</v>
      </c>
      <c r="C19" s="67"/>
      <c r="D19" s="42" t="s">
        <v>1</v>
      </c>
      <c r="E19" s="43">
        <v>0</v>
      </c>
      <c r="F19" s="43">
        <f>G19+H19+I19+J19+K19</f>
        <v>0</v>
      </c>
      <c r="G19" s="43">
        <f>G20</f>
        <v>0</v>
      </c>
      <c r="H19" s="43">
        <f>H20</f>
        <v>0</v>
      </c>
      <c r="I19" s="43">
        <f>I20</f>
        <v>0</v>
      </c>
      <c r="J19" s="43">
        <f>J20</f>
        <v>0</v>
      </c>
      <c r="K19" s="43">
        <f>K20</f>
        <v>0</v>
      </c>
      <c r="L19" s="85"/>
      <c r="M19" s="113"/>
      <c r="O19" s="39"/>
      <c r="P19" s="112"/>
    </row>
    <row r="20" spans="1:18" ht="76.900000000000006" customHeight="1" x14ac:dyDescent="0.3">
      <c r="A20" s="81"/>
      <c r="B20" s="78"/>
      <c r="C20" s="69"/>
      <c r="D20" s="40" t="s">
        <v>12</v>
      </c>
      <c r="E20" s="86" t="s">
        <v>24</v>
      </c>
      <c r="F20" s="86"/>
      <c r="G20" s="86"/>
      <c r="H20" s="86"/>
      <c r="I20" s="86"/>
      <c r="J20" s="86"/>
      <c r="K20" s="86"/>
      <c r="L20" s="85"/>
      <c r="M20" s="113"/>
      <c r="O20" s="41"/>
      <c r="P20" s="112"/>
    </row>
    <row r="21" spans="1:18" ht="130.15" customHeight="1" x14ac:dyDescent="0.3">
      <c r="A21" s="50" t="s">
        <v>45</v>
      </c>
      <c r="B21" s="51" t="s">
        <v>56</v>
      </c>
      <c r="C21" s="48" t="s">
        <v>34</v>
      </c>
      <c r="D21" s="36" t="s">
        <v>12</v>
      </c>
      <c r="E21" s="86" t="s">
        <v>24</v>
      </c>
      <c r="F21" s="86"/>
      <c r="G21" s="86"/>
      <c r="H21" s="86"/>
      <c r="I21" s="86"/>
      <c r="J21" s="86"/>
      <c r="K21" s="86"/>
      <c r="L21" s="48" t="s">
        <v>19</v>
      </c>
      <c r="M21" s="49" t="s">
        <v>27</v>
      </c>
      <c r="O21" s="39"/>
      <c r="P21" s="112"/>
    </row>
    <row r="22" spans="1:18" ht="60.6" customHeight="1" x14ac:dyDescent="0.3">
      <c r="A22" s="79" t="s">
        <v>47</v>
      </c>
      <c r="B22" s="76" t="s">
        <v>49</v>
      </c>
      <c r="C22" s="67"/>
      <c r="D22" s="42" t="s">
        <v>1</v>
      </c>
      <c r="E22" s="43">
        <f>E23+E24</f>
        <v>7000</v>
      </c>
      <c r="F22" s="43">
        <f t="shared" ref="F22:K22" si="0">F23+F24</f>
        <v>0</v>
      </c>
      <c r="G22" s="43">
        <f t="shared" si="0"/>
        <v>0</v>
      </c>
      <c r="H22" s="43">
        <f t="shared" si="0"/>
        <v>0</v>
      </c>
      <c r="I22" s="43">
        <f t="shared" si="0"/>
        <v>0</v>
      </c>
      <c r="J22" s="43">
        <f t="shared" si="0"/>
        <v>0</v>
      </c>
      <c r="K22" s="43">
        <f t="shared" si="0"/>
        <v>0</v>
      </c>
      <c r="L22" s="67"/>
      <c r="M22" s="67"/>
      <c r="O22" s="41"/>
      <c r="P22" s="112"/>
    </row>
    <row r="23" spans="1:18" ht="39.6" customHeight="1" x14ac:dyDescent="0.3">
      <c r="A23" s="80"/>
      <c r="B23" s="77"/>
      <c r="C23" s="68"/>
      <c r="D23" s="36" t="s">
        <v>0</v>
      </c>
      <c r="E23" s="29">
        <v>0</v>
      </c>
      <c r="F23" s="29">
        <f t="shared" ref="F23:F24" si="1">G23+H23+I23+J23+K23</f>
        <v>0</v>
      </c>
      <c r="G23" s="29">
        <f t="shared" ref="G23:G24" si="2">G24</f>
        <v>0</v>
      </c>
      <c r="H23" s="29">
        <f t="shared" ref="H23:H24" si="3">H24</f>
        <v>0</v>
      </c>
      <c r="I23" s="29">
        <f t="shared" ref="I23:I24" si="4">I24</f>
        <v>0</v>
      </c>
      <c r="J23" s="29">
        <f t="shared" ref="J23:J24" si="5">J24</f>
        <v>0</v>
      </c>
      <c r="K23" s="29">
        <f t="shared" ref="K23:K24" si="6">K24</f>
        <v>0</v>
      </c>
      <c r="L23" s="68"/>
      <c r="M23" s="68"/>
      <c r="O23" s="39"/>
      <c r="P23" s="112"/>
    </row>
    <row r="24" spans="1:18" ht="44.45" customHeight="1" x14ac:dyDescent="0.3">
      <c r="A24" s="80"/>
      <c r="B24" s="77"/>
      <c r="C24" s="68"/>
      <c r="D24" s="44" t="s">
        <v>20</v>
      </c>
      <c r="E24" s="29">
        <f>E29</f>
        <v>7000</v>
      </c>
      <c r="F24" s="29">
        <f t="shared" si="1"/>
        <v>0</v>
      </c>
      <c r="G24" s="29">
        <f t="shared" si="2"/>
        <v>0</v>
      </c>
      <c r="H24" s="29">
        <f t="shared" si="3"/>
        <v>0</v>
      </c>
      <c r="I24" s="29">
        <f t="shared" si="4"/>
        <v>0</v>
      </c>
      <c r="J24" s="29">
        <f t="shared" si="5"/>
        <v>0</v>
      </c>
      <c r="K24" s="29">
        <f t="shared" si="6"/>
        <v>0</v>
      </c>
      <c r="L24" s="68"/>
      <c r="M24" s="68"/>
      <c r="O24" s="39"/>
      <c r="P24" s="112"/>
    </row>
    <row r="25" spans="1:18" ht="75.599999999999994" customHeight="1" x14ac:dyDescent="0.3">
      <c r="A25" s="81"/>
      <c r="B25" s="78"/>
      <c r="C25" s="69"/>
      <c r="D25" s="36" t="s">
        <v>12</v>
      </c>
      <c r="E25" s="86" t="s">
        <v>24</v>
      </c>
      <c r="F25" s="86"/>
      <c r="G25" s="86"/>
      <c r="H25" s="86"/>
      <c r="I25" s="86"/>
      <c r="J25" s="86"/>
      <c r="K25" s="86"/>
      <c r="L25" s="69"/>
      <c r="M25" s="69"/>
      <c r="O25" s="39"/>
      <c r="P25" s="112"/>
    </row>
    <row r="26" spans="1:18" ht="123.6" customHeight="1" x14ac:dyDescent="0.3">
      <c r="A26" s="50" t="s">
        <v>50</v>
      </c>
      <c r="B26" s="51" t="s">
        <v>57</v>
      </c>
      <c r="C26" s="48" t="s">
        <v>34</v>
      </c>
      <c r="D26" s="36" t="s">
        <v>12</v>
      </c>
      <c r="E26" s="86" t="s">
        <v>24</v>
      </c>
      <c r="F26" s="86"/>
      <c r="G26" s="86"/>
      <c r="H26" s="86"/>
      <c r="I26" s="86"/>
      <c r="J26" s="86"/>
      <c r="K26" s="86"/>
      <c r="L26" s="48" t="s">
        <v>19</v>
      </c>
      <c r="M26" s="49" t="s">
        <v>27</v>
      </c>
      <c r="O26" s="39"/>
      <c r="P26" s="112"/>
    </row>
    <row r="27" spans="1:18" ht="42.6" customHeight="1" x14ac:dyDescent="0.3">
      <c r="A27" s="98" t="s">
        <v>51</v>
      </c>
      <c r="B27" s="99" t="s">
        <v>96</v>
      </c>
      <c r="C27" s="85" t="s">
        <v>34</v>
      </c>
      <c r="D27" s="36" t="s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85" t="s">
        <v>19</v>
      </c>
      <c r="M27" s="67" t="s">
        <v>40</v>
      </c>
      <c r="P27" s="112"/>
    </row>
    <row r="28" spans="1:18" ht="104.45" customHeight="1" x14ac:dyDescent="0.3">
      <c r="A28" s="98"/>
      <c r="B28" s="99"/>
      <c r="C28" s="85"/>
      <c r="D28" s="36" t="s">
        <v>12</v>
      </c>
      <c r="E28" s="86" t="s">
        <v>24</v>
      </c>
      <c r="F28" s="86"/>
      <c r="G28" s="86"/>
      <c r="H28" s="86"/>
      <c r="I28" s="86"/>
      <c r="J28" s="86"/>
      <c r="K28" s="86"/>
      <c r="L28" s="85"/>
      <c r="M28" s="68"/>
      <c r="N28" s="112"/>
      <c r="P28" s="112"/>
      <c r="R28" s="111"/>
    </row>
    <row r="29" spans="1:18" ht="54" customHeight="1" x14ac:dyDescent="0.3">
      <c r="A29" s="98" t="s">
        <v>52</v>
      </c>
      <c r="B29" s="99" t="s">
        <v>58</v>
      </c>
      <c r="C29" s="85" t="s">
        <v>34</v>
      </c>
      <c r="D29" s="44" t="s">
        <v>20</v>
      </c>
      <c r="E29" s="45">
        <v>7000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85" t="s">
        <v>19</v>
      </c>
      <c r="M29" s="68"/>
      <c r="N29" s="112"/>
      <c r="P29" s="112"/>
      <c r="R29" s="111"/>
    </row>
    <row r="30" spans="1:18" ht="87" customHeight="1" x14ac:dyDescent="0.3">
      <c r="A30" s="98"/>
      <c r="B30" s="99"/>
      <c r="C30" s="85"/>
      <c r="D30" s="36" t="s">
        <v>12</v>
      </c>
      <c r="E30" s="86" t="s">
        <v>24</v>
      </c>
      <c r="F30" s="86"/>
      <c r="G30" s="86"/>
      <c r="H30" s="86"/>
      <c r="I30" s="86"/>
      <c r="J30" s="86"/>
      <c r="K30" s="86"/>
      <c r="L30" s="85"/>
      <c r="M30" s="69"/>
      <c r="N30" s="112"/>
      <c r="P30" s="112"/>
      <c r="R30" s="111"/>
    </row>
    <row r="31" spans="1:18" ht="52.9" customHeight="1" x14ac:dyDescent="0.3">
      <c r="A31" s="87" t="s">
        <v>53</v>
      </c>
      <c r="B31" s="88" t="s">
        <v>87</v>
      </c>
      <c r="C31" s="67" t="s">
        <v>34</v>
      </c>
      <c r="D31" s="36" t="s">
        <v>1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85"/>
      <c r="M31" s="114"/>
      <c r="O31" s="26"/>
    </row>
    <row r="32" spans="1:18" ht="36.6" customHeight="1" x14ac:dyDescent="0.3">
      <c r="A32" s="87"/>
      <c r="B32" s="88"/>
      <c r="C32" s="68"/>
      <c r="D32" s="53" t="s">
        <v>20</v>
      </c>
      <c r="E32" s="63" t="s">
        <v>21</v>
      </c>
      <c r="F32" s="63"/>
      <c r="G32" s="63"/>
      <c r="H32" s="63"/>
      <c r="I32" s="63"/>
      <c r="J32" s="63"/>
      <c r="K32" s="63"/>
      <c r="L32" s="85"/>
      <c r="M32" s="114"/>
      <c r="O32" s="26"/>
    </row>
    <row r="33" spans="1:15" ht="74.45" customHeight="1" x14ac:dyDescent="0.3">
      <c r="A33" s="87"/>
      <c r="B33" s="88"/>
      <c r="C33" s="68"/>
      <c r="D33" s="36" t="s">
        <v>12</v>
      </c>
      <c r="E33" s="63" t="s">
        <v>24</v>
      </c>
      <c r="F33" s="63"/>
      <c r="G33" s="63"/>
      <c r="H33" s="63"/>
      <c r="I33" s="63"/>
      <c r="J33" s="63"/>
      <c r="K33" s="63"/>
      <c r="L33" s="85"/>
      <c r="M33" s="114"/>
      <c r="O33" s="26"/>
    </row>
    <row r="34" spans="1:15" ht="43.9" customHeight="1" x14ac:dyDescent="0.3">
      <c r="A34" s="87" t="s">
        <v>73</v>
      </c>
      <c r="B34" s="88" t="s">
        <v>59</v>
      </c>
      <c r="C34" s="85" t="s">
        <v>34</v>
      </c>
      <c r="D34" s="36" t="s">
        <v>20</v>
      </c>
      <c r="E34" s="63" t="s">
        <v>21</v>
      </c>
      <c r="F34" s="63"/>
      <c r="G34" s="63"/>
      <c r="H34" s="63"/>
      <c r="I34" s="63"/>
      <c r="J34" s="63"/>
      <c r="K34" s="63"/>
      <c r="L34" s="85" t="s">
        <v>88</v>
      </c>
      <c r="M34" s="67" t="s">
        <v>28</v>
      </c>
    </row>
    <row r="35" spans="1:15" ht="184.9" customHeight="1" x14ac:dyDescent="0.3">
      <c r="A35" s="87"/>
      <c r="B35" s="88"/>
      <c r="C35" s="85"/>
      <c r="D35" s="36" t="s">
        <v>12</v>
      </c>
      <c r="E35" s="63" t="s">
        <v>24</v>
      </c>
      <c r="F35" s="63"/>
      <c r="G35" s="63"/>
      <c r="H35" s="63"/>
      <c r="I35" s="63"/>
      <c r="J35" s="63"/>
      <c r="K35" s="63"/>
      <c r="L35" s="85"/>
      <c r="M35" s="68"/>
    </row>
    <row r="36" spans="1:15" ht="189.6" customHeight="1" x14ac:dyDescent="0.3">
      <c r="A36" s="52" t="s">
        <v>74</v>
      </c>
      <c r="B36" s="51" t="s">
        <v>76</v>
      </c>
      <c r="C36" s="48" t="s">
        <v>34</v>
      </c>
      <c r="D36" s="36" t="s">
        <v>20</v>
      </c>
      <c r="E36" s="29">
        <v>0</v>
      </c>
      <c r="F36" s="29">
        <f>G36</f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48" t="s">
        <v>19</v>
      </c>
      <c r="M36" s="47" t="s">
        <v>26</v>
      </c>
    </row>
    <row r="37" spans="1:15" ht="60.6" customHeight="1" x14ac:dyDescent="0.3">
      <c r="A37" s="87" t="s">
        <v>77</v>
      </c>
      <c r="B37" s="88" t="s">
        <v>75</v>
      </c>
      <c r="C37" s="85" t="s">
        <v>34</v>
      </c>
      <c r="D37" s="36" t="s">
        <v>20</v>
      </c>
      <c r="E37" s="63" t="s">
        <v>21</v>
      </c>
      <c r="F37" s="63"/>
      <c r="G37" s="63"/>
      <c r="H37" s="63"/>
      <c r="I37" s="63"/>
      <c r="J37" s="63"/>
      <c r="K37" s="63"/>
      <c r="L37" s="85" t="s">
        <v>18</v>
      </c>
      <c r="M37" s="85" t="s">
        <v>33</v>
      </c>
    </row>
    <row r="38" spans="1:15" ht="85.15" customHeight="1" x14ac:dyDescent="0.3">
      <c r="A38" s="87"/>
      <c r="B38" s="88"/>
      <c r="C38" s="85"/>
      <c r="D38" s="36" t="s">
        <v>12</v>
      </c>
      <c r="E38" s="63" t="s">
        <v>24</v>
      </c>
      <c r="F38" s="63"/>
      <c r="G38" s="63"/>
      <c r="H38" s="63"/>
      <c r="I38" s="63"/>
      <c r="J38" s="63"/>
      <c r="K38" s="63"/>
      <c r="L38" s="85"/>
      <c r="M38" s="85"/>
    </row>
    <row r="39" spans="1:15" ht="39.75" customHeight="1" x14ac:dyDescent="0.3">
      <c r="A39" s="93" t="s">
        <v>78</v>
      </c>
      <c r="B39" s="94"/>
      <c r="C39" s="94"/>
      <c r="D39" s="95"/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7"/>
      <c r="M39" s="28"/>
    </row>
    <row r="40" spans="1:15" ht="48" customHeight="1" x14ac:dyDescent="0.3">
      <c r="A40" s="96"/>
      <c r="B40" s="67"/>
      <c r="C40" s="67"/>
      <c r="D40" s="13" t="s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7"/>
      <c r="M40" s="28"/>
    </row>
    <row r="41" spans="1:15" ht="57.6" customHeight="1" x14ac:dyDescent="0.3">
      <c r="A41" s="97"/>
      <c r="B41" s="68"/>
      <c r="C41" s="68"/>
      <c r="D41" s="1" t="s">
        <v>89</v>
      </c>
      <c r="E41" s="2">
        <f>E24</f>
        <v>7000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7"/>
      <c r="M41" s="28"/>
    </row>
    <row r="42" spans="1:15" ht="97.15" customHeight="1" x14ac:dyDescent="0.3">
      <c r="A42" s="97"/>
      <c r="B42" s="68"/>
      <c r="C42" s="68"/>
      <c r="D42" s="13" t="s">
        <v>32</v>
      </c>
      <c r="E42" s="89" t="s">
        <v>25</v>
      </c>
      <c r="F42" s="90"/>
      <c r="G42" s="90"/>
      <c r="H42" s="90"/>
      <c r="I42" s="90"/>
      <c r="J42" s="90"/>
      <c r="K42" s="91"/>
      <c r="L42" s="48"/>
      <c r="M42" s="28"/>
    </row>
    <row r="43" spans="1:15" ht="30.6" customHeight="1" x14ac:dyDescent="0.3">
      <c r="A43" s="93" t="s">
        <v>79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5"/>
    </row>
    <row r="44" spans="1:15" ht="28.9" customHeight="1" x14ac:dyDescent="0.3">
      <c r="A44" s="87"/>
      <c r="B44" s="27" t="s">
        <v>36</v>
      </c>
      <c r="C44" s="67"/>
      <c r="D44" s="36" t="s">
        <v>1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85"/>
      <c r="M44" s="85"/>
    </row>
    <row r="45" spans="1:15" ht="44.45" customHeight="1" x14ac:dyDescent="0.3">
      <c r="A45" s="87"/>
      <c r="B45" s="76" t="s">
        <v>60</v>
      </c>
      <c r="C45" s="68"/>
      <c r="D45" s="36" t="s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85"/>
      <c r="M45" s="85"/>
    </row>
    <row r="46" spans="1:15" ht="75" customHeight="1" x14ac:dyDescent="0.3">
      <c r="A46" s="87"/>
      <c r="B46" s="77"/>
      <c r="C46" s="68"/>
      <c r="D46" s="36" t="s">
        <v>12</v>
      </c>
      <c r="E46" s="63" t="s">
        <v>24</v>
      </c>
      <c r="F46" s="63"/>
      <c r="G46" s="63"/>
      <c r="H46" s="63"/>
      <c r="I46" s="63"/>
      <c r="J46" s="63"/>
      <c r="K46" s="63"/>
      <c r="L46" s="85"/>
      <c r="M46" s="85"/>
    </row>
    <row r="47" spans="1:15" ht="27" customHeight="1" x14ac:dyDescent="0.3">
      <c r="A47" s="96" t="s">
        <v>14</v>
      </c>
      <c r="B47" s="76" t="s">
        <v>90</v>
      </c>
      <c r="C47" s="67"/>
      <c r="D47" s="53" t="s">
        <v>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67"/>
      <c r="M47" s="67"/>
    </row>
    <row r="48" spans="1:15" ht="93" customHeight="1" x14ac:dyDescent="0.3">
      <c r="A48" s="117"/>
      <c r="B48" s="78"/>
      <c r="C48" s="69"/>
      <c r="D48" s="36" t="s">
        <v>12</v>
      </c>
      <c r="E48" s="63" t="s">
        <v>24</v>
      </c>
      <c r="F48" s="63"/>
      <c r="G48" s="63"/>
      <c r="H48" s="63"/>
      <c r="I48" s="63"/>
      <c r="J48" s="63"/>
      <c r="K48" s="63"/>
      <c r="L48" s="69"/>
      <c r="M48" s="69"/>
    </row>
    <row r="49" spans="1:13" ht="126" customHeight="1" x14ac:dyDescent="0.3">
      <c r="A49" s="54" t="s">
        <v>15</v>
      </c>
      <c r="B49" s="53" t="s">
        <v>61</v>
      </c>
      <c r="C49" s="47" t="s">
        <v>34</v>
      </c>
      <c r="D49" s="36" t="s">
        <v>12</v>
      </c>
      <c r="E49" s="63" t="s">
        <v>24</v>
      </c>
      <c r="F49" s="63"/>
      <c r="G49" s="63"/>
      <c r="H49" s="63"/>
      <c r="I49" s="63"/>
      <c r="J49" s="63"/>
      <c r="K49" s="63"/>
      <c r="L49" s="48" t="s">
        <v>18</v>
      </c>
      <c r="M49" s="48" t="s">
        <v>91</v>
      </c>
    </row>
    <row r="50" spans="1:13" ht="39" customHeight="1" x14ac:dyDescent="0.3">
      <c r="A50" s="96" t="s">
        <v>62</v>
      </c>
      <c r="B50" s="76" t="s">
        <v>63</v>
      </c>
      <c r="C50" s="67"/>
      <c r="D50" s="53" t="s">
        <v>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67"/>
      <c r="M50" s="85"/>
    </row>
    <row r="51" spans="1:13" ht="39" customHeight="1" x14ac:dyDescent="0.3">
      <c r="A51" s="97"/>
      <c r="B51" s="77"/>
      <c r="C51" s="68"/>
      <c r="D51" s="53" t="s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68"/>
      <c r="M51" s="85"/>
    </row>
    <row r="52" spans="1:13" ht="75" customHeight="1" x14ac:dyDescent="0.3">
      <c r="A52" s="117"/>
      <c r="B52" s="78"/>
      <c r="C52" s="69"/>
      <c r="D52" s="36" t="s">
        <v>12</v>
      </c>
      <c r="E52" s="63" t="s">
        <v>24</v>
      </c>
      <c r="F52" s="63"/>
      <c r="G52" s="63"/>
      <c r="H52" s="63"/>
      <c r="I52" s="63"/>
      <c r="J52" s="63"/>
      <c r="K52" s="63"/>
      <c r="L52" s="69"/>
      <c r="M52" s="85"/>
    </row>
    <row r="53" spans="1:13" ht="46.9" customHeight="1" x14ac:dyDescent="0.3">
      <c r="A53" s="96" t="s">
        <v>45</v>
      </c>
      <c r="B53" s="76" t="s">
        <v>64</v>
      </c>
      <c r="C53" s="67" t="s">
        <v>34</v>
      </c>
      <c r="D53" s="53" t="s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67" t="s">
        <v>18</v>
      </c>
      <c r="M53" s="67" t="s">
        <v>92</v>
      </c>
    </row>
    <row r="54" spans="1:13" ht="110.45" customHeight="1" x14ac:dyDescent="0.3">
      <c r="A54" s="117"/>
      <c r="B54" s="78"/>
      <c r="C54" s="69"/>
      <c r="D54" s="36" t="s">
        <v>12</v>
      </c>
      <c r="E54" s="63" t="s">
        <v>24</v>
      </c>
      <c r="F54" s="63"/>
      <c r="G54" s="63"/>
      <c r="H54" s="63"/>
      <c r="I54" s="63"/>
      <c r="J54" s="63"/>
      <c r="K54" s="63"/>
      <c r="L54" s="69"/>
      <c r="M54" s="68"/>
    </row>
    <row r="55" spans="1:13" ht="123.6" customHeight="1" x14ac:dyDescent="0.3">
      <c r="A55" s="54" t="s">
        <v>46</v>
      </c>
      <c r="B55" s="53" t="s">
        <v>65</v>
      </c>
      <c r="C55" s="47" t="s">
        <v>34</v>
      </c>
      <c r="D55" s="36" t="s">
        <v>12</v>
      </c>
      <c r="E55" s="63" t="s">
        <v>24</v>
      </c>
      <c r="F55" s="63"/>
      <c r="G55" s="63"/>
      <c r="H55" s="63"/>
      <c r="I55" s="63"/>
      <c r="J55" s="63"/>
      <c r="K55" s="63"/>
      <c r="L55" s="48" t="s">
        <v>18</v>
      </c>
      <c r="M55" s="69"/>
    </row>
    <row r="56" spans="1:13" ht="28.9" customHeight="1" x14ac:dyDescent="0.3">
      <c r="A56" s="93" t="s">
        <v>81</v>
      </c>
      <c r="B56" s="94"/>
      <c r="C56" s="94"/>
      <c r="D56" s="95"/>
      <c r="E56" s="2">
        <v>0</v>
      </c>
      <c r="F56" s="2">
        <f t="shared" ref="F56:K56" si="7">SUM(F57:F57)</f>
        <v>0</v>
      </c>
      <c r="G56" s="2">
        <f t="shared" si="7"/>
        <v>0</v>
      </c>
      <c r="H56" s="2">
        <f t="shared" si="7"/>
        <v>0</v>
      </c>
      <c r="I56" s="2">
        <f t="shared" si="7"/>
        <v>0</v>
      </c>
      <c r="J56" s="2">
        <f t="shared" si="7"/>
        <v>0</v>
      </c>
      <c r="K56" s="2">
        <f t="shared" si="7"/>
        <v>0</v>
      </c>
      <c r="L56" s="27"/>
      <c r="M56" s="48"/>
    </row>
    <row r="57" spans="1:13" ht="48.6" customHeight="1" x14ac:dyDescent="0.3">
      <c r="A57" s="96"/>
      <c r="B57" s="67"/>
      <c r="C57" s="67"/>
      <c r="D57" s="13" t="s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7"/>
      <c r="M57" s="48"/>
    </row>
    <row r="58" spans="1:13" ht="76.900000000000006" customHeight="1" x14ac:dyDescent="0.3">
      <c r="A58" s="117"/>
      <c r="B58" s="69"/>
      <c r="C58" s="69"/>
      <c r="D58" s="13" t="s">
        <v>93</v>
      </c>
      <c r="E58" s="89" t="s">
        <v>25</v>
      </c>
      <c r="F58" s="90"/>
      <c r="G58" s="90"/>
      <c r="H58" s="90"/>
      <c r="I58" s="90"/>
      <c r="J58" s="90"/>
      <c r="K58" s="91"/>
      <c r="L58" s="27"/>
      <c r="M58" s="48"/>
    </row>
    <row r="59" spans="1:13" ht="29.25" customHeight="1" x14ac:dyDescent="0.3">
      <c r="A59" s="31"/>
      <c r="B59" s="93" t="s">
        <v>82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5"/>
    </row>
    <row r="60" spans="1:13" ht="30.6" customHeight="1" x14ac:dyDescent="0.3">
      <c r="A60" s="79"/>
      <c r="B60" s="8" t="s">
        <v>11</v>
      </c>
      <c r="C60" s="73"/>
      <c r="D60" s="9" t="s">
        <v>1</v>
      </c>
      <c r="E60" s="61">
        <f>E61+E62+E64</f>
        <v>598519.6</v>
      </c>
      <c r="F60" s="61">
        <f>F61+F62+F64</f>
        <v>2750445.35</v>
      </c>
      <c r="G60" s="61">
        <f t="shared" ref="G60:K60" si="8">G61+G62+G64</f>
        <v>598958.94999999995</v>
      </c>
      <c r="H60" s="61">
        <f t="shared" si="8"/>
        <v>537871.6</v>
      </c>
      <c r="I60" s="61">
        <f t="shared" si="8"/>
        <v>537871.6</v>
      </c>
      <c r="J60" s="61">
        <f t="shared" si="8"/>
        <v>537871.6</v>
      </c>
      <c r="K60" s="61">
        <f t="shared" si="8"/>
        <v>537871.6</v>
      </c>
      <c r="L60" s="106"/>
      <c r="M60" s="106"/>
    </row>
    <row r="61" spans="1:13" ht="37.15" customHeight="1" x14ac:dyDescent="0.3">
      <c r="A61" s="80"/>
      <c r="B61" s="88" t="s">
        <v>66</v>
      </c>
      <c r="C61" s="74"/>
      <c r="D61" s="36" t="s">
        <v>0</v>
      </c>
      <c r="E61" s="30">
        <f t="shared" ref="E61:K61" si="9">E69</f>
        <v>17803</v>
      </c>
      <c r="F61" s="30">
        <f t="shared" si="9"/>
        <v>17890</v>
      </c>
      <c r="G61" s="30">
        <f t="shared" si="9"/>
        <v>17890</v>
      </c>
      <c r="H61" s="30">
        <f t="shared" si="9"/>
        <v>0</v>
      </c>
      <c r="I61" s="30">
        <f t="shared" si="9"/>
        <v>0</v>
      </c>
      <c r="J61" s="30">
        <f t="shared" si="9"/>
        <v>0</v>
      </c>
      <c r="K61" s="30">
        <f t="shared" si="9"/>
        <v>0</v>
      </c>
      <c r="L61" s="106"/>
      <c r="M61" s="106"/>
    </row>
    <row r="62" spans="1:13" ht="72.599999999999994" customHeight="1" x14ac:dyDescent="0.3">
      <c r="A62" s="80"/>
      <c r="B62" s="88"/>
      <c r="C62" s="74"/>
      <c r="D62" s="36" t="s">
        <v>97</v>
      </c>
      <c r="E62" s="30">
        <f t="shared" ref="E62:K62" si="10">E70</f>
        <v>11005</v>
      </c>
      <c r="F62" s="30">
        <f t="shared" si="10"/>
        <v>11351.35</v>
      </c>
      <c r="G62" s="30">
        <f t="shared" si="10"/>
        <v>11351.35</v>
      </c>
      <c r="H62" s="30">
        <f t="shared" si="10"/>
        <v>0</v>
      </c>
      <c r="I62" s="30">
        <f t="shared" si="10"/>
        <v>0</v>
      </c>
      <c r="J62" s="30">
        <f t="shared" si="10"/>
        <v>0</v>
      </c>
      <c r="K62" s="30">
        <f t="shared" si="10"/>
        <v>0</v>
      </c>
      <c r="L62" s="106"/>
      <c r="M62" s="106"/>
    </row>
    <row r="63" spans="1:13" ht="77.45" customHeight="1" x14ac:dyDescent="0.3">
      <c r="A63" s="80"/>
      <c r="B63" s="88"/>
      <c r="C63" s="74"/>
      <c r="D63" s="36" t="s">
        <v>12</v>
      </c>
      <c r="E63" s="63" t="s">
        <v>24</v>
      </c>
      <c r="F63" s="63"/>
      <c r="G63" s="63"/>
      <c r="H63" s="63"/>
      <c r="I63" s="63"/>
      <c r="J63" s="63"/>
      <c r="K63" s="63"/>
      <c r="L63" s="106"/>
      <c r="M63" s="106"/>
    </row>
    <row r="64" spans="1:13" ht="30.6" customHeight="1" x14ac:dyDescent="0.3">
      <c r="A64" s="81"/>
      <c r="B64" s="88"/>
      <c r="C64" s="75"/>
      <c r="D64" s="36" t="s">
        <v>2</v>
      </c>
      <c r="E64" s="46">
        <f t="shared" ref="E64:K64" si="11">E74+E68+E80</f>
        <v>569711.6</v>
      </c>
      <c r="F64" s="60">
        <f t="shared" si="11"/>
        <v>2721204</v>
      </c>
      <c r="G64" s="60">
        <f t="shared" si="11"/>
        <v>569717.6</v>
      </c>
      <c r="H64" s="60">
        <f t="shared" si="11"/>
        <v>537871.6</v>
      </c>
      <c r="I64" s="60">
        <f t="shared" si="11"/>
        <v>537871.6</v>
      </c>
      <c r="J64" s="60">
        <f t="shared" si="11"/>
        <v>537871.6</v>
      </c>
      <c r="K64" s="60">
        <f t="shared" si="11"/>
        <v>537871.6</v>
      </c>
      <c r="L64" s="106"/>
      <c r="M64" s="106"/>
    </row>
    <row r="65" spans="1:13" ht="22.9" customHeight="1" x14ac:dyDescent="0.3">
      <c r="A65" s="79" t="s">
        <v>14</v>
      </c>
      <c r="B65" s="76" t="s">
        <v>68</v>
      </c>
      <c r="C65" s="73"/>
      <c r="D65" s="55" t="s">
        <v>1</v>
      </c>
      <c r="E65" s="3">
        <f>E66+E67+E68</f>
        <v>60648</v>
      </c>
      <c r="F65" s="3">
        <f t="shared" ref="F65:J65" si="12">F66+F67+F68</f>
        <v>61087.35</v>
      </c>
      <c r="G65" s="3">
        <f t="shared" si="12"/>
        <v>61087.35</v>
      </c>
      <c r="H65" s="3">
        <f t="shared" si="12"/>
        <v>0</v>
      </c>
      <c r="I65" s="3">
        <f t="shared" si="12"/>
        <v>0</v>
      </c>
      <c r="J65" s="3">
        <f t="shared" si="12"/>
        <v>0</v>
      </c>
      <c r="K65" s="3">
        <f>K66+K67+K68</f>
        <v>0</v>
      </c>
      <c r="L65" s="82"/>
      <c r="M65" s="82"/>
    </row>
    <row r="66" spans="1:13" ht="40.9" customHeight="1" x14ac:dyDescent="0.3">
      <c r="A66" s="80"/>
      <c r="B66" s="77"/>
      <c r="C66" s="74"/>
      <c r="D66" s="36" t="s">
        <v>0</v>
      </c>
      <c r="E66" s="3">
        <v>17803</v>
      </c>
      <c r="F66" s="3">
        <f t="shared" ref="F66:F71" si="13">G66+H66+I66+J66</f>
        <v>17890</v>
      </c>
      <c r="G66" s="3">
        <v>17890</v>
      </c>
      <c r="H66" s="3">
        <v>0</v>
      </c>
      <c r="I66" s="3">
        <v>0</v>
      </c>
      <c r="J66" s="3">
        <v>0</v>
      </c>
      <c r="K66" s="3">
        <v>0</v>
      </c>
      <c r="L66" s="83"/>
      <c r="M66" s="83"/>
    </row>
    <row r="67" spans="1:13" ht="79.900000000000006" customHeight="1" x14ac:dyDescent="0.3">
      <c r="A67" s="80"/>
      <c r="B67" s="77"/>
      <c r="C67" s="74"/>
      <c r="D67" s="36" t="s">
        <v>97</v>
      </c>
      <c r="E67" s="3">
        <v>11005</v>
      </c>
      <c r="F67" s="3">
        <f t="shared" si="13"/>
        <v>11351.35</v>
      </c>
      <c r="G67" s="3">
        <f>10918+433.35</f>
        <v>11351.35</v>
      </c>
      <c r="H67" s="3">
        <v>0</v>
      </c>
      <c r="I67" s="3">
        <v>0</v>
      </c>
      <c r="J67" s="3">
        <v>0</v>
      </c>
      <c r="K67" s="3">
        <v>0</v>
      </c>
      <c r="L67" s="83"/>
      <c r="M67" s="83"/>
    </row>
    <row r="68" spans="1:13" ht="32.450000000000003" customHeight="1" x14ac:dyDescent="0.3">
      <c r="A68" s="81"/>
      <c r="B68" s="78"/>
      <c r="C68" s="75"/>
      <c r="D68" s="36" t="s">
        <v>2</v>
      </c>
      <c r="E68" s="3">
        <v>31840</v>
      </c>
      <c r="F68" s="3">
        <f t="shared" si="13"/>
        <v>31846</v>
      </c>
      <c r="G68" s="3">
        <v>31846</v>
      </c>
      <c r="H68" s="3">
        <v>0</v>
      </c>
      <c r="I68" s="3">
        <v>0</v>
      </c>
      <c r="J68" s="3">
        <v>0</v>
      </c>
      <c r="K68" s="3">
        <v>0</v>
      </c>
      <c r="L68" s="84"/>
      <c r="M68" s="84"/>
    </row>
    <row r="69" spans="1:13" ht="40.9" customHeight="1" x14ac:dyDescent="0.3">
      <c r="A69" s="64" t="s">
        <v>15</v>
      </c>
      <c r="B69" s="76" t="s">
        <v>67</v>
      </c>
      <c r="C69" s="67" t="s">
        <v>34</v>
      </c>
      <c r="D69" s="36" t="s">
        <v>0</v>
      </c>
      <c r="E69" s="3">
        <v>17803</v>
      </c>
      <c r="F69" s="3">
        <f>G69+H69+I69+J69</f>
        <v>17890</v>
      </c>
      <c r="G69" s="3">
        <v>17890</v>
      </c>
      <c r="H69" s="3">
        <v>0</v>
      </c>
      <c r="I69" s="3">
        <v>0</v>
      </c>
      <c r="J69" s="3">
        <v>0</v>
      </c>
      <c r="K69" s="3">
        <v>0</v>
      </c>
      <c r="L69" s="85" t="s">
        <v>18</v>
      </c>
      <c r="M69" s="62" t="s">
        <v>41</v>
      </c>
    </row>
    <row r="70" spans="1:13" ht="75" customHeight="1" x14ac:dyDescent="0.3">
      <c r="A70" s="65"/>
      <c r="B70" s="115"/>
      <c r="C70" s="68"/>
      <c r="D70" s="36" t="s">
        <v>97</v>
      </c>
      <c r="E70" s="3">
        <v>11005</v>
      </c>
      <c r="F70" s="3">
        <f t="shared" si="13"/>
        <v>11351.35</v>
      </c>
      <c r="G70" s="3">
        <f>10918+433.35</f>
        <v>11351.35</v>
      </c>
      <c r="H70" s="3">
        <v>0</v>
      </c>
      <c r="I70" s="3">
        <v>0</v>
      </c>
      <c r="J70" s="3">
        <v>0</v>
      </c>
      <c r="K70" s="3">
        <v>0</v>
      </c>
      <c r="L70" s="85"/>
      <c r="M70" s="62"/>
    </row>
    <row r="71" spans="1:13" ht="124.9" customHeight="1" x14ac:dyDescent="0.3">
      <c r="A71" s="66"/>
      <c r="B71" s="116"/>
      <c r="C71" s="69"/>
      <c r="D71" s="36" t="s">
        <v>2</v>
      </c>
      <c r="E71" s="3">
        <v>31840</v>
      </c>
      <c r="F71" s="3">
        <f t="shared" si="13"/>
        <v>31846</v>
      </c>
      <c r="G71" s="3">
        <v>31846</v>
      </c>
      <c r="H71" s="3">
        <v>0</v>
      </c>
      <c r="I71" s="3">
        <v>0</v>
      </c>
      <c r="J71" s="3">
        <v>0</v>
      </c>
      <c r="K71" s="3">
        <v>0</v>
      </c>
      <c r="L71" s="85"/>
      <c r="M71" s="62"/>
    </row>
    <row r="72" spans="1:13" ht="37.9" customHeight="1" x14ac:dyDescent="0.3">
      <c r="A72" s="79" t="s">
        <v>43</v>
      </c>
      <c r="B72" s="76" t="s">
        <v>69</v>
      </c>
      <c r="C72" s="67"/>
      <c r="D72" s="55" t="s">
        <v>1</v>
      </c>
      <c r="E72" s="46">
        <f>E74</f>
        <v>537871.6</v>
      </c>
      <c r="F72" s="46">
        <f t="shared" ref="F72:K72" si="14">F74</f>
        <v>2689358</v>
      </c>
      <c r="G72" s="46">
        <f t="shared" si="14"/>
        <v>537871.6</v>
      </c>
      <c r="H72" s="46">
        <f t="shared" si="14"/>
        <v>537871.6</v>
      </c>
      <c r="I72" s="46">
        <f t="shared" si="14"/>
        <v>537871.6</v>
      </c>
      <c r="J72" s="46">
        <f t="shared" si="14"/>
        <v>537871.6</v>
      </c>
      <c r="K72" s="46">
        <f t="shared" si="14"/>
        <v>537871.6</v>
      </c>
      <c r="L72" s="70"/>
      <c r="M72" s="70"/>
    </row>
    <row r="73" spans="1:13" ht="89.45" customHeight="1" x14ac:dyDescent="0.3">
      <c r="A73" s="80"/>
      <c r="B73" s="77"/>
      <c r="C73" s="68"/>
      <c r="D73" s="36" t="s">
        <v>12</v>
      </c>
      <c r="E73" s="63" t="s">
        <v>24</v>
      </c>
      <c r="F73" s="63"/>
      <c r="G73" s="63"/>
      <c r="H73" s="63"/>
      <c r="I73" s="63"/>
      <c r="J73" s="63"/>
      <c r="K73" s="63"/>
      <c r="L73" s="71"/>
      <c r="M73" s="71"/>
    </row>
    <row r="74" spans="1:13" ht="33.6" customHeight="1" x14ac:dyDescent="0.3">
      <c r="A74" s="81"/>
      <c r="B74" s="78"/>
      <c r="C74" s="69"/>
      <c r="D74" s="36" t="s">
        <v>2</v>
      </c>
      <c r="E74" s="10">
        <v>537871.6</v>
      </c>
      <c r="F74" s="10">
        <f>G74+H74+I74+J74+K74</f>
        <v>2689358</v>
      </c>
      <c r="G74" s="10">
        <v>537871.6</v>
      </c>
      <c r="H74" s="10">
        <v>537871.6</v>
      </c>
      <c r="I74" s="10">
        <v>537871.6</v>
      </c>
      <c r="J74" s="10">
        <v>537871.6</v>
      </c>
      <c r="K74" s="10">
        <v>537871.6</v>
      </c>
      <c r="L74" s="72"/>
      <c r="M74" s="72"/>
    </row>
    <row r="75" spans="1:13" ht="75.599999999999994" customHeight="1" x14ac:dyDescent="0.3">
      <c r="A75" s="64" t="s">
        <v>45</v>
      </c>
      <c r="B75" s="88" t="s">
        <v>94</v>
      </c>
      <c r="C75" s="67" t="s">
        <v>34</v>
      </c>
      <c r="D75" s="36" t="s">
        <v>12</v>
      </c>
      <c r="E75" s="63" t="s">
        <v>24</v>
      </c>
      <c r="F75" s="63"/>
      <c r="G75" s="63"/>
      <c r="H75" s="63"/>
      <c r="I75" s="63"/>
      <c r="J75" s="63"/>
      <c r="K75" s="63"/>
      <c r="L75" s="85" t="s">
        <v>19</v>
      </c>
      <c r="M75" s="62" t="s">
        <v>72</v>
      </c>
    </row>
    <row r="76" spans="1:13" ht="217.9" customHeight="1" x14ac:dyDescent="0.3">
      <c r="A76" s="101"/>
      <c r="B76" s="88"/>
      <c r="C76" s="69"/>
      <c r="D76" s="36" t="s">
        <v>2</v>
      </c>
      <c r="E76" s="10">
        <v>537871.6</v>
      </c>
      <c r="F76" s="10">
        <f>G76+H76+I76+J76+K76</f>
        <v>2689358</v>
      </c>
      <c r="G76" s="10">
        <v>537871.6</v>
      </c>
      <c r="H76" s="10">
        <v>537871.6</v>
      </c>
      <c r="I76" s="10">
        <v>537871.6</v>
      </c>
      <c r="J76" s="10">
        <v>537871.6</v>
      </c>
      <c r="K76" s="10">
        <v>537871.6</v>
      </c>
      <c r="L76" s="85"/>
      <c r="M76" s="62"/>
    </row>
    <row r="77" spans="1:13" ht="28.15" customHeight="1" x14ac:dyDescent="0.3">
      <c r="A77" s="64" t="s">
        <v>47</v>
      </c>
      <c r="B77" s="76" t="s">
        <v>70</v>
      </c>
      <c r="C77" s="67"/>
      <c r="D77" s="55" t="s">
        <v>1</v>
      </c>
      <c r="E77" s="3">
        <f>E80</f>
        <v>0</v>
      </c>
      <c r="F77" s="3">
        <f t="shared" ref="F77:K77" si="15">F80</f>
        <v>0</v>
      </c>
      <c r="G77" s="3">
        <f t="shared" si="15"/>
        <v>0</v>
      </c>
      <c r="H77" s="3">
        <f t="shared" si="15"/>
        <v>0</v>
      </c>
      <c r="I77" s="3">
        <f t="shared" si="15"/>
        <v>0</v>
      </c>
      <c r="J77" s="3">
        <f t="shared" si="15"/>
        <v>0</v>
      </c>
      <c r="K77" s="3">
        <f t="shared" si="15"/>
        <v>0</v>
      </c>
      <c r="L77" s="67"/>
      <c r="M77" s="67"/>
    </row>
    <row r="78" spans="1:13" ht="37.9" customHeight="1" x14ac:dyDescent="0.3">
      <c r="A78" s="100"/>
      <c r="B78" s="77"/>
      <c r="C78" s="68"/>
      <c r="D78" s="53" t="s">
        <v>20</v>
      </c>
      <c r="E78" s="63" t="s">
        <v>21</v>
      </c>
      <c r="F78" s="63"/>
      <c r="G78" s="63"/>
      <c r="H78" s="63"/>
      <c r="I78" s="63"/>
      <c r="J78" s="63"/>
      <c r="K78" s="63"/>
      <c r="L78" s="68"/>
      <c r="M78" s="68"/>
    </row>
    <row r="79" spans="1:13" ht="76.150000000000006" customHeight="1" x14ac:dyDescent="0.3">
      <c r="A79" s="100"/>
      <c r="B79" s="77"/>
      <c r="C79" s="68"/>
      <c r="D79" s="53" t="s">
        <v>12</v>
      </c>
      <c r="E79" s="63" t="s">
        <v>24</v>
      </c>
      <c r="F79" s="63"/>
      <c r="G79" s="63"/>
      <c r="H79" s="63"/>
      <c r="I79" s="63"/>
      <c r="J79" s="63"/>
      <c r="K79" s="63"/>
      <c r="L79" s="68"/>
      <c r="M79" s="68"/>
    </row>
    <row r="80" spans="1:13" ht="37.15" customHeight="1" x14ac:dyDescent="0.3">
      <c r="A80" s="101"/>
      <c r="B80" s="78"/>
      <c r="C80" s="69"/>
      <c r="D80" s="53" t="s">
        <v>2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69"/>
      <c r="M80" s="69"/>
    </row>
    <row r="81" spans="1:13" ht="70.900000000000006" customHeight="1" x14ac:dyDescent="0.3">
      <c r="A81" s="64" t="s">
        <v>50</v>
      </c>
      <c r="B81" s="76" t="s">
        <v>71</v>
      </c>
      <c r="C81" s="67" t="s">
        <v>34</v>
      </c>
      <c r="D81" s="53" t="s">
        <v>20</v>
      </c>
      <c r="E81" s="63" t="s">
        <v>21</v>
      </c>
      <c r="F81" s="63"/>
      <c r="G81" s="63"/>
      <c r="H81" s="63"/>
      <c r="I81" s="63"/>
      <c r="J81" s="63"/>
      <c r="K81" s="63"/>
      <c r="L81" s="85" t="s">
        <v>18</v>
      </c>
      <c r="M81" s="62" t="s">
        <v>95</v>
      </c>
    </row>
    <row r="82" spans="1:13" ht="70.900000000000006" customHeight="1" x14ac:dyDescent="0.3">
      <c r="A82" s="100"/>
      <c r="B82" s="77"/>
      <c r="C82" s="68"/>
      <c r="D82" s="36" t="s">
        <v>12</v>
      </c>
      <c r="E82" s="63" t="s">
        <v>24</v>
      </c>
      <c r="F82" s="63"/>
      <c r="G82" s="63"/>
      <c r="H82" s="63"/>
      <c r="I82" s="63"/>
      <c r="J82" s="63"/>
      <c r="K82" s="63"/>
      <c r="L82" s="85"/>
      <c r="M82" s="62"/>
    </row>
    <row r="83" spans="1:13" ht="39.6" customHeight="1" x14ac:dyDescent="0.3">
      <c r="A83" s="37"/>
      <c r="B83" s="36"/>
      <c r="C83" s="27"/>
      <c r="D83" s="13" t="s">
        <v>83</v>
      </c>
      <c r="E83" s="2">
        <f>SUM(E84:E88)</f>
        <v>598519.6</v>
      </c>
      <c r="F83" s="2">
        <f>G83+H83+I83+J83+K83</f>
        <v>2750445.35</v>
      </c>
      <c r="G83" s="2">
        <f>SUM(G84:G88)</f>
        <v>598958.94999999995</v>
      </c>
      <c r="H83" s="2">
        <f>SUM(H84:H88)</f>
        <v>537871.6</v>
      </c>
      <c r="I83" s="2">
        <f>SUM(I84:I88)</f>
        <v>537871.6</v>
      </c>
      <c r="J83" s="2">
        <f>SUM(J84:J88)</f>
        <v>537871.6</v>
      </c>
      <c r="K83" s="2">
        <f>SUM(K84:K88)</f>
        <v>537871.6</v>
      </c>
      <c r="L83" s="27"/>
      <c r="M83" s="27"/>
    </row>
    <row r="84" spans="1:13" ht="33" x14ac:dyDescent="0.3">
      <c r="A84" s="37"/>
      <c r="B84" s="36"/>
      <c r="C84" s="27"/>
      <c r="D84" s="13" t="s">
        <v>0</v>
      </c>
      <c r="E84" s="2">
        <f>E69</f>
        <v>17803</v>
      </c>
      <c r="F84" s="2">
        <f>G84+H84+I84+J84+K84</f>
        <v>17890</v>
      </c>
      <c r="G84" s="2">
        <f>G69</f>
        <v>17890</v>
      </c>
      <c r="H84" s="2">
        <f>H69</f>
        <v>0</v>
      </c>
      <c r="I84" s="2">
        <f>I69</f>
        <v>0</v>
      </c>
      <c r="J84" s="2">
        <f>J69</f>
        <v>0</v>
      </c>
      <c r="K84" s="2">
        <f>K69</f>
        <v>0</v>
      </c>
      <c r="L84" s="27"/>
      <c r="M84" s="27"/>
    </row>
    <row r="85" spans="1:13" ht="54" customHeight="1" x14ac:dyDescent="0.3">
      <c r="A85" s="58"/>
      <c r="B85" s="59"/>
      <c r="C85" s="57"/>
      <c r="D85" s="1" t="s">
        <v>20</v>
      </c>
      <c r="E85" s="92" t="s">
        <v>21</v>
      </c>
      <c r="F85" s="92"/>
      <c r="G85" s="92"/>
      <c r="H85" s="92"/>
      <c r="I85" s="92"/>
      <c r="J85" s="92"/>
      <c r="K85" s="92"/>
      <c r="L85" s="57"/>
      <c r="M85" s="57"/>
    </row>
    <row r="86" spans="1:13" ht="88.9" customHeight="1" x14ac:dyDescent="0.3">
      <c r="A86" s="37"/>
      <c r="B86" s="36"/>
      <c r="C86" s="27"/>
      <c r="D86" s="1" t="s">
        <v>97</v>
      </c>
      <c r="E86" s="2">
        <f>E70</f>
        <v>11005</v>
      </c>
      <c r="F86" s="2">
        <f t="shared" ref="F86" si="16">G86+H86+I86+J86+K86</f>
        <v>11351.35</v>
      </c>
      <c r="G86" s="2">
        <f>G70</f>
        <v>11351.35</v>
      </c>
      <c r="H86" s="2">
        <f>H70</f>
        <v>0</v>
      </c>
      <c r="I86" s="2">
        <f>I70</f>
        <v>0</v>
      </c>
      <c r="J86" s="2">
        <f>J70</f>
        <v>0</v>
      </c>
      <c r="K86" s="2">
        <f>K70</f>
        <v>0</v>
      </c>
      <c r="L86" s="27"/>
      <c r="M86" s="27"/>
    </row>
    <row r="87" spans="1:13" ht="66" x14ac:dyDescent="0.3">
      <c r="A87" s="37"/>
      <c r="B87" s="36"/>
      <c r="C87" s="27"/>
      <c r="D87" s="1" t="s">
        <v>12</v>
      </c>
      <c r="E87" s="92" t="s">
        <v>24</v>
      </c>
      <c r="F87" s="92"/>
      <c r="G87" s="92"/>
      <c r="H87" s="92"/>
      <c r="I87" s="92"/>
      <c r="J87" s="92"/>
      <c r="K87" s="92"/>
      <c r="L87" s="27"/>
      <c r="M87" s="27"/>
    </row>
    <row r="88" spans="1:13" ht="25.9" customHeight="1" x14ac:dyDescent="0.3">
      <c r="A88" s="37"/>
      <c r="B88" s="36"/>
      <c r="C88" s="27"/>
      <c r="D88" s="13" t="s">
        <v>2</v>
      </c>
      <c r="E88" s="2">
        <f>E71+E76</f>
        <v>569711.6</v>
      </c>
      <c r="F88" s="2">
        <f>G88+H88+I88+J88+K88</f>
        <v>2721204</v>
      </c>
      <c r="G88" s="2">
        <f>G71+G76</f>
        <v>569717.6</v>
      </c>
      <c r="H88" s="2">
        <f>H71+H76</f>
        <v>537871.6</v>
      </c>
      <c r="I88" s="2">
        <f>I71+I76</f>
        <v>537871.6</v>
      </c>
      <c r="J88" s="2">
        <f>J71+J76</f>
        <v>537871.6</v>
      </c>
      <c r="K88" s="2">
        <f>K71+K76</f>
        <v>537871.6</v>
      </c>
      <c r="L88" s="27"/>
      <c r="M88" s="27"/>
    </row>
    <row r="89" spans="1:13" ht="31.9" customHeight="1" x14ac:dyDescent="0.3">
      <c r="A89" s="32"/>
      <c r="B89" s="33"/>
      <c r="C89" s="12"/>
      <c r="D89" s="13" t="s">
        <v>84</v>
      </c>
      <c r="E89" s="2">
        <f>E90+E91+E92+E94</f>
        <v>605519.6</v>
      </c>
      <c r="F89" s="2">
        <f t="shared" ref="F89:K89" si="17">F90+F91+F92+F94</f>
        <v>2750445.35</v>
      </c>
      <c r="G89" s="2">
        <f t="shared" si="17"/>
        <v>598958.94999999995</v>
      </c>
      <c r="H89" s="2">
        <f t="shared" si="17"/>
        <v>537871.6</v>
      </c>
      <c r="I89" s="2">
        <f t="shared" si="17"/>
        <v>537871.6</v>
      </c>
      <c r="J89" s="2">
        <f t="shared" si="17"/>
        <v>537871.6</v>
      </c>
      <c r="K89" s="2">
        <f t="shared" si="17"/>
        <v>537871.6</v>
      </c>
      <c r="L89" s="14"/>
      <c r="M89" s="15"/>
    </row>
    <row r="90" spans="1:13" ht="33" x14ac:dyDescent="0.3">
      <c r="A90" s="32"/>
      <c r="B90" s="33"/>
      <c r="C90" s="16"/>
      <c r="D90" s="13" t="s">
        <v>0</v>
      </c>
      <c r="E90" s="2">
        <f t="shared" ref="E90:K90" si="18">E84+E40+E57</f>
        <v>17803</v>
      </c>
      <c r="F90" s="2">
        <f t="shared" si="18"/>
        <v>17890</v>
      </c>
      <c r="G90" s="2">
        <f t="shared" si="18"/>
        <v>17890</v>
      </c>
      <c r="H90" s="2">
        <f t="shared" si="18"/>
        <v>0</v>
      </c>
      <c r="I90" s="2">
        <f t="shared" si="18"/>
        <v>0</v>
      </c>
      <c r="J90" s="2">
        <f t="shared" si="18"/>
        <v>0</v>
      </c>
      <c r="K90" s="2">
        <f t="shared" si="18"/>
        <v>0</v>
      </c>
      <c r="L90" s="14"/>
      <c r="M90" s="15"/>
    </row>
    <row r="91" spans="1:13" ht="53.45" customHeight="1" x14ac:dyDescent="0.3">
      <c r="A91" s="32"/>
      <c r="B91" s="33"/>
      <c r="C91" s="16"/>
      <c r="D91" s="1" t="s">
        <v>22</v>
      </c>
      <c r="E91" s="2">
        <f t="shared" ref="E91:K91" si="19">E41</f>
        <v>7000</v>
      </c>
      <c r="F91" s="2">
        <f t="shared" si="19"/>
        <v>0</v>
      </c>
      <c r="G91" s="2">
        <f t="shared" si="19"/>
        <v>0</v>
      </c>
      <c r="H91" s="2">
        <f t="shared" si="19"/>
        <v>0</v>
      </c>
      <c r="I91" s="2">
        <f t="shared" si="19"/>
        <v>0</v>
      </c>
      <c r="J91" s="2">
        <f t="shared" si="19"/>
        <v>0</v>
      </c>
      <c r="K91" s="2">
        <f t="shared" si="19"/>
        <v>0</v>
      </c>
      <c r="L91" s="17"/>
      <c r="M91" s="15"/>
    </row>
    <row r="92" spans="1:13" ht="90" customHeight="1" x14ac:dyDescent="0.3">
      <c r="A92" s="32"/>
      <c r="B92" s="33"/>
      <c r="C92" s="16"/>
      <c r="D92" s="1" t="s">
        <v>97</v>
      </c>
      <c r="E92" s="2">
        <f t="shared" ref="E92:K92" si="20">E86</f>
        <v>11005</v>
      </c>
      <c r="F92" s="2">
        <f t="shared" si="20"/>
        <v>11351.35</v>
      </c>
      <c r="G92" s="2">
        <f t="shared" si="20"/>
        <v>11351.35</v>
      </c>
      <c r="H92" s="2">
        <f t="shared" si="20"/>
        <v>0</v>
      </c>
      <c r="I92" s="2">
        <f t="shared" si="20"/>
        <v>0</v>
      </c>
      <c r="J92" s="2">
        <f t="shared" si="20"/>
        <v>0</v>
      </c>
      <c r="K92" s="2">
        <f t="shared" si="20"/>
        <v>0</v>
      </c>
      <c r="L92" s="17"/>
      <c r="M92" s="15"/>
    </row>
    <row r="93" spans="1:13" ht="87.6" customHeight="1" x14ac:dyDescent="0.3">
      <c r="A93" s="17"/>
      <c r="B93" s="17"/>
      <c r="C93" s="16"/>
      <c r="D93" s="13" t="s">
        <v>32</v>
      </c>
      <c r="E93" s="89" t="s">
        <v>25</v>
      </c>
      <c r="F93" s="90"/>
      <c r="G93" s="90"/>
      <c r="H93" s="90"/>
      <c r="I93" s="90"/>
      <c r="J93" s="90"/>
      <c r="K93" s="91"/>
      <c r="L93" s="15"/>
      <c r="M93" s="15"/>
    </row>
    <row r="94" spans="1:13" ht="27" customHeight="1" x14ac:dyDescent="0.3">
      <c r="A94" s="17"/>
      <c r="B94" s="17"/>
      <c r="C94" s="18"/>
      <c r="D94" s="13" t="s">
        <v>2</v>
      </c>
      <c r="E94" s="2">
        <f>E88</f>
        <v>569711.6</v>
      </c>
      <c r="F94" s="2">
        <f t="shared" ref="F94:K94" si="21">F88</f>
        <v>2721204</v>
      </c>
      <c r="G94" s="2">
        <f t="shared" si="21"/>
        <v>569717.6</v>
      </c>
      <c r="H94" s="2">
        <f t="shared" si="21"/>
        <v>537871.6</v>
      </c>
      <c r="I94" s="2">
        <f t="shared" si="21"/>
        <v>537871.6</v>
      </c>
      <c r="J94" s="2">
        <f t="shared" si="21"/>
        <v>537871.6</v>
      </c>
      <c r="K94" s="2">
        <f t="shared" si="21"/>
        <v>537871.6</v>
      </c>
      <c r="L94" s="15"/>
      <c r="M94" s="15"/>
    </row>
    <row r="95" spans="1:13" x14ac:dyDescent="0.3">
      <c r="A95" s="19"/>
      <c r="B95" s="19"/>
      <c r="C95" s="20"/>
      <c r="D95" s="21"/>
      <c r="E95" s="22"/>
      <c r="F95" s="22"/>
      <c r="G95" s="22"/>
      <c r="H95" s="22"/>
      <c r="I95" s="22"/>
      <c r="J95" s="22"/>
      <c r="K95" s="22"/>
      <c r="L95" s="23"/>
      <c r="M95" s="23"/>
    </row>
    <row r="96" spans="1:13" x14ac:dyDescent="0.3">
      <c r="B96" s="19" t="s">
        <v>98</v>
      </c>
      <c r="C96" s="19"/>
      <c r="D96" s="5"/>
      <c r="E96" s="24"/>
      <c r="F96" s="25"/>
      <c r="G96" s="25"/>
      <c r="H96" s="24"/>
      <c r="I96" s="5"/>
      <c r="J96" s="5"/>
      <c r="K96" s="5"/>
    </row>
    <row r="97" spans="2:12" x14ac:dyDescent="0.3">
      <c r="B97" s="19"/>
      <c r="C97" s="19"/>
      <c r="D97" s="5"/>
      <c r="E97" s="24"/>
      <c r="F97" s="25"/>
      <c r="G97" s="25"/>
      <c r="H97" s="24"/>
      <c r="I97" s="5"/>
      <c r="J97" s="5"/>
      <c r="K97" s="5"/>
    </row>
    <row r="98" spans="2:12" x14ac:dyDescent="0.3">
      <c r="B98" s="19"/>
      <c r="C98" s="19"/>
      <c r="D98" s="5"/>
      <c r="E98" s="24"/>
      <c r="F98" s="25"/>
      <c r="G98" s="25"/>
      <c r="H98" s="24"/>
      <c r="I98" s="5"/>
      <c r="J98" s="5"/>
      <c r="K98" s="5"/>
    </row>
    <row r="99" spans="2:12" x14ac:dyDescent="0.3">
      <c r="B99" s="5" t="s">
        <v>29</v>
      </c>
      <c r="C99" s="5"/>
      <c r="D99" s="5"/>
      <c r="E99" s="25"/>
      <c r="F99" s="5"/>
      <c r="G99" s="25"/>
      <c r="H99" s="24"/>
      <c r="I99" s="5"/>
      <c r="J99" s="5"/>
      <c r="K99" s="5"/>
      <c r="L99" s="5" t="s">
        <v>30</v>
      </c>
    </row>
    <row r="100" spans="2:12" x14ac:dyDescent="0.3">
      <c r="B100" s="5"/>
      <c r="C100" s="5"/>
      <c r="D100" s="5"/>
      <c r="E100" s="25"/>
      <c r="F100" s="5"/>
      <c r="G100" s="25"/>
      <c r="H100" s="5"/>
      <c r="I100" s="5"/>
      <c r="J100" s="5"/>
      <c r="K100" s="5"/>
      <c r="L100" s="5"/>
    </row>
    <row r="101" spans="2:12" x14ac:dyDescent="0.3">
      <c r="B101" s="5" t="s">
        <v>17</v>
      </c>
      <c r="C101" s="5"/>
      <c r="D101" s="5"/>
      <c r="E101" s="25"/>
      <c r="F101" s="5"/>
      <c r="G101" s="25"/>
      <c r="H101" s="5"/>
      <c r="I101" s="5"/>
      <c r="J101" s="5"/>
      <c r="K101" s="5"/>
      <c r="L101" s="5" t="s">
        <v>16</v>
      </c>
    </row>
    <row r="102" spans="2:12" x14ac:dyDescent="0.3">
      <c r="C102" s="5"/>
    </row>
  </sheetData>
  <mergeCells count="161">
    <mergeCell ref="E85:K85"/>
    <mergeCell ref="E75:K75"/>
    <mergeCell ref="A75:A76"/>
    <mergeCell ref="C75:C76"/>
    <mergeCell ref="B72:B74"/>
    <mergeCell ref="A72:A74"/>
    <mergeCell ref="C72:C74"/>
    <mergeCell ref="E73:K73"/>
    <mergeCell ref="B37:B38"/>
    <mergeCell ref="A44:A46"/>
    <mergeCell ref="C44:C46"/>
    <mergeCell ref="E52:K52"/>
    <mergeCell ref="B50:B52"/>
    <mergeCell ref="A50:A52"/>
    <mergeCell ref="C50:C52"/>
    <mergeCell ref="E49:K49"/>
    <mergeCell ref="B61:B64"/>
    <mergeCell ref="E63:K63"/>
    <mergeCell ref="E58:K58"/>
    <mergeCell ref="A53:A54"/>
    <mergeCell ref="E55:K55"/>
    <mergeCell ref="A47:A48"/>
    <mergeCell ref="B47:B48"/>
    <mergeCell ref="C47:C48"/>
    <mergeCell ref="E93:K93"/>
    <mergeCell ref="L37:L38"/>
    <mergeCell ref="E38:K38"/>
    <mergeCell ref="L44:L46"/>
    <mergeCell ref="B69:B71"/>
    <mergeCell ref="C69:C71"/>
    <mergeCell ref="L69:L71"/>
    <mergeCell ref="M69:M71"/>
    <mergeCell ref="B59:M59"/>
    <mergeCell ref="C60:C64"/>
    <mergeCell ref="E54:K54"/>
    <mergeCell ref="B75:B76"/>
    <mergeCell ref="B53:B54"/>
    <mergeCell ref="C53:C54"/>
    <mergeCell ref="L53:L54"/>
    <mergeCell ref="A56:D56"/>
    <mergeCell ref="A57:A58"/>
    <mergeCell ref="B57:B58"/>
    <mergeCell ref="C57:C58"/>
    <mergeCell ref="A60:A64"/>
    <mergeCell ref="A81:A82"/>
    <mergeCell ref="B81:B82"/>
    <mergeCell ref="C81:C82"/>
    <mergeCell ref="L81:L82"/>
    <mergeCell ref="M60:M64"/>
    <mergeCell ref="L60:L64"/>
    <mergeCell ref="M37:M38"/>
    <mergeCell ref="L31:L33"/>
    <mergeCell ref="L27:L28"/>
    <mergeCell ref="M44:M46"/>
    <mergeCell ref="L34:L35"/>
    <mergeCell ref="L19:L20"/>
    <mergeCell ref="M19:M20"/>
    <mergeCell ref="L22:L25"/>
    <mergeCell ref="M22:M25"/>
    <mergeCell ref="M27:M30"/>
    <mergeCell ref="M34:M35"/>
    <mergeCell ref="M31:M33"/>
    <mergeCell ref="M50:M52"/>
    <mergeCell ref="L47:L48"/>
    <mergeCell ref="M47:M48"/>
    <mergeCell ref="L50:L52"/>
    <mergeCell ref="E16:K16"/>
    <mergeCell ref="E28:K28"/>
    <mergeCell ref="C31:C33"/>
    <mergeCell ref="B27:B28"/>
    <mergeCell ref="C27:C28"/>
    <mergeCell ref="C15:C16"/>
    <mergeCell ref="A15:A16"/>
    <mergeCell ref="B15:B16"/>
    <mergeCell ref="R28:R30"/>
    <mergeCell ref="P18:P30"/>
    <mergeCell ref="N28:N30"/>
    <mergeCell ref="B31:B33"/>
    <mergeCell ref="E17:K17"/>
    <mergeCell ref="A27:A28"/>
    <mergeCell ref="A19:A20"/>
    <mergeCell ref="B19:B20"/>
    <mergeCell ref="C19:C20"/>
    <mergeCell ref="E20:K20"/>
    <mergeCell ref="C22:C25"/>
    <mergeCell ref="B22:B25"/>
    <mergeCell ref="A22:A25"/>
    <mergeCell ref="L15:L16"/>
    <mergeCell ref="M15:M16"/>
    <mergeCell ref="E32:K32"/>
    <mergeCell ref="A1:B1"/>
    <mergeCell ref="A6:M6"/>
    <mergeCell ref="A2:M2"/>
    <mergeCell ref="A7:A8"/>
    <mergeCell ref="B7:B8"/>
    <mergeCell ref="D7:D8"/>
    <mergeCell ref="A4:M4"/>
    <mergeCell ref="A5:M5"/>
    <mergeCell ref="M11:M14"/>
    <mergeCell ref="L11:L14"/>
    <mergeCell ref="E14:K14"/>
    <mergeCell ref="L7:L8"/>
    <mergeCell ref="M7:M8"/>
    <mergeCell ref="F7:F8"/>
    <mergeCell ref="G7:K7"/>
    <mergeCell ref="E7:E8"/>
    <mergeCell ref="C7:C8"/>
    <mergeCell ref="A10:M10"/>
    <mergeCell ref="B12:B14"/>
    <mergeCell ref="A11:A14"/>
    <mergeCell ref="C11:C14"/>
    <mergeCell ref="E87:K87"/>
    <mergeCell ref="E26:K26"/>
    <mergeCell ref="E21:K21"/>
    <mergeCell ref="E46:K46"/>
    <mergeCell ref="C29:C30"/>
    <mergeCell ref="L29:L30"/>
    <mergeCell ref="E30:K30"/>
    <mergeCell ref="E35:K35"/>
    <mergeCell ref="E33:K33"/>
    <mergeCell ref="A43:M43"/>
    <mergeCell ref="A39:D39"/>
    <mergeCell ref="A40:A42"/>
    <mergeCell ref="B40:B42"/>
    <mergeCell ref="C40:C42"/>
    <mergeCell ref="A29:A30"/>
    <mergeCell ref="B29:B30"/>
    <mergeCell ref="E37:K37"/>
    <mergeCell ref="E78:K78"/>
    <mergeCell ref="E81:K81"/>
    <mergeCell ref="M53:M55"/>
    <mergeCell ref="E79:K79"/>
    <mergeCell ref="C77:C80"/>
    <mergeCell ref="B77:B80"/>
    <mergeCell ref="A77:A80"/>
    <mergeCell ref="E25:K25"/>
    <mergeCell ref="E18:K18"/>
    <mergeCell ref="B45:B46"/>
    <mergeCell ref="A37:A38"/>
    <mergeCell ref="B34:B35"/>
    <mergeCell ref="C34:C35"/>
    <mergeCell ref="C37:C38"/>
    <mergeCell ref="E42:K42"/>
    <mergeCell ref="E48:K48"/>
    <mergeCell ref="E34:K34"/>
    <mergeCell ref="A34:A35"/>
    <mergeCell ref="A31:A33"/>
    <mergeCell ref="M81:M82"/>
    <mergeCell ref="E82:K82"/>
    <mergeCell ref="A69:A71"/>
    <mergeCell ref="L77:L80"/>
    <mergeCell ref="M77:M80"/>
    <mergeCell ref="M72:M74"/>
    <mergeCell ref="L72:L74"/>
    <mergeCell ref="C65:C68"/>
    <mergeCell ref="B65:B68"/>
    <mergeCell ref="A65:A68"/>
    <mergeCell ref="L65:L68"/>
    <mergeCell ref="M65:M68"/>
    <mergeCell ref="M75:M76"/>
    <mergeCell ref="L75:L76"/>
  </mergeCells>
  <printOptions horizontalCentered="1"/>
  <pageMargins left="0.23622047244094491" right="0.35433070866141736" top="0.59055118110236227" bottom="0.15748031496062992" header="0.31496062992125984" footer="0.31496062992125984"/>
  <pageSetup paperSize="9" scale="48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8:K24"/>
  <sheetViews>
    <sheetView workbookViewId="0">
      <selection activeCell="J24" sqref="J24"/>
    </sheetView>
  </sheetViews>
  <sheetFormatPr defaultRowHeight="15" x14ac:dyDescent="0.25"/>
  <cols>
    <col min="11" max="11" width="11.85546875" customWidth="1"/>
  </cols>
  <sheetData>
    <row r="18" spans="6:11" x14ac:dyDescent="0.3">
      <c r="F18">
        <f>3836.84+2246.82+15043.5+13500.29</f>
        <v>34627.449999999997</v>
      </c>
      <c r="G18">
        <v>34119.089350000002</v>
      </c>
      <c r="K18">
        <f>1851+4180+2176.5+1736</f>
        <v>9943.5</v>
      </c>
    </row>
    <row r="19" spans="6:11" x14ac:dyDescent="0.3">
      <c r="F19">
        <f>249.65+1671.5+1500.04</f>
        <v>3421.19</v>
      </c>
      <c r="G19">
        <v>205.94499999999999</v>
      </c>
      <c r="K19">
        <f>649836.11-K18</f>
        <v>639892.61</v>
      </c>
    </row>
    <row r="20" spans="6:11" x14ac:dyDescent="0.3">
      <c r="G20">
        <v>426.32</v>
      </c>
    </row>
    <row r="23" spans="6:11" x14ac:dyDescent="0.3">
      <c r="J23">
        <f>326473.83862-320430.50862</f>
        <v>6043.3300000000163</v>
      </c>
    </row>
    <row r="24" spans="6:11" x14ac:dyDescent="0.3">
      <c r="J24">
        <f>J23-2843.33</f>
        <v>3200.0000000000164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Лист1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Немцев Вячеслав Леонидович</dc:creator>
  <cp:lastModifiedBy>Зиминова Анна Юрьевна</cp:lastModifiedBy>
  <cp:lastPrinted>2017-12-28T12:49:28Z</cp:lastPrinted>
  <dcterms:created xsi:type="dcterms:W3CDTF">2014-09-12T06:18:21Z</dcterms:created>
  <dcterms:modified xsi:type="dcterms:W3CDTF">2018-01-24T10:58:58Z</dcterms:modified>
</cp:coreProperties>
</file>