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 firstSheet="2" activeTab="2"/>
  </bookViews>
  <sheets>
    <sheet name="Пообъектный перечень мун. д (2)" sheetId="6" r:id="rId1"/>
    <sheet name="Сводный перечень ОМС" sheetId="5" r:id="rId2"/>
    <sheet name="Пообъектный перечень мун. дорог" sheetId="4" r:id="rId3"/>
    <sheet name="Лист3" sheetId="3" r:id="rId4"/>
  </sheets>
  <definedNames>
    <definedName name="_xlnm._FilterDatabase" localSheetId="0" hidden="1">'Пообъектный перечень мун. д (2)'!$A$2:$J$29</definedName>
    <definedName name="_xlnm._FilterDatabase" localSheetId="2" hidden="1">'Пообъектный перечень мун. дорог'!$A$2:$G$29</definedName>
    <definedName name="_xlnm.Print_Titles" localSheetId="0">'Пообъектный перечень мун. д (2)'!$2:$2</definedName>
    <definedName name="_xlnm.Print_Titles" localSheetId="2">'Пообъектный перечень мун. дорог'!$2:$2</definedName>
    <definedName name="_xlnm.Print_Titles" localSheetId="1">'Сводный перечень ОМС'!$2:$2</definedName>
    <definedName name="_xlnm.Print_Area" localSheetId="0">'Пообъектный перечень мун. д (2)'!$A$1:$K$32</definedName>
    <definedName name="_xlnm.Print_Area" localSheetId="2">'Пообъектный перечень мун. дорог'!$A$1:$I$31</definedName>
    <definedName name="_xlnm.Print_Area" localSheetId="1">'Сводный перечень ОМС'!$A$1:$H$4</definedName>
  </definedNames>
  <calcPr calcId="145621"/>
</workbook>
</file>

<file path=xl/calcChain.xml><?xml version="1.0" encoding="utf-8"?>
<calcChain xmlns="http://schemas.openxmlformats.org/spreadsheetml/2006/main">
  <c r="J31" i="6" l="1"/>
  <c r="K31" i="6"/>
  <c r="I31" i="6"/>
  <c r="I32" i="6"/>
  <c r="J30" i="6"/>
  <c r="K30" i="6"/>
  <c r="I30" i="6"/>
  <c r="J27" i="6"/>
  <c r="K27" i="6"/>
  <c r="I27" i="6"/>
  <c r="J25" i="6"/>
  <c r="K25" i="6"/>
  <c r="I25" i="6"/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6" i="6"/>
  <c r="K28" i="6"/>
  <c r="K29" i="6"/>
  <c r="K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6" i="6"/>
  <c r="J28" i="6"/>
  <c r="J29" i="6"/>
  <c r="J3" i="6"/>
  <c r="I23" i="6"/>
  <c r="I21" i="6"/>
  <c r="I12" i="6"/>
  <c r="J32" i="6" l="1"/>
  <c r="K32" i="6" s="1"/>
  <c r="F4" i="5"/>
  <c r="E4" i="5" l="1"/>
  <c r="G4" i="5"/>
  <c r="D4" i="5"/>
  <c r="C4" i="5" l="1"/>
</calcChain>
</file>

<file path=xl/sharedStrings.xml><?xml version="1.0" encoding="utf-8"?>
<sst xmlns="http://schemas.openxmlformats.org/spreadsheetml/2006/main" count="259" uniqueCount="52">
  <si>
    <t>№ п/п</t>
  </si>
  <si>
    <t>Дополнительный перечень муниципальных дорог предлагаемых к ремонту в 2018 году</t>
  </si>
  <si>
    <t>№          п/п</t>
  </si>
  <si>
    <t>Муниципальное образование</t>
  </si>
  <si>
    <t>Наименование поселения</t>
  </si>
  <si>
    <t>Наименование объекта (адрес)</t>
  </si>
  <si>
    <t>Тип покрытия</t>
  </si>
  <si>
    <t>Вид ремонта:                  (Локальные уширения, Ремонт, Капитальный ремонт)</t>
  </si>
  <si>
    <t>Площадь, кв.м.</t>
  </si>
  <si>
    <t>Протяженность , км.</t>
  </si>
  <si>
    <t>Стоимость ремонта, руб</t>
  </si>
  <si>
    <t>Капитальный асфальтобетон</t>
  </si>
  <si>
    <t>Одинцовский мр</t>
  </si>
  <si>
    <t>г.п. Одинцово</t>
  </si>
  <si>
    <t>Московская обл, Одинцовский р-н, Немчиновка с, Бородинская ул</t>
  </si>
  <si>
    <t>Ремонт</t>
  </si>
  <si>
    <t>Московская обл, Одинцовский р-н, Одинцово г, Чистяковой ул</t>
  </si>
  <si>
    <t>Московская обл, Одинцовский р-н, Ромашково с, Советская ул</t>
  </si>
  <si>
    <t>Московская обл, Одинцовский р-н, Одинцово г, Говорова-Княжичи ул</t>
  </si>
  <si>
    <t>г.п. Голицыно</t>
  </si>
  <si>
    <t>Московская обл, Одинцовский р-н, Голицыно г, пр-т Керамиков (Крестьянский)</t>
  </si>
  <si>
    <t>Московская обл, Одинцовский р-н, Голицыно г, проспект Мира</t>
  </si>
  <si>
    <t>Московская обл, Одинцовский р-н,д. Кобяково, ул. Южная</t>
  </si>
  <si>
    <t>Московская обл, Одинцовский р-н,д. Кобяково, ул. Лесная</t>
  </si>
  <si>
    <t>Московская обл, Одинцовский р-н, Голицыно г, Коммунистический проезд</t>
  </si>
  <si>
    <t>Московская обл, Одинцовский р-н, с. Сидоровское, ул. Садовая</t>
  </si>
  <si>
    <t>Московская обл, Одинцовский р-н, с. Сидоровское, ул. Западная</t>
  </si>
  <si>
    <t>г.п. Кубинка</t>
  </si>
  <si>
    <t>от Минского шоссе до д. Хомяки</t>
  </si>
  <si>
    <t>Московская обл, Одинцовский р-н, Одинцово г, 2-я Советская (д.Лохино)</t>
  </si>
  <si>
    <t>Московская обл, Одинцовский р-н, Одинцово г, Молодежная ул</t>
  </si>
  <si>
    <t>Московская обл, Одинцовский р-н, Одинцово г, М-1 "Беларусь"- Полевая - Можайское ш</t>
  </si>
  <si>
    <t>Московская обл, Одинцовский р-н, Голицыно г, ул. Садовая</t>
  </si>
  <si>
    <t>Московская обл, Одинцовский р-н, Жаворонковское с.п, Жаворонки с, 30 лет Октября ул</t>
  </si>
  <si>
    <t>Московская обл, Одинцовский р-н, Одинцово г, Северная ул</t>
  </si>
  <si>
    <t>Объем ремонта, кв.м.</t>
  </si>
  <si>
    <t>Протяженность, км</t>
  </si>
  <si>
    <t>Количество дорог</t>
  </si>
  <si>
    <t>Комментарий</t>
  </si>
  <si>
    <t>Итого</t>
  </si>
  <si>
    <t>Поручение Губернатора 13.04. на транспортном часе</t>
  </si>
  <si>
    <t>в том числе субсидия</t>
  </si>
  <si>
    <t>Стоимость, тыс.руб,</t>
  </si>
  <si>
    <t>Сводная информация по ОМС для включения дополнительных объектов в программу ремонта муниципальных дорог в 2018 году</t>
  </si>
  <si>
    <t>Московская обл, Одинцовский р-н, Рублевский проезд</t>
  </si>
  <si>
    <t>Московская обл, Одинцовский р-н, д.Супонево</t>
  </si>
  <si>
    <t>Московская обл, Одинцовский р-н, Никольское с. п., пос. Старый городок (старая дорога от поселка Старый городок до станции Кубинка)</t>
  </si>
  <si>
    <t>Московская обл, Одинцовский р-н, Никольское с. п., пос. санатория им. Герцена</t>
  </si>
  <si>
    <t>Всего</t>
  </si>
  <si>
    <t>Итого ОМР</t>
  </si>
  <si>
    <t>ИТОГО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</si>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</sst>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\ _₽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/>
    <xf numFmtId="0" fontId="3" fillId="2" borderId="1" xfId="2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 wrapText="1"/>
    </xf>
    <xf numFmtId="3" fontId="3" fillId="0" borderId="1" xfId="2" applyNumberFormat="1" applyFill="1" applyBorder="1" applyAlignment="1">
      <alignment horizontal="center" vertical="center" wrapText="1"/>
    </xf>
    <xf numFmtId="165" fontId="3" fillId="0" borderId="1" xfId="2" applyNumberFormat="1" applyFill="1" applyBorder="1" applyAlignment="1">
      <alignment horizontal="center" vertical="center" wrapText="1"/>
    </xf>
    <xf numFmtId="166" fontId="3" fillId="0" borderId="1" xfId="2" applyNumberFormat="1" applyFill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43" fontId="0" fillId="0" borderId="1" xfId="8" applyFont="1" applyBorder="1" applyAlignment="1">
      <alignment horizontal="center" vertical="center" wrapText="1"/>
    </xf>
    <xf numFmtId="43" fontId="7" fillId="0" borderId="1" xfId="2" applyNumberFormat="1" applyFont="1" applyBorder="1" applyAlignment="1">
      <alignment horizontal="right" vertical="center"/>
    </xf>
    <xf numFmtId="167" fontId="7" fillId="0" borderId="1" xfId="2" applyNumberFormat="1" applyFont="1" applyBorder="1" applyAlignment="1">
      <alignment horizontal="center" vertical="center"/>
    </xf>
    <xf numFmtId="0" fontId="3" fillId="0" borderId="1" xfId="2" applyBorder="1"/>
    <xf numFmtId="166" fontId="8" fillId="0" borderId="1" xfId="2" applyNumberFormat="1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4" fontId="9" fillId="0" borderId="1" xfId="2" applyNumberFormat="1" applyFont="1" applyBorder="1" applyAlignment="1">
      <alignment horizontal="center"/>
    </xf>
    <xf numFmtId="9" fontId="3" fillId="0" borderId="1" xfId="2" applyNumberForma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4" fontId="3" fillId="0" borderId="1" xfId="2" applyNumberFormat="1" applyBorder="1" applyAlignment="1">
      <alignment horizontal="center" vertical="center"/>
    </xf>
    <xf numFmtId="0" fontId="3" fillId="0" borderId="0" xfId="2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/>
    <xf numFmtId="0" fontId="4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right" vertical="center"/>
    </xf>
    <xf numFmtId="0" fontId="8" fillId="0" borderId="3" xfId="2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 wrapText="1"/>
    </xf>
    <xf numFmtId="0" fontId="3" fillId="0" borderId="4" xfId="2" applyFill="1" applyBorder="1" applyAlignment="1">
      <alignment horizontal="right" vertical="center"/>
    </xf>
    <xf numFmtId="0" fontId="3" fillId="0" borderId="5" xfId="2" applyFill="1" applyBorder="1" applyAlignment="1">
      <alignment horizontal="right" vertical="center"/>
    </xf>
  </cellXfs>
  <cellStyles count="14">
    <cellStyle name="Обычный" xfId="0" builtinId="0"/>
    <cellStyle name="Обычный 2" xfId="2"/>
    <cellStyle name="Обычный 2 3" xfId="3"/>
    <cellStyle name="Обычный 3" xfId="1"/>
    <cellStyle name="Обычный 5" xfId="4"/>
    <cellStyle name="Обычный 7 9 3 2 3" xfId="13"/>
    <cellStyle name="Обычный 8" xfId="5"/>
    <cellStyle name="Финансовый 2" xfId="6"/>
    <cellStyle name="Финансовый 2 2" xfId="7"/>
    <cellStyle name="Финансовый 3" xfId="8"/>
    <cellStyle name="Финансовый 3 2" xfId="9"/>
    <cellStyle name="Финансовый 4" xfId="12"/>
    <cellStyle name="Финансовый 5" xfId="10"/>
    <cellStyle name="Финансов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8" zoomScale="70" zoomScaleNormal="85" zoomScaleSheetLayoutView="70" workbookViewId="0">
      <selection activeCell="O18" sqref="O18"/>
    </sheetView>
  </sheetViews>
  <sheetFormatPr defaultColWidth="9.140625" defaultRowHeight="15.75" x14ac:dyDescent="0.25"/>
  <cols>
    <col min="1" max="1" width="4.7109375" style="1" customWidth="1"/>
    <col min="2" max="2" width="25.85546875" style="1" customWidth="1"/>
    <col min="3" max="3" width="23.7109375" style="1" customWidth="1"/>
    <col min="4" max="4" width="40.28515625" style="1" customWidth="1"/>
    <col min="5" max="5" width="17.140625" style="1" hidden="1" customWidth="1"/>
    <col min="6" max="6" width="31.5703125" style="1" hidden="1" customWidth="1"/>
    <col min="7" max="7" width="16.140625" style="1" hidden="1" customWidth="1"/>
    <col min="8" max="8" width="22" style="1" hidden="1" customWidth="1"/>
    <col min="9" max="9" width="23.140625" style="1" customWidth="1"/>
    <col min="10" max="10" width="16.28515625" style="27" customWidth="1"/>
    <col min="11" max="11" width="18.28515625" style="27" customWidth="1"/>
    <col min="12" max="16384" width="9.140625" style="1"/>
  </cols>
  <sheetData>
    <row r="1" spans="1:11" ht="69.75" customHeight="1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4.5" customHeight="1" x14ac:dyDescent="0.25">
      <c r="A2" s="2" t="s">
        <v>2</v>
      </c>
      <c r="B2" s="2" t="s">
        <v>3</v>
      </c>
      <c r="C2" s="2" t="s">
        <v>4</v>
      </c>
      <c r="D2" s="3" t="s">
        <v>5</v>
      </c>
      <c r="E2" s="3" t="s">
        <v>6</v>
      </c>
      <c r="F2" s="2" t="s">
        <v>7</v>
      </c>
      <c r="G2" s="3" t="s">
        <v>8</v>
      </c>
      <c r="H2" s="3" t="s">
        <v>9</v>
      </c>
      <c r="I2" s="3" t="s">
        <v>10</v>
      </c>
      <c r="J2" s="20">
        <v>0.95</v>
      </c>
      <c r="K2" s="20">
        <v>0.05</v>
      </c>
    </row>
    <row r="3" spans="1:11" ht="31.5" x14ac:dyDescent="0.25">
      <c r="A3" s="4">
        <v>1</v>
      </c>
      <c r="B3" s="5" t="s">
        <v>12</v>
      </c>
      <c r="C3" s="5" t="s">
        <v>13</v>
      </c>
      <c r="D3" s="5" t="s">
        <v>14</v>
      </c>
      <c r="E3" s="5" t="s">
        <v>11</v>
      </c>
      <c r="F3" s="5" t="s">
        <v>15</v>
      </c>
      <c r="G3" s="6">
        <v>1563</v>
      </c>
      <c r="H3" s="7">
        <v>0.52200000000000002</v>
      </c>
      <c r="I3" s="8">
        <v>1800086.51</v>
      </c>
      <c r="J3" s="26">
        <f>I3*95/100</f>
        <v>1710082.1845</v>
      </c>
      <c r="K3" s="26">
        <f>I3-J3</f>
        <v>90004.325500000035</v>
      </c>
    </row>
    <row r="4" spans="1:11" ht="31.5" x14ac:dyDescent="0.25">
      <c r="A4" s="4">
        <v>2</v>
      </c>
      <c r="B4" s="5" t="s">
        <v>12</v>
      </c>
      <c r="C4" s="5" t="s">
        <v>13</v>
      </c>
      <c r="D4" s="5" t="s">
        <v>16</v>
      </c>
      <c r="E4" s="5" t="s">
        <v>11</v>
      </c>
      <c r="F4" s="5" t="s">
        <v>15</v>
      </c>
      <c r="G4" s="6">
        <v>11357.8</v>
      </c>
      <c r="H4" s="7">
        <v>0.71</v>
      </c>
      <c r="I4" s="8">
        <v>14420688.890000001</v>
      </c>
      <c r="J4" s="26">
        <f t="shared" ref="J4:J32" si="0">I4*95/100</f>
        <v>13699654.445499999</v>
      </c>
      <c r="K4" s="26">
        <f t="shared" ref="K4:K32" si="1">I4-J4</f>
        <v>721034.44450000115</v>
      </c>
    </row>
    <row r="5" spans="1:11" ht="31.5" x14ac:dyDescent="0.25">
      <c r="A5" s="4">
        <v>3</v>
      </c>
      <c r="B5" s="5" t="s">
        <v>12</v>
      </c>
      <c r="C5" s="5" t="s">
        <v>13</v>
      </c>
      <c r="D5" s="5" t="s">
        <v>17</v>
      </c>
      <c r="E5" s="5" t="s">
        <v>11</v>
      </c>
      <c r="F5" s="5" t="s">
        <v>15</v>
      </c>
      <c r="G5" s="6">
        <v>8325</v>
      </c>
      <c r="H5" s="7">
        <v>1.36</v>
      </c>
      <c r="I5" s="8">
        <v>9536109.1899999995</v>
      </c>
      <c r="J5" s="26">
        <f t="shared" si="0"/>
        <v>9059303.7304999996</v>
      </c>
      <c r="K5" s="26">
        <f t="shared" si="1"/>
        <v>476805.45949999988</v>
      </c>
    </row>
    <row r="6" spans="1:11" ht="31.5" x14ac:dyDescent="0.25">
      <c r="A6" s="4">
        <v>4</v>
      </c>
      <c r="B6" s="5" t="s">
        <v>12</v>
      </c>
      <c r="C6" s="5" t="s">
        <v>13</v>
      </c>
      <c r="D6" s="5" t="s">
        <v>18</v>
      </c>
      <c r="E6" s="5" t="s">
        <v>11</v>
      </c>
      <c r="F6" s="5" t="s">
        <v>15</v>
      </c>
      <c r="G6" s="6">
        <v>19190</v>
      </c>
      <c r="H6" s="7">
        <v>1.4370000000000001</v>
      </c>
      <c r="I6" s="8">
        <v>17786361.690000001</v>
      </c>
      <c r="J6" s="26">
        <f t="shared" si="0"/>
        <v>16897043.605500001</v>
      </c>
      <c r="K6" s="26">
        <f t="shared" si="1"/>
        <v>889318.08449999988</v>
      </c>
    </row>
    <row r="7" spans="1:11" ht="31.5" x14ac:dyDescent="0.25">
      <c r="A7" s="4">
        <v>5</v>
      </c>
      <c r="B7" s="5" t="s">
        <v>12</v>
      </c>
      <c r="C7" s="5" t="s">
        <v>13</v>
      </c>
      <c r="D7" s="5" t="s">
        <v>34</v>
      </c>
      <c r="E7" s="5" t="s">
        <v>11</v>
      </c>
      <c r="F7" s="5" t="s">
        <v>15</v>
      </c>
      <c r="G7" s="6">
        <v>6550</v>
      </c>
      <c r="H7" s="7">
        <v>0.65</v>
      </c>
      <c r="I7" s="8">
        <v>6911290.79</v>
      </c>
      <c r="J7" s="26">
        <f t="shared" si="0"/>
        <v>6565726.2504999992</v>
      </c>
      <c r="K7" s="26">
        <f t="shared" si="1"/>
        <v>345564.53950000089</v>
      </c>
    </row>
    <row r="8" spans="1:11" ht="31.5" x14ac:dyDescent="0.25">
      <c r="A8" s="4">
        <v>6</v>
      </c>
      <c r="B8" s="5" t="s">
        <v>12</v>
      </c>
      <c r="C8" s="5" t="s">
        <v>13</v>
      </c>
      <c r="D8" s="5" t="s">
        <v>29</v>
      </c>
      <c r="E8" s="5" t="s">
        <v>11</v>
      </c>
      <c r="F8" s="5" t="s">
        <v>15</v>
      </c>
      <c r="G8" s="6">
        <v>2648</v>
      </c>
      <c r="H8" s="7">
        <v>0.54</v>
      </c>
      <c r="I8" s="8">
        <v>2381674.19</v>
      </c>
      <c r="J8" s="26">
        <f t="shared" si="0"/>
        <v>2262590.4804999996</v>
      </c>
      <c r="K8" s="26">
        <f t="shared" si="1"/>
        <v>119083.70950000035</v>
      </c>
    </row>
    <row r="9" spans="1:11" ht="31.5" x14ac:dyDescent="0.25">
      <c r="A9" s="4">
        <v>7</v>
      </c>
      <c r="B9" s="5" t="s">
        <v>12</v>
      </c>
      <c r="C9" s="5" t="s">
        <v>13</v>
      </c>
      <c r="D9" s="5" t="s">
        <v>30</v>
      </c>
      <c r="E9" s="5" t="s">
        <v>11</v>
      </c>
      <c r="F9" s="5" t="s">
        <v>15</v>
      </c>
      <c r="G9" s="6">
        <v>7310.2</v>
      </c>
      <c r="H9" s="7">
        <v>0.85</v>
      </c>
      <c r="I9" s="8">
        <v>7630823.5599999996</v>
      </c>
      <c r="J9" s="26">
        <f t="shared" si="0"/>
        <v>7249282.3819999993</v>
      </c>
      <c r="K9" s="26">
        <f t="shared" si="1"/>
        <v>381541.17800000031</v>
      </c>
    </row>
    <row r="10" spans="1:11" ht="47.25" x14ac:dyDescent="0.25">
      <c r="A10" s="4">
        <v>8</v>
      </c>
      <c r="B10" s="5" t="s">
        <v>12</v>
      </c>
      <c r="C10" s="5" t="s">
        <v>13</v>
      </c>
      <c r="D10" s="5" t="s">
        <v>31</v>
      </c>
      <c r="E10" s="5" t="s">
        <v>11</v>
      </c>
      <c r="F10" s="5" t="s">
        <v>15</v>
      </c>
      <c r="G10" s="6">
        <v>17701</v>
      </c>
      <c r="H10" s="7">
        <v>1.97</v>
      </c>
      <c r="I10" s="8">
        <v>16166004.65</v>
      </c>
      <c r="J10" s="26">
        <f t="shared" si="0"/>
        <v>15357704.4175</v>
      </c>
      <c r="K10" s="26">
        <f t="shared" si="1"/>
        <v>808300.23249999993</v>
      </c>
    </row>
    <row r="11" spans="1:11" ht="31.5" x14ac:dyDescent="0.25">
      <c r="A11" s="4">
        <v>9</v>
      </c>
      <c r="B11" s="5" t="s">
        <v>12</v>
      </c>
      <c r="C11" s="5" t="s">
        <v>13</v>
      </c>
      <c r="D11" s="5" t="s">
        <v>44</v>
      </c>
      <c r="E11" s="5" t="s">
        <v>11</v>
      </c>
      <c r="F11" s="5" t="s">
        <v>15</v>
      </c>
      <c r="G11" s="6">
        <v>7923.77</v>
      </c>
      <c r="H11" s="7">
        <v>1.321</v>
      </c>
      <c r="I11" s="8">
        <v>10262138.07</v>
      </c>
      <c r="J11" s="26">
        <f t="shared" si="0"/>
        <v>9749031.1665000003</v>
      </c>
      <c r="K11" s="26">
        <f t="shared" si="1"/>
        <v>513106.90350000001</v>
      </c>
    </row>
    <row r="12" spans="1:11" s="25" customFormat="1" ht="27" customHeight="1" x14ac:dyDescent="0.25">
      <c r="A12" s="21"/>
      <c r="B12" s="22" t="s">
        <v>39</v>
      </c>
      <c r="C12" s="22"/>
      <c r="D12" s="22"/>
      <c r="E12" s="22"/>
      <c r="F12" s="22"/>
      <c r="G12" s="23"/>
      <c r="H12" s="24"/>
      <c r="I12" s="15">
        <f>SUM(I3:I11)</f>
        <v>86895177.539999992</v>
      </c>
      <c r="J12" s="28">
        <f t="shared" si="0"/>
        <v>82550418.662999988</v>
      </c>
      <c r="K12" s="28">
        <f t="shared" si="1"/>
        <v>4344758.8770000041</v>
      </c>
    </row>
    <row r="13" spans="1:11" ht="47.25" x14ac:dyDescent="0.25">
      <c r="A13" s="4">
        <v>10</v>
      </c>
      <c r="B13" s="5" t="s">
        <v>12</v>
      </c>
      <c r="C13" s="5" t="s">
        <v>19</v>
      </c>
      <c r="D13" s="5" t="s">
        <v>20</v>
      </c>
      <c r="E13" s="5" t="s">
        <v>11</v>
      </c>
      <c r="F13" s="5" t="s">
        <v>15</v>
      </c>
      <c r="G13" s="6">
        <v>7890</v>
      </c>
      <c r="H13" s="7">
        <v>1.58</v>
      </c>
      <c r="I13" s="8">
        <v>9077911.3499999996</v>
      </c>
      <c r="J13" s="26">
        <f t="shared" si="0"/>
        <v>8624015.7825000007</v>
      </c>
      <c r="K13" s="26">
        <f t="shared" si="1"/>
        <v>453895.56749999896</v>
      </c>
    </row>
    <row r="14" spans="1:11" ht="31.5" x14ac:dyDescent="0.25">
      <c r="A14" s="4">
        <v>11</v>
      </c>
      <c r="B14" s="5" t="s">
        <v>12</v>
      </c>
      <c r="C14" s="5" t="s">
        <v>19</v>
      </c>
      <c r="D14" s="5" t="s">
        <v>21</v>
      </c>
      <c r="E14" s="5" t="s">
        <v>11</v>
      </c>
      <c r="F14" s="5" t="s">
        <v>15</v>
      </c>
      <c r="G14" s="6">
        <v>10720</v>
      </c>
      <c r="H14" s="7">
        <v>2.39</v>
      </c>
      <c r="I14" s="8">
        <v>12266374.49</v>
      </c>
      <c r="J14" s="26">
        <f t="shared" si="0"/>
        <v>11653055.7655</v>
      </c>
      <c r="K14" s="26">
        <f t="shared" si="1"/>
        <v>613318.72450000048</v>
      </c>
    </row>
    <row r="15" spans="1:11" ht="31.5" x14ac:dyDescent="0.25">
      <c r="A15" s="4">
        <v>12</v>
      </c>
      <c r="B15" s="5" t="s">
        <v>12</v>
      </c>
      <c r="C15" s="5" t="s">
        <v>19</v>
      </c>
      <c r="D15" s="5" t="s">
        <v>22</v>
      </c>
      <c r="E15" s="5" t="s">
        <v>11</v>
      </c>
      <c r="F15" s="5" t="s">
        <v>15</v>
      </c>
      <c r="G15" s="6">
        <v>886</v>
      </c>
      <c r="H15" s="7">
        <v>0.28999999999999998</v>
      </c>
      <c r="I15" s="8">
        <v>1010367.37</v>
      </c>
      <c r="J15" s="26">
        <f t="shared" si="0"/>
        <v>959849.00150000001</v>
      </c>
      <c r="K15" s="26">
        <f t="shared" si="1"/>
        <v>50518.368499999982</v>
      </c>
    </row>
    <row r="16" spans="1:11" ht="31.5" x14ac:dyDescent="0.25">
      <c r="A16" s="4">
        <v>13</v>
      </c>
      <c r="B16" s="5" t="s">
        <v>12</v>
      </c>
      <c r="C16" s="5" t="s">
        <v>19</v>
      </c>
      <c r="D16" s="5" t="s">
        <v>23</v>
      </c>
      <c r="E16" s="5" t="s">
        <v>11</v>
      </c>
      <c r="F16" s="5" t="s">
        <v>15</v>
      </c>
      <c r="G16" s="6">
        <v>1368</v>
      </c>
      <c r="H16" s="7">
        <v>0.41</v>
      </c>
      <c r="I16" s="8">
        <v>2509331.12</v>
      </c>
      <c r="J16" s="26">
        <f t="shared" si="0"/>
        <v>2383864.5640000002</v>
      </c>
      <c r="K16" s="26">
        <f t="shared" si="1"/>
        <v>125466.55599999987</v>
      </c>
    </row>
    <row r="17" spans="1:11" ht="47.25" x14ac:dyDescent="0.25">
      <c r="A17" s="4">
        <v>14</v>
      </c>
      <c r="B17" s="5" t="s">
        <v>12</v>
      </c>
      <c r="C17" s="5" t="s">
        <v>19</v>
      </c>
      <c r="D17" s="5" t="s">
        <v>24</v>
      </c>
      <c r="E17" s="5" t="s">
        <v>11</v>
      </c>
      <c r="F17" s="5" t="s">
        <v>15</v>
      </c>
      <c r="G17" s="6">
        <v>4714</v>
      </c>
      <c r="H17" s="7">
        <v>0.77</v>
      </c>
      <c r="I17" s="8">
        <v>5844351.1399999997</v>
      </c>
      <c r="J17" s="26">
        <f t="shared" si="0"/>
        <v>5552133.5829999996</v>
      </c>
      <c r="K17" s="26">
        <f t="shared" si="1"/>
        <v>292217.55700000003</v>
      </c>
    </row>
    <row r="18" spans="1:11" ht="31.5" x14ac:dyDescent="0.25">
      <c r="A18" s="4">
        <v>15</v>
      </c>
      <c r="B18" s="5" t="s">
        <v>12</v>
      </c>
      <c r="C18" s="5" t="s">
        <v>19</v>
      </c>
      <c r="D18" s="5" t="s">
        <v>25</v>
      </c>
      <c r="E18" s="5" t="s">
        <v>11</v>
      </c>
      <c r="F18" s="5" t="s">
        <v>15</v>
      </c>
      <c r="G18" s="6">
        <v>1470</v>
      </c>
      <c r="H18" s="7">
        <v>0.39</v>
      </c>
      <c r="I18" s="8">
        <v>1693111.47</v>
      </c>
      <c r="J18" s="26">
        <f t="shared" si="0"/>
        <v>1608455.8965</v>
      </c>
      <c r="K18" s="26">
        <f t="shared" si="1"/>
        <v>84655.57349999994</v>
      </c>
    </row>
    <row r="19" spans="1:11" ht="31.5" x14ac:dyDescent="0.25">
      <c r="A19" s="4">
        <v>16</v>
      </c>
      <c r="B19" s="5" t="s">
        <v>12</v>
      </c>
      <c r="C19" s="5" t="s">
        <v>19</v>
      </c>
      <c r="D19" s="5" t="s">
        <v>26</v>
      </c>
      <c r="E19" s="5" t="s">
        <v>11</v>
      </c>
      <c r="F19" s="5" t="s">
        <v>15</v>
      </c>
      <c r="G19" s="6">
        <v>2764</v>
      </c>
      <c r="H19" s="7">
        <v>0.72</v>
      </c>
      <c r="I19" s="8">
        <v>3182743.07</v>
      </c>
      <c r="J19" s="26">
        <f t="shared" si="0"/>
        <v>3023605.9164999998</v>
      </c>
      <c r="K19" s="26">
        <f t="shared" si="1"/>
        <v>159137.15350000001</v>
      </c>
    </row>
    <row r="20" spans="1:11" ht="31.5" x14ac:dyDescent="0.25">
      <c r="A20" s="4">
        <v>17</v>
      </c>
      <c r="B20" s="5" t="s">
        <v>12</v>
      </c>
      <c r="C20" s="5" t="s">
        <v>19</v>
      </c>
      <c r="D20" s="5" t="s">
        <v>32</v>
      </c>
      <c r="E20" s="5" t="s">
        <v>11</v>
      </c>
      <c r="F20" s="5" t="s">
        <v>15</v>
      </c>
      <c r="G20" s="6">
        <v>2084</v>
      </c>
      <c r="H20" s="7">
        <v>0.62</v>
      </c>
      <c r="I20" s="8">
        <v>4743647.05</v>
      </c>
      <c r="J20" s="26">
        <f t="shared" si="0"/>
        <v>4506464.6974999998</v>
      </c>
      <c r="K20" s="26">
        <f t="shared" si="1"/>
        <v>237182.35250000004</v>
      </c>
    </row>
    <row r="21" spans="1:11" x14ac:dyDescent="0.25">
      <c r="A21" s="4"/>
      <c r="B21" s="5" t="s">
        <v>39</v>
      </c>
      <c r="C21" s="5"/>
      <c r="D21" s="5"/>
      <c r="E21" s="5"/>
      <c r="F21" s="5"/>
      <c r="G21" s="6"/>
      <c r="H21" s="7"/>
      <c r="I21" s="15">
        <f>SUM(I13:I20)</f>
        <v>40327837.059999995</v>
      </c>
      <c r="J21" s="26">
        <f t="shared" si="0"/>
        <v>38311445.206999995</v>
      </c>
      <c r="K21" s="26">
        <f t="shared" si="1"/>
        <v>2016391.8530000001</v>
      </c>
    </row>
    <row r="22" spans="1:11" ht="31.5" x14ac:dyDescent="0.25">
      <c r="A22" s="4">
        <v>18</v>
      </c>
      <c r="B22" s="5" t="s">
        <v>12</v>
      </c>
      <c r="C22" s="5" t="s">
        <v>27</v>
      </c>
      <c r="D22" s="5" t="s">
        <v>28</v>
      </c>
      <c r="E22" s="5" t="s">
        <v>11</v>
      </c>
      <c r="F22" s="5" t="s">
        <v>15</v>
      </c>
      <c r="G22" s="6">
        <v>4965</v>
      </c>
      <c r="H22" s="7">
        <v>1.96</v>
      </c>
      <c r="I22" s="8">
        <v>8113631.5</v>
      </c>
      <c r="J22" s="26">
        <f t="shared" si="0"/>
        <v>7707949.9249999998</v>
      </c>
      <c r="K22" s="26">
        <f t="shared" si="1"/>
        <v>405681.57500000019</v>
      </c>
    </row>
    <row r="23" spans="1:11" s="25" customFormat="1" ht="31.15" customHeight="1" x14ac:dyDescent="0.25">
      <c r="A23" s="21"/>
      <c r="B23" s="22" t="s">
        <v>39</v>
      </c>
      <c r="C23" s="22"/>
      <c r="D23" s="22"/>
      <c r="E23" s="22"/>
      <c r="F23" s="22"/>
      <c r="G23" s="23"/>
      <c r="H23" s="24"/>
      <c r="I23" s="15">
        <f>SUM(I22)</f>
        <v>8113631.5</v>
      </c>
      <c r="J23" s="28">
        <f t="shared" si="0"/>
        <v>7707949.9249999998</v>
      </c>
      <c r="K23" s="28">
        <f t="shared" si="1"/>
        <v>405681.57500000019</v>
      </c>
    </row>
    <row r="24" spans="1:11" ht="31.5" x14ac:dyDescent="0.25">
      <c r="A24" s="4">
        <v>19</v>
      </c>
      <c r="B24" s="5" t="s">
        <v>12</v>
      </c>
      <c r="C24" s="5" t="s">
        <v>12</v>
      </c>
      <c r="D24" s="5" t="s">
        <v>45</v>
      </c>
      <c r="E24" s="5" t="s">
        <v>11</v>
      </c>
      <c r="F24" s="5" t="s">
        <v>15</v>
      </c>
      <c r="G24" s="6">
        <v>350</v>
      </c>
      <c r="H24" s="7">
        <v>1.4</v>
      </c>
      <c r="I24" s="8">
        <v>298756.45</v>
      </c>
      <c r="J24" s="26">
        <f t="shared" si="0"/>
        <v>283818.6275</v>
      </c>
      <c r="K24" s="26">
        <f t="shared" si="1"/>
        <v>14937.822500000009</v>
      </c>
    </row>
    <row r="25" spans="1:11" s="30" customFormat="1" x14ac:dyDescent="0.25">
      <c r="A25" s="21"/>
      <c r="B25" s="22" t="s">
        <v>39</v>
      </c>
      <c r="C25" s="22"/>
      <c r="D25" s="22"/>
      <c r="E25" s="22"/>
      <c r="F25" s="22"/>
      <c r="G25" s="23"/>
      <c r="H25" s="24"/>
      <c r="I25" s="15">
        <f>SUM(I24)</f>
        <v>298756.45</v>
      </c>
      <c r="J25" s="15">
        <f>SUM(J24)</f>
        <v>283818.6275</v>
      </c>
      <c r="K25" s="15">
        <f>SUM(K24)</f>
        <v>14937.822500000009</v>
      </c>
    </row>
    <row r="26" spans="1:11" ht="47.25" x14ac:dyDescent="0.25">
      <c r="A26" s="4">
        <v>20</v>
      </c>
      <c r="B26" s="5" t="s">
        <v>12</v>
      </c>
      <c r="C26" s="5" t="s">
        <v>12</v>
      </c>
      <c r="D26" s="5" t="s">
        <v>33</v>
      </c>
      <c r="E26" s="5" t="s">
        <v>11</v>
      </c>
      <c r="F26" s="5" t="s">
        <v>15</v>
      </c>
      <c r="G26" s="6">
        <v>3512</v>
      </c>
      <c r="H26" s="7">
        <v>0.84</v>
      </c>
      <c r="I26" s="8">
        <v>4044132.91</v>
      </c>
      <c r="J26" s="26">
        <f t="shared" si="0"/>
        <v>3841926.2645</v>
      </c>
      <c r="K26" s="26">
        <f t="shared" si="1"/>
        <v>202206.6455000001</v>
      </c>
    </row>
    <row r="27" spans="1:11" s="30" customFormat="1" x14ac:dyDescent="0.25">
      <c r="A27" s="21"/>
      <c r="B27" s="22" t="s">
        <v>39</v>
      </c>
      <c r="C27" s="22"/>
      <c r="D27" s="22"/>
      <c r="E27" s="22"/>
      <c r="F27" s="22"/>
      <c r="G27" s="23"/>
      <c r="H27" s="24"/>
      <c r="I27" s="15">
        <f>SUM(I26)</f>
        <v>4044132.91</v>
      </c>
      <c r="J27" s="15">
        <f>SUM(J26)</f>
        <v>3841926.2645</v>
      </c>
      <c r="K27" s="15">
        <f>SUM(K26)</f>
        <v>202206.6455000001</v>
      </c>
    </row>
    <row r="28" spans="1:11" ht="63" x14ac:dyDescent="0.25">
      <c r="A28" s="4">
        <v>21</v>
      </c>
      <c r="B28" s="5" t="s">
        <v>12</v>
      </c>
      <c r="C28" s="5" t="s">
        <v>12</v>
      </c>
      <c r="D28" s="5" t="s">
        <v>46</v>
      </c>
      <c r="E28" s="5" t="s">
        <v>11</v>
      </c>
      <c r="F28" s="5" t="s">
        <v>15</v>
      </c>
      <c r="G28" s="6">
        <v>4400</v>
      </c>
      <c r="H28" s="7">
        <v>1.1000000000000001</v>
      </c>
      <c r="I28" s="8">
        <v>9265449.4199999999</v>
      </c>
      <c r="J28" s="26">
        <f t="shared" si="0"/>
        <v>8802176.9489999991</v>
      </c>
      <c r="K28" s="26">
        <f t="shared" si="1"/>
        <v>463272.47100000083</v>
      </c>
    </row>
    <row r="29" spans="1:11" ht="47.25" x14ac:dyDescent="0.25">
      <c r="A29" s="4">
        <v>22</v>
      </c>
      <c r="B29" s="5" t="s">
        <v>12</v>
      </c>
      <c r="C29" s="5" t="s">
        <v>12</v>
      </c>
      <c r="D29" s="5" t="s">
        <v>47</v>
      </c>
      <c r="E29" s="5" t="s">
        <v>11</v>
      </c>
      <c r="F29" s="5" t="s">
        <v>15</v>
      </c>
      <c r="G29" s="6">
        <v>8170</v>
      </c>
      <c r="H29" s="7">
        <v>1.86978</v>
      </c>
      <c r="I29" s="8">
        <v>10583075.119999999</v>
      </c>
      <c r="J29" s="26">
        <f t="shared" si="0"/>
        <v>10053921.364</v>
      </c>
      <c r="K29" s="26">
        <f t="shared" si="1"/>
        <v>529153.75599999912</v>
      </c>
    </row>
    <row r="30" spans="1:11" s="30" customFormat="1" x14ac:dyDescent="0.25">
      <c r="A30" s="21"/>
      <c r="B30" s="22" t="s">
        <v>39</v>
      </c>
      <c r="C30" s="22"/>
      <c r="D30" s="22"/>
      <c r="E30" s="22"/>
      <c r="F30" s="22"/>
      <c r="G30" s="23"/>
      <c r="H30" s="24"/>
      <c r="I30" s="15">
        <f>SUM(I28:I29)</f>
        <v>19848524.539999999</v>
      </c>
      <c r="J30" s="15">
        <f>SUM(J28:J29)</f>
        <v>18856098.313000001</v>
      </c>
      <c r="K30" s="15">
        <f>SUM(K28:K29)</f>
        <v>992426.22699999996</v>
      </c>
    </row>
    <row r="31" spans="1:11" s="29" customFormat="1" ht="25.15" customHeight="1" x14ac:dyDescent="0.25">
      <c r="A31" s="21"/>
      <c r="B31" s="22" t="s">
        <v>49</v>
      </c>
      <c r="C31" s="22"/>
      <c r="D31" s="22"/>
      <c r="E31" s="22"/>
      <c r="F31" s="22"/>
      <c r="G31" s="23"/>
      <c r="H31" s="24"/>
      <c r="I31" s="15">
        <f>I25+I27+I30</f>
        <v>24191413.899999999</v>
      </c>
      <c r="J31" s="15">
        <f>J25+J27+J30</f>
        <v>22981843.205000002</v>
      </c>
      <c r="K31" s="15">
        <f>K25+K27+K30</f>
        <v>1209570.6950000001</v>
      </c>
    </row>
    <row r="32" spans="1:11" s="16" customFormat="1" ht="18.75" x14ac:dyDescent="0.3">
      <c r="A32" s="17"/>
      <c r="B32" s="18" t="s">
        <v>48</v>
      </c>
      <c r="C32" s="17"/>
      <c r="D32" s="17"/>
      <c r="E32" s="17"/>
      <c r="F32" s="17"/>
      <c r="G32" s="17"/>
      <c r="H32" s="17"/>
      <c r="I32" s="19">
        <f>I12+I21+I23+I25+I27+I30</f>
        <v>159528059.99999997</v>
      </c>
      <c r="J32" s="28">
        <f t="shared" si="0"/>
        <v>151551656.99999997</v>
      </c>
      <c r="K32" s="28">
        <f t="shared" si="1"/>
        <v>7976403</v>
      </c>
    </row>
  </sheetData>
  <autoFilter ref="A2:J29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zoomScaleNormal="100" zoomScaleSheetLayoutView="100" workbookViewId="0">
      <selection sqref="A1:H4"/>
    </sheetView>
  </sheetViews>
  <sheetFormatPr defaultColWidth="9.140625" defaultRowHeight="15.75" x14ac:dyDescent="0.25"/>
  <cols>
    <col min="1" max="1" width="9.140625" style="1"/>
    <col min="2" max="2" width="27.42578125" style="1" customWidth="1"/>
    <col min="3" max="3" width="22.140625" style="1" customWidth="1"/>
    <col min="4" max="4" width="20.42578125" style="1" customWidth="1"/>
    <col min="5" max="5" width="26.5703125" style="1" customWidth="1"/>
    <col min="6" max="6" width="20.28515625" style="1" customWidth="1"/>
    <col min="7" max="7" width="14" style="1" customWidth="1"/>
    <col min="8" max="8" width="39.140625" style="1" customWidth="1"/>
    <col min="9" max="16384" width="9.140625" style="1"/>
  </cols>
  <sheetData>
    <row r="1" spans="1:8" ht="60" customHeight="1" x14ac:dyDescent="0.25">
      <c r="A1" s="32" t="s">
        <v>43</v>
      </c>
      <c r="B1" s="32"/>
      <c r="C1" s="32"/>
      <c r="D1" s="32"/>
      <c r="E1" s="32"/>
      <c r="F1" s="32"/>
      <c r="G1" s="32"/>
      <c r="H1" s="32"/>
    </row>
    <row r="2" spans="1:8" ht="51.75" customHeight="1" x14ac:dyDescent="0.25">
      <c r="A2" s="9" t="s">
        <v>0</v>
      </c>
      <c r="B2" s="9" t="s">
        <v>3</v>
      </c>
      <c r="C2" s="9" t="s">
        <v>35</v>
      </c>
      <c r="D2" s="9" t="s">
        <v>36</v>
      </c>
      <c r="E2" s="9" t="s">
        <v>42</v>
      </c>
      <c r="F2" s="9" t="s">
        <v>41</v>
      </c>
      <c r="G2" s="9" t="s">
        <v>37</v>
      </c>
      <c r="H2" s="9" t="s">
        <v>38</v>
      </c>
    </row>
    <row r="3" spans="1:8" ht="58.5" customHeight="1" x14ac:dyDescent="0.25">
      <c r="A3" s="10">
        <v>1</v>
      </c>
      <c r="B3" s="10" t="s">
        <v>12</v>
      </c>
      <c r="C3" s="11">
        <v>135861.76999999999</v>
      </c>
      <c r="D3" s="11">
        <v>23.7</v>
      </c>
      <c r="E3" s="11">
        <v>159528</v>
      </c>
      <c r="F3" s="11">
        <v>151551</v>
      </c>
      <c r="G3" s="10">
        <v>22</v>
      </c>
      <c r="H3" s="10" t="s">
        <v>40</v>
      </c>
    </row>
    <row r="4" spans="1:8" ht="20.25" x14ac:dyDescent="0.25">
      <c r="A4" s="33" t="s">
        <v>39</v>
      </c>
      <c r="B4" s="33"/>
      <c r="C4" s="12">
        <f>SUM(C3:C3)</f>
        <v>135861.76999999999</v>
      </c>
      <c r="D4" s="12">
        <f>SUM(D3:D3)</f>
        <v>23.7</v>
      </c>
      <c r="E4" s="12">
        <f>SUM(E3:E3)</f>
        <v>159528</v>
      </c>
      <c r="F4" s="12">
        <f>SUM(F3:F3)</f>
        <v>151551</v>
      </c>
      <c r="G4" s="13">
        <f>SUM(G3:G3)</f>
        <v>22</v>
      </c>
      <c r="H4" s="14"/>
    </row>
  </sheetData>
  <mergeCells count="2">
    <mergeCell ref="A1:H1"/>
    <mergeCell ref="A4:B4"/>
  </mergeCells>
  <printOptions horizontalCentered="1"/>
  <pageMargins left="0.70866141732283472" right="0.70866141732283472" top="0.31496062992125984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85" zoomScaleSheetLayoutView="100" workbookViewId="0">
      <selection sqref="A1:I1"/>
    </sheetView>
  </sheetViews>
  <sheetFormatPr defaultColWidth="9.140625" defaultRowHeight="15.75" x14ac:dyDescent="0.25"/>
  <cols>
    <col min="1" max="1" width="4.7109375" style="1" customWidth="1"/>
    <col min="2" max="2" width="25.85546875" style="1" customWidth="1"/>
    <col min="3" max="3" width="23.7109375" style="1" customWidth="1"/>
    <col min="4" max="4" width="40.28515625" style="1" customWidth="1"/>
    <col min="5" max="5" width="17.140625" style="1" hidden="1" customWidth="1"/>
    <col min="6" max="6" width="31.5703125" style="1" hidden="1" customWidth="1"/>
    <col min="7" max="7" width="16.140625" style="1" customWidth="1"/>
    <col min="8" max="8" width="22" style="1" customWidth="1"/>
    <col min="9" max="9" width="27.42578125" style="1" customWidth="1"/>
    <col min="10" max="16384" width="9.140625" style="1"/>
  </cols>
  <sheetData>
    <row r="1" spans="1:9" ht="69.75" customHeight="1" x14ac:dyDescent="0.25">
      <c r="A1" s="37" t="s">
        <v>1</v>
      </c>
      <c r="B1" s="37"/>
      <c r="C1" s="37"/>
      <c r="D1" s="37"/>
      <c r="E1" s="37"/>
      <c r="F1" s="37"/>
      <c r="G1" s="37"/>
      <c r="H1" s="37"/>
      <c r="I1" s="37"/>
    </row>
    <row r="2" spans="1:9" ht="64.5" customHeight="1" x14ac:dyDescent="0.25">
      <c r="A2" s="5" t="s">
        <v>2</v>
      </c>
      <c r="B2" s="5" t="s">
        <v>3</v>
      </c>
      <c r="C2" s="5" t="s">
        <v>4</v>
      </c>
      <c r="D2" s="4" t="s">
        <v>5</v>
      </c>
      <c r="E2" s="4" t="s">
        <v>6</v>
      </c>
      <c r="F2" s="5" t="s">
        <v>7</v>
      </c>
    </row>
    <row r="3" spans="1:9" ht="31.5" x14ac:dyDescent="0.25">
      <c r="A3" s="4">
        <v>1</v>
      </c>
      <c r="B3" s="5" t="s">
        <v>12</v>
      </c>
      <c r="C3" s="5" t="s">
        <v>13</v>
      </c>
      <c r="D3" s="5" t="s">
        <v>14</v>
      </c>
      <c r="E3" s="5" t="s">
        <v>11</v>
      </c>
      <c r="F3" s="5" t="s">
        <v>15</v>
      </c>
    </row>
    <row r="4" spans="1:9" ht="31.5" x14ac:dyDescent="0.25">
      <c r="A4" s="4">
        <v>2</v>
      </c>
      <c r="B4" s="5" t="s">
        <v>12</v>
      </c>
      <c r="C4" s="5" t="s">
        <v>13</v>
      </c>
      <c r="D4" s="5" t="s">
        <v>16</v>
      </c>
      <c r="E4" s="5" t="s">
        <v>11</v>
      </c>
      <c r="F4" s="5" t="s">
        <v>15</v>
      </c>
    </row>
    <row r="5" spans="1:9" ht="31.5" x14ac:dyDescent="0.25">
      <c r="A5" s="4">
        <v>3</v>
      </c>
      <c r="B5" s="5" t="s">
        <v>12</v>
      </c>
      <c r="C5" s="5" t="s">
        <v>13</v>
      </c>
      <c r="D5" s="5" t="s">
        <v>17</v>
      </c>
      <c r="E5" s="5" t="s">
        <v>11</v>
      </c>
      <c r="F5" s="5" t="s">
        <v>15</v>
      </c>
    </row>
    <row r="6" spans="1:9" ht="31.5" x14ac:dyDescent="0.25">
      <c r="A6" s="4">
        <v>4</v>
      </c>
      <c r="B6" s="5" t="s">
        <v>12</v>
      </c>
      <c r="C6" s="5" t="s">
        <v>13</v>
      </c>
      <c r="D6" s="5" t="s">
        <v>18</v>
      </c>
      <c r="E6" s="5" t="s">
        <v>11</v>
      </c>
      <c r="F6" s="5" t="s">
        <v>15</v>
      </c>
    </row>
    <row r="7" spans="1:9" ht="31.5" x14ac:dyDescent="0.25">
      <c r="A7" s="4">
        <v>5</v>
      </c>
      <c r="B7" s="5" t="s">
        <v>12</v>
      </c>
      <c r="C7" s="5" t="s">
        <v>13</v>
      </c>
      <c r="D7" s="5" t="s">
        <v>34</v>
      </c>
      <c r="E7" s="5" t="s">
        <v>11</v>
      </c>
      <c r="F7" s="5" t="s">
        <v>15</v>
      </c>
    </row>
    <row r="8" spans="1:9" ht="31.5" x14ac:dyDescent="0.25">
      <c r="A8" s="4">
        <v>6</v>
      </c>
      <c r="B8" s="5" t="s">
        <v>12</v>
      </c>
      <c r="C8" s="5" t="s">
        <v>13</v>
      </c>
      <c r="D8" s="5" t="s">
        <v>29</v>
      </c>
      <c r="E8" s="5" t="s">
        <v>11</v>
      </c>
      <c r="F8" s="5" t="s">
        <v>15</v>
      </c>
    </row>
    <row r="9" spans="1:9" ht="31.5" x14ac:dyDescent="0.25">
      <c r="A9" s="4">
        <v>7</v>
      </c>
      <c r="B9" s="5" t="s">
        <v>12</v>
      </c>
      <c r="C9" s="5" t="s">
        <v>13</v>
      </c>
      <c r="D9" s="5" t="s">
        <v>30</v>
      </c>
      <c r="E9" s="5" t="s">
        <v>11</v>
      </c>
      <c r="F9" s="5" t="s">
        <v>15</v>
      </c>
    </row>
    <row r="10" spans="1:9" ht="47.25" x14ac:dyDescent="0.25">
      <c r="A10" s="4">
        <v>8</v>
      </c>
      <c r="B10" s="5" t="s">
        <v>12</v>
      </c>
      <c r="C10" s="5" t="s">
        <v>13</v>
      </c>
      <c r="D10" s="5" t="s">
        <v>31</v>
      </c>
      <c r="E10" s="5" t="s">
        <v>11</v>
      </c>
      <c r="F10" s="5" t="s">
        <v>15</v>
      </c>
    </row>
    <row r="11" spans="1:9" ht="31.5" x14ac:dyDescent="0.25">
      <c r="A11" s="4">
        <v>9</v>
      </c>
      <c r="B11" s="5" t="s">
        <v>12</v>
      </c>
      <c r="C11" s="5" t="s">
        <v>13</v>
      </c>
      <c r="D11" s="5" t="s">
        <v>44</v>
      </c>
      <c r="E11" s="5" t="s">
        <v>11</v>
      </c>
      <c r="F11" s="5" t="s">
        <v>15</v>
      </c>
    </row>
    <row r="12" spans="1:9" x14ac:dyDescent="0.25">
      <c r="A12" s="34" t="s">
        <v>50</v>
      </c>
      <c r="B12" s="38"/>
      <c r="C12" s="38"/>
      <c r="D12" s="38"/>
      <c r="E12" s="38"/>
      <c r="F12" s="39"/>
    </row>
    <row r="13" spans="1:9" ht="47.25" x14ac:dyDescent="0.25">
      <c r="A13" s="4">
        <v>10</v>
      </c>
      <c r="B13" s="5" t="s">
        <v>12</v>
      </c>
      <c r="C13" s="5" t="s">
        <v>19</v>
      </c>
      <c r="D13" s="5" t="s">
        <v>20</v>
      </c>
      <c r="E13" s="5" t="s">
        <v>11</v>
      </c>
      <c r="F13" s="5" t="s">
        <v>15</v>
      </c>
    </row>
    <row r="14" spans="1:9" ht="31.5" x14ac:dyDescent="0.25">
      <c r="A14" s="4">
        <v>11</v>
      </c>
      <c r="B14" s="5" t="s">
        <v>12</v>
      </c>
      <c r="C14" s="5" t="s">
        <v>19</v>
      </c>
      <c r="D14" s="5" t="s">
        <v>21</v>
      </c>
      <c r="E14" s="5" t="s">
        <v>11</v>
      </c>
      <c r="F14" s="5" t="s">
        <v>15</v>
      </c>
    </row>
    <row r="15" spans="1:9" ht="31.5" x14ac:dyDescent="0.25">
      <c r="A15" s="4">
        <v>12</v>
      </c>
      <c r="B15" s="5" t="s">
        <v>12</v>
      </c>
      <c r="C15" s="5" t="s">
        <v>19</v>
      </c>
      <c r="D15" s="5" t="s">
        <v>22</v>
      </c>
      <c r="E15" s="5" t="s">
        <v>11</v>
      </c>
      <c r="F15" s="5" t="s">
        <v>15</v>
      </c>
    </row>
    <row r="16" spans="1:9" ht="31.5" x14ac:dyDescent="0.25">
      <c r="A16" s="4">
        <v>13</v>
      </c>
      <c r="B16" s="5" t="s">
        <v>12</v>
      </c>
      <c r="C16" s="5" t="s">
        <v>19</v>
      </c>
      <c r="D16" s="5" t="s">
        <v>23</v>
      </c>
      <c r="E16" s="5" t="s">
        <v>11</v>
      </c>
      <c r="F16" s="5" t="s">
        <v>15</v>
      </c>
    </row>
    <row r="17" spans="1:6" ht="47.25" x14ac:dyDescent="0.25">
      <c r="A17" s="4">
        <v>14</v>
      </c>
      <c r="B17" s="5" t="s">
        <v>12</v>
      </c>
      <c r="C17" s="5" t="s">
        <v>19</v>
      </c>
      <c r="D17" s="5" t="s">
        <v>24</v>
      </c>
      <c r="E17" s="5" t="s">
        <v>11</v>
      </c>
      <c r="F17" s="5" t="s">
        <v>15</v>
      </c>
    </row>
    <row r="18" spans="1:6" ht="31.5" x14ac:dyDescent="0.25">
      <c r="A18" s="4">
        <v>15</v>
      </c>
      <c r="B18" s="5" t="s">
        <v>12</v>
      </c>
      <c r="C18" s="5" t="s">
        <v>19</v>
      </c>
      <c r="D18" s="5" t="s">
        <v>25</v>
      </c>
      <c r="E18" s="5" t="s">
        <v>11</v>
      </c>
      <c r="F18" s="5" t="s">
        <v>15</v>
      </c>
    </row>
    <row r="19" spans="1:6" ht="31.5" x14ac:dyDescent="0.25">
      <c r="A19" s="4">
        <v>16</v>
      </c>
      <c r="B19" s="5" t="s">
        <v>12</v>
      </c>
      <c r="C19" s="5" t="s">
        <v>19</v>
      </c>
      <c r="D19" s="5" t="s">
        <v>26</v>
      </c>
      <c r="E19" s="5" t="s">
        <v>11</v>
      </c>
      <c r="F19" s="5" t="s">
        <v>15</v>
      </c>
    </row>
    <row r="20" spans="1:6" ht="31.5" x14ac:dyDescent="0.25">
      <c r="A20" s="4">
        <v>17</v>
      </c>
      <c r="B20" s="5" t="s">
        <v>12</v>
      </c>
      <c r="C20" s="5" t="s">
        <v>19</v>
      </c>
      <c r="D20" s="5" t="s">
        <v>32</v>
      </c>
      <c r="E20" s="5" t="s">
        <v>11</v>
      </c>
      <c r="F20" s="5" t="s">
        <v>15</v>
      </c>
    </row>
    <row r="21" spans="1:6" x14ac:dyDescent="0.25">
      <c r="A21" s="34"/>
      <c r="B21" s="35"/>
      <c r="C21" s="35"/>
      <c r="D21" s="35"/>
      <c r="E21" s="35"/>
      <c r="F21" s="36"/>
    </row>
    <row r="22" spans="1:6" ht="31.5" x14ac:dyDescent="0.25">
      <c r="A22" s="4">
        <v>18</v>
      </c>
      <c r="B22" s="5" t="s">
        <v>12</v>
      </c>
      <c r="C22" s="5" t="s">
        <v>27</v>
      </c>
      <c r="D22" s="5" t="s">
        <v>28</v>
      </c>
      <c r="E22" s="5" t="s">
        <v>11</v>
      </c>
      <c r="F22" s="5" t="s">
        <v>15</v>
      </c>
    </row>
    <row r="23" spans="1:6" x14ac:dyDescent="0.25">
      <c r="A23" s="34" t="s">
        <v>51</v>
      </c>
      <c r="B23" s="35"/>
      <c r="C23" s="35"/>
      <c r="D23" s="35"/>
      <c r="E23" s="35"/>
      <c r="F23" s="36"/>
    </row>
    <row r="24" spans="1:6" ht="31.5" x14ac:dyDescent="0.25">
      <c r="A24" s="4">
        <v>19</v>
      </c>
      <c r="B24" s="5" t="s">
        <v>12</v>
      </c>
      <c r="C24" s="5" t="s">
        <v>12</v>
      </c>
      <c r="D24" s="5" t="s">
        <v>45</v>
      </c>
      <c r="E24" s="5" t="s">
        <v>11</v>
      </c>
      <c r="F24" s="5" t="s">
        <v>15</v>
      </c>
    </row>
    <row r="25" spans="1:6" x14ac:dyDescent="0.25">
      <c r="A25" s="34"/>
      <c r="B25" s="35"/>
      <c r="C25" s="35"/>
      <c r="D25" s="35"/>
      <c r="E25" s="35"/>
      <c r="F25" s="36"/>
    </row>
    <row r="26" spans="1:6" ht="47.25" x14ac:dyDescent="0.25">
      <c r="A26" s="4">
        <v>20</v>
      </c>
      <c r="B26" s="5" t="s">
        <v>12</v>
      </c>
      <c r="C26" s="5" t="s">
        <v>12</v>
      </c>
      <c r="D26" s="5" t="s">
        <v>33</v>
      </c>
      <c r="E26" s="5" t="s">
        <v>11</v>
      </c>
      <c r="F26" s="5" t="s">
        <v>15</v>
      </c>
    </row>
    <row r="27" spans="1:6" x14ac:dyDescent="0.25">
      <c r="A27" s="34"/>
      <c r="B27" s="35"/>
      <c r="C27" s="35"/>
      <c r="D27" s="35"/>
      <c r="E27" s="35"/>
      <c r="F27" s="36"/>
    </row>
    <row r="28" spans="1:6" ht="63" x14ac:dyDescent="0.25">
      <c r="A28" s="4">
        <v>21</v>
      </c>
      <c r="B28" s="5" t="s">
        <v>12</v>
      </c>
      <c r="C28" s="5" t="s">
        <v>12</v>
      </c>
      <c r="D28" s="5" t="s">
        <v>46</v>
      </c>
      <c r="E28" s="5" t="s">
        <v>11</v>
      </c>
      <c r="F28" s="5" t="s">
        <v>15</v>
      </c>
    </row>
    <row r="29" spans="1:6" ht="47.25" x14ac:dyDescent="0.25">
      <c r="A29" s="4">
        <v>22</v>
      </c>
      <c r="B29" s="5" t="s">
        <v>12</v>
      </c>
      <c r="C29" s="5" t="s">
        <v>12</v>
      </c>
      <c r="D29" s="5" t="s">
        <v>47</v>
      </c>
      <c r="E29" s="5" t="s">
        <v>11</v>
      </c>
      <c r="F29" s="5" t="s">
        <v>15</v>
      </c>
    </row>
    <row r="30" spans="1:6" x14ac:dyDescent="0.25">
      <c r="A30" s="34"/>
      <c r="B30" s="35"/>
      <c r="C30" s="35"/>
      <c r="D30" s="35"/>
      <c r="E30" s="35"/>
      <c r="F30" s="36"/>
    </row>
    <row r="31" spans="1:6" x14ac:dyDescent="0.25">
      <c r="A31" s="34"/>
      <c r="B31" s="35"/>
      <c r="C31" s="35"/>
      <c r="D31" s="35"/>
      <c r="E31" s="35"/>
      <c r="F31" s="36"/>
    </row>
  </sheetData>
  <autoFilter ref="A2:J29"/>
  <mergeCells count="8">
    <mergeCell ref="A27:F27"/>
    <mergeCell ref="A30:F30"/>
    <mergeCell ref="A31:F31"/>
    <mergeCell ref="A1:I1"/>
    <mergeCell ref="A12:F12"/>
    <mergeCell ref="A21:F21"/>
    <mergeCell ref="A23:F23"/>
    <mergeCell ref="A25:F2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Пообъектный перечень мун. д (2)</vt:lpstr>
      <vt:lpstr>Сводный перечень ОМС</vt:lpstr>
      <vt:lpstr>Пообъектный перечень мун. дорог</vt:lpstr>
      <vt:lpstr>Лист3</vt:lpstr>
      <vt:lpstr>'Пообъектный перечень мун. д (2)'!Заголовки_для_печати</vt:lpstr>
      <vt:lpstr>'Пообъектный перечень мун. дорог'!Заголовки_для_печати</vt:lpstr>
      <vt:lpstr>'Сводный перечень ОМС'!Заголовки_для_печати</vt:lpstr>
      <vt:lpstr>'Пообъектный перечень мун. д (2)'!Область_печати</vt:lpstr>
      <vt:lpstr>'Пообъектный перечень мун. дорог'!Область_печати</vt:lpstr>
      <vt:lpstr>'Сводный перечень ОМС'!Область_печати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2018-08-27T10:38:42Z</dcterms:modified>
</cp:coreProperties>
</file>