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'Лист1'!$15:$15</definedName>
    <definedName name="_xlnm.Print_Area" localSheetId="0">'Лист1'!$A$1:$F$33</definedName>
  </definedNames>
  <calcPr fullCalcOnLoad="1" refMode="R1C1"/>
</workbook>
</file>

<file path=xl/sharedStrings.xml><?xml version="1.0" encoding="utf-8"?>
<sst xmlns="http://schemas.openxmlformats.org/spreadsheetml/2006/main" count="48" uniqueCount="43">
  <si>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</si>
  <si>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</si>
  <si>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</si>
  <si>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</si>
  <si>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</si>
  <si>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</si>
  <si>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1.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</si>
  <si>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</si>
  <si>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</si>
  <si>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</si>
  <si>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</si>
  <si>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</si>
  <si>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</si>
  <si>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</si>
  <si>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</si>
  <si>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</si>
  <si>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</si>
  <si>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</si>
  <si>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</si>
  <si>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</si>
  <si>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</si>
  <si>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</si>
  <si>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</si>
  <si>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</si>
  <si>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</si>
  <si>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>Получение кредитов от кредитных организаций  в валюте Российской Федерации</t>
  </si>
  <si>
    <t xml:space="preserve"> 01 02 00 00 05 0000 800</t>
  </si>
  <si>
    <t>Погашение кредитов, предоставленных кредитными организациями в валюте Российской Федерации</t>
  </si>
  <si>
    <t xml:space="preserve"> 01 05 02 01 05 0000 500</t>
  </si>
  <si>
    <t>Увеличение остатков средств бюджетов</t>
  </si>
  <si>
    <t xml:space="preserve"> 01 05 02 01 05 0000 600</t>
  </si>
  <si>
    <t>Уменьшение остатков средств бюджетов</t>
  </si>
  <si>
    <t>Кредиты, полученные от кредитных организаций в валюте Российской Федерации</t>
  </si>
  <si>
    <t xml:space="preserve">управления                                                                                                                            Л.В. Тарасова                     </t>
  </si>
  <si>
    <t>Одинцовского муниципального района в плановом периоде 2019 и 2020 годов</t>
  </si>
  <si>
    <t>к  решению Совета депутатов</t>
  </si>
  <si>
    <t>(Приложение № 16</t>
  </si>
  <si>
    <t>от "27" ноября 2017г.   №  3/34)</t>
  </si>
  <si>
    <t>Заместитель руководителя Администрации</t>
  </si>
  <si>
    <t>начальник финансово-казначейского</t>
  </si>
  <si>
    <t>к проекту решения Совета депутатов</t>
  </si>
  <si>
    <t>Приложение № 14</t>
  </si>
  <si>
    <t>от "08" 08 2018 г.   № 1/44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</si>
</sst>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  <numFmt numFmtId="175" formatCode="#,##0.000"/>
  </numFmts>
  <fonts count="39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75" fontId="4" fillId="0" borderId="12" xfId="0" applyNumberFormat="1" applyFont="1" applyFill="1" applyBorder="1" applyAlignment="1">
      <alignment vertical="center" wrapText="1"/>
    </xf>
    <xf numFmtId="175" fontId="1" fillId="0" borderId="10" xfId="0" applyNumberFormat="1" applyFont="1" applyFill="1" applyBorder="1" applyAlignment="1">
      <alignment vertical="center"/>
    </xf>
    <xf numFmtId="175" fontId="1" fillId="0" borderId="10" xfId="58" applyNumberFormat="1" applyFont="1" applyBorder="1" applyAlignment="1">
      <alignment vertical="center"/>
    </xf>
    <xf numFmtId="175" fontId="1" fillId="0" borderId="10" xfId="0" applyNumberFormat="1" applyFont="1" applyBorder="1" applyAlignment="1">
      <alignment vertical="center"/>
    </xf>
    <xf numFmtId="175" fontId="4" fillId="0" borderId="10" xfId="0" applyNumberFormat="1" applyFont="1" applyFill="1" applyBorder="1" applyAlignment="1">
      <alignment vertical="center"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 vertical="top"/>
    </xf>
    <xf numFmtId="175" fontId="1" fillId="0" borderId="10" xfId="58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120" zoomScaleSheetLayoutView="120" zoomScalePageLayoutView="0" workbookViewId="0" topLeftCell="A1">
      <selection activeCell="D4" sqref="D4:F4"/>
    </sheetView>
  </sheetViews>
  <sheetFormatPr defaultColWidth="9.140625" defaultRowHeight="12"/>
  <cols>
    <col min="1" max="1" width="5.28125" style="2" customWidth="1"/>
    <col min="2" max="2" width="8.8515625" style="2" customWidth="1"/>
    <col min="3" max="3" width="27.00390625" style="2" customWidth="1"/>
    <col min="4" max="4" width="47.8515625" style="2" customWidth="1"/>
    <col min="5" max="5" width="17.7109375" style="2" customWidth="1"/>
    <col min="6" max="6" width="18.28125" style="2" customWidth="1"/>
    <col min="7" max="16384" width="9.140625" style="2" customWidth="1"/>
  </cols>
  <sheetData>
    <row r="1" spans="4:6" ht="15.75">
      <c r="D1"/>
      <c r="E1" s="27" t="s">
        <v>41</v>
      </c>
      <c r="F1" s="27"/>
    </row>
    <row r="2" spans="4:6" ht="15.75">
      <c r="D2" s="27" t="s">
        <v>40</v>
      </c>
      <c r="E2" s="27"/>
      <c r="F2" s="27"/>
    </row>
    <row r="3" spans="4:6" ht="15.75">
      <c r="D3" s="27" t="s">
        <v>0</v>
      </c>
      <c r="E3" s="27"/>
      <c r="F3" s="27"/>
    </row>
    <row r="4" spans="4:6" ht="15.75">
      <c r="D4" s="27" t="s">
        <v>42</v>
      </c>
      <c r="E4" s="27"/>
      <c r="F4" s="27"/>
    </row>
    <row r="6" spans="5:6" ht="15.75">
      <c r="E6" s="27" t="s">
        <v>36</v>
      </c>
      <c r="F6" s="27"/>
    </row>
    <row r="7" spans="4:6" ht="15.75">
      <c r="D7" s="27" t="s">
        <v>35</v>
      </c>
      <c r="E7" s="27"/>
      <c r="F7" s="27"/>
    </row>
    <row r="8" spans="4:6" ht="15.75">
      <c r="D8" s="27" t="s">
        <v>0</v>
      </c>
      <c r="E8" s="27"/>
      <c r="F8" s="27"/>
    </row>
    <row r="9" spans="4:6" ht="15.75">
      <c r="D9" s="27" t="s">
        <v>37</v>
      </c>
      <c r="E9" s="27"/>
      <c r="F9" s="27"/>
    </row>
    <row r="10" ht="15.75">
      <c r="E10" s="1"/>
    </row>
    <row r="11" spans="1:6" ht="18.75">
      <c r="A11" s="28" t="s">
        <v>1</v>
      </c>
      <c r="B11" s="28"/>
      <c r="C11" s="28"/>
      <c r="D11" s="28"/>
      <c r="E11" s="28"/>
      <c r="F11" s="28"/>
    </row>
    <row r="12" spans="1:6" ht="18.75">
      <c r="A12" s="28" t="s">
        <v>34</v>
      </c>
      <c r="B12" s="28"/>
      <c r="C12" s="28"/>
      <c r="D12" s="28"/>
      <c r="E12" s="28"/>
      <c r="F12" s="28"/>
    </row>
    <row r="14" spans="5:6" ht="15.75">
      <c r="E14" s="1"/>
      <c r="F14" s="1" t="s">
        <v>2</v>
      </c>
    </row>
    <row r="15" spans="1:6" s="4" customFormat="1" ht="106.5" customHeight="1">
      <c r="A15" s="3" t="s">
        <v>3</v>
      </c>
      <c r="B15" s="3" t="s">
        <v>13</v>
      </c>
      <c r="C15" s="3" t="s">
        <v>21</v>
      </c>
      <c r="D15" s="3" t="s">
        <v>22</v>
      </c>
      <c r="E15" s="3">
        <v>2019</v>
      </c>
      <c r="F15" s="3">
        <v>2020</v>
      </c>
    </row>
    <row r="16" spans="1:6" s="4" customFormat="1" ht="37.5" customHeight="1">
      <c r="A16" s="5"/>
      <c r="B16" s="6"/>
      <c r="C16" s="33" t="s">
        <v>4</v>
      </c>
      <c r="D16" s="34"/>
      <c r="E16" s="14">
        <f>E28*-1</f>
        <v>-349000</v>
      </c>
      <c r="F16" s="14">
        <f>F28*-1</f>
        <v>-131000</v>
      </c>
    </row>
    <row r="17" spans="1:6" s="4" customFormat="1" ht="35.25" customHeight="1">
      <c r="A17" s="5"/>
      <c r="B17" s="12"/>
      <c r="C17" s="35" t="s">
        <v>5</v>
      </c>
      <c r="D17" s="36"/>
      <c r="E17" s="36"/>
      <c r="F17" s="37"/>
    </row>
    <row r="18" spans="1:6" ht="67.5" customHeight="1">
      <c r="A18" s="30" t="s">
        <v>6</v>
      </c>
      <c r="B18" s="12" t="s">
        <v>14</v>
      </c>
      <c r="C18" s="7" t="s">
        <v>15</v>
      </c>
      <c r="D18" s="8" t="s">
        <v>32</v>
      </c>
      <c r="E18" s="15">
        <f>E19-E21</f>
        <v>349000</v>
      </c>
      <c r="F18" s="15">
        <f>F19-F21</f>
        <v>131000</v>
      </c>
    </row>
    <row r="19" spans="1:6" ht="47.25">
      <c r="A19" s="31"/>
      <c r="B19" s="12" t="s">
        <v>14</v>
      </c>
      <c r="C19" s="7" t="s">
        <v>24</v>
      </c>
      <c r="D19" s="8" t="s">
        <v>25</v>
      </c>
      <c r="E19" s="15">
        <f>SUM(E20)</f>
        <v>730000</v>
      </c>
      <c r="F19" s="15">
        <f>SUM(F20)</f>
        <v>609000</v>
      </c>
    </row>
    <row r="20" spans="1:6" ht="47.25">
      <c r="A20" s="31"/>
      <c r="B20" s="12" t="s">
        <v>14</v>
      </c>
      <c r="C20" s="7" t="s">
        <v>16</v>
      </c>
      <c r="D20" s="13" t="s">
        <v>7</v>
      </c>
      <c r="E20" s="15">
        <f>349000+381000</f>
        <v>730000</v>
      </c>
      <c r="F20" s="16">
        <f>131000+150000+428000-100000</f>
        <v>609000</v>
      </c>
    </row>
    <row r="21" spans="1:6" ht="47.25">
      <c r="A21" s="31"/>
      <c r="B21" s="12" t="s">
        <v>14</v>
      </c>
      <c r="C21" s="7" t="s">
        <v>26</v>
      </c>
      <c r="D21" s="8" t="s">
        <v>27</v>
      </c>
      <c r="E21" s="15">
        <f>SUM(E22)</f>
        <v>381000</v>
      </c>
      <c r="F21" s="15">
        <f>SUM(F22)</f>
        <v>478000</v>
      </c>
    </row>
    <row r="22" spans="1:6" ht="90.75" customHeight="1">
      <c r="A22" s="32"/>
      <c r="B22" s="12" t="s">
        <v>14</v>
      </c>
      <c r="C22" s="7" t="s">
        <v>17</v>
      </c>
      <c r="D22" s="13" t="s">
        <v>8</v>
      </c>
      <c r="E22" s="15">
        <v>381000</v>
      </c>
      <c r="F22" s="15">
        <f>150000+428000-100000</f>
        <v>478000</v>
      </c>
    </row>
    <row r="23" spans="1:6" ht="31.5">
      <c r="A23" s="38">
        <v>1</v>
      </c>
      <c r="B23" s="12"/>
      <c r="C23" s="7" t="s">
        <v>18</v>
      </c>
      <c r="D23" s="8" t="s">
        <v>9</v>
      </c>
      <c r="E23" s="17">
        <f>E25+E27</f>
        <v>0</v>
      </c>
      <c r="F23" s="17">
        <f>F25+F27</f>
        <v>0</v>
      </c>
    </row>
    <row r="24" spans="1:6" ht="15.75">
      <c r="A24" s="39"/>
      <c r="B24" s="12"/>
      <c r="C24" s="7" t="s">
        <v>28</v>
      </c>
      <c r="D24" s="8" t="s">
        <v>29</v>
      </c>
      <c r="E24" s="15">
        <f>-10710089.979-730000</f>
        <v>-11440089.979</v>
      </c>
      <c r="F24" s="16">
        <f>-9820944.883-709000+100000</f>
        <v>-10429944.883</v>
      </c>
    </row>
    <row r="25" spans="1:6" ht="31.5">
      <c r="A25" s="39"/>
      <c r="B25" s="12"/>
      <c r="C25" s="7" t="s">
        <v>19</v>
      </c>
      <c r="D25" s="8" t="s">
        <v>10</v>
      </c>
      <c r="E25" s="15">
        <f>E24</f>
        <v>-11440089.979</v>
      </c>
      <c r="F25" s="15">
        <f>F24</f>
        <v>-10429944.883</v>
      </c>
    </row>
    <row r="26" spans="1:6" ht="15.75">
      <c r="A26" s="39"/>
      <c r="B26" s="12"/>
      <c r="C26" s="7" t="s">
        <v>30</v>
      </c>
      <c r="D26" s="8" t="s">
        <v>31</v>
      </c>
      <c r="E26" s="15">
        <f>11059089.979+381000</f>
        <v>11440089.979</v>
      </c>
      <c r="F26" s="21">
        <f>9951944.883+578000-100000</f>
        <v>10429944.883</v>
      </c>
    </row>
    <row r="27" spans="1:6" ht="31.5">
      <c r="A27" s="40"/>
      <c r="B27" s="12"/>
      <c r="C27" s="7" t="s">
        <v>20</v>
      </c>
      <c r="D27" s="8" t="s">
        <v>11</v>
      </c>
      <c r="E27" s="15">
        <f>E26</f>
        <v>11440089.979</v>
      </c>
      <c r="F27" s="15">
        <f>F26</f>
        <v>10429944.883</v>
      </c>
    </row>
    <row r="28" spans="1:6" ht="15.75">
      <c r="A28" s="9"/>
      <c r="B28" s="12"/>
      <c r="C28" s="33" t="s">
        <v>23</v>
      </c>
      <c r="D28" s="34"/>
      <c r="E28" s="18">
        <f>E18+E23</f>
        <v>349000</v>
      </c>
      <c r="F28" s="18">
        <f>F18+F23</f>
        <v>131000</v>
      </c>
    </row>
    <row r="29" spans="1:6" ht="15.75">
      <c r="A29" s="23"/>
      <c r="B29" s="24"/>
      <c r="C29" s="25"/>
      <c r="D29" s="25"/>
      <c r="E29" s="26"/>
      <c r="F29" s="26"/>
    </row>
    <row r="30" spans="1:6" ht="15" customHeight="1">
      <c r="A30" s="10" t="s">
        <v>38</v>
      </c>
      <c r="B30" s="10"/>
      <c r="C30" s="10"/>
      <c r="D30" s="10"/>
      <c r="E30" s="20"/>
      <c r="F30" s="19"/>
    </row>
    <row r="31" spans="1:6" ht="15" customHeight="1">
      <c r="A31" s="29" t="s">
        <v>12</v>
      </c>
      <c r="B31" s="29"/>
      <c r="C31" s="29"/>
      <c r="D31" s="29"/>
      <c r="E31" s="20"/>
      <c r="F31" s="19"/>
    </row>
    <row r="32" spans="1:7" ht="15" customHeight="1">
      <c r="A32" s="10" t="s">
        <v>39</v>
      </c>
      <c r="B32" s="10"/>
      <c r="C32" s="10"/>
      <c r="D32" s="10"/>
      <c r="E32" s="20"/>
      <c r="F32" s="19"/>
      <c r="G32" s="11"/>
    </row>
    <row r="33" spans="1:5" ht="15" customHeight="1">
      <c r="A33" s="10" t="s">
        <v>33</v>
      </c>
      <c r="B33" s="10"/>
      <c r="C33" s="10"/>
      <c r="D33" s="22"/>
      <c r="E33" s="10"/>
    </row>
  </sheetData>
  <sheetProtection/>
  <mergeCells count="16">
    <mergeCell ref="A11:F11"/>
    <mergeCell ref="A31:D31"/>
    <mergeCell ref="A18:A22"/>
    <mergeCell ref="C28:D28"/>
    <mergeCell ref="C16:D16"/>
    <mergeCell ref="A12:F12"/>
    <mergeCell ref="C17:F17"/>
    <mergeCell ref="A23:A27"/>
    <mergeCell ref="D8:F8"/>
    <mergeCell ref="D9:F9"/>
    <mergeCell ref="E1:F1"/>
    <mergeCell ref="D2:F2"/>
    <mergeCell ref="D3:F3"/>
    <mergeCell ref="D4:F4"/>
    <mergeCell ref="E6:F6"/>
    <mergeCell ref="D7:F7"/>
  </mergeCells>
  <printOptions/>
  <pageMargins left="0.7874015748031497" right="0.3937007874015748" top="0.1968503937007874" bottom="0.2755905511811024" header="0.11811023622047245" footer="0.11811023622047245"/>
  <pageSetup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sovdep</cp:lastModifiedBy>
  <cp:lastPrinted>2017-10-25T10:52:32Z</cp:lastPrinted>
  <dcterms:created xsi:type="dcterms:W3CDTF">2010-08-05T10:39:05Z</dcterms:created>
  <dcterms:modified xsi:type="dcterms:W3CDTF">2018-08-10T08:49:42Z</dcterms:modified>
  <cp:category/>
  <cp:version/>
  <cp:contentType/>
  <cp:contentStatus/>
</cp:coreProperties>
</file>