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1040" activeTab="0"/>
  </bookViews>
  <sheets>
    <sheet name="Заречье 2018" sheetId="1" r:id="rId1"/>
  </sheets>
  <definedNames>
    <definedName name="_xlnm.Print_Titles" localSheetId="0">'Заречье 2018'!$10:$10</definedName>
    <definedName name="_xlnm.Print_Area" localSheetId="0">'Заречье 2018'!$A$1:$G$47</definedName>
  </definedNames>
  <calcPr fullCalcOnLoad="1"/>
</workbook>
</file>

<file path=xl/sharedStrings.xml><?xml version="1.0" encoding="utf-8"?>
<sst xmlns="http://schemas.openxmlformats.org/spreadsheetml/2006/main" count="82" uniqueCount="82">
  <si>
    <t>Наименование доходов</t>
  </si>
  <si>
    <t>000 1 00 00000 00 0000 000</t>
  </si>
  <si>
    <t>НАЛОГИ НА ПРИБЫЛЬ, ДОХОДЫ</t>
  </si>
  <si>
    <t>182 1 01 02000 01 0000 110</t>
  </si>
  <si>
    <t>Налог на доходы физических лиц</t>
  </si>
  <si>
    <t>000 1 06 00000 00 0000 000</t>
  </si>
  <si>
    <t xml:space="preserve">НАЛОГИ НА ИМУЩЕСТВО  </t>
  </si>
  <si>
    <t>182 1 06 06000 00 0000 110</t>
  </si>
  <si>
    <t>Земельный налог</t>
  </si>
  <si>
    <t>000 2 00 00000 00 0000 000</t>
  </si>
  <si>
    <t>БЕЗВОЗМЕЗДНЫЕ ПОСТУПЛЕНИЯ</t>
  </si>
  <si>
    <t>ВСЕГО</t>
  </si>
  <si>
    <t>НАЛОГОВЫЕ И НЕНАЛОГОВЫЕ ДОХОДЫ</t>
  </si>
  <si>
    <t>000 1 01 00000 00 0000 000</t>
  </si>
  <si>
    <t>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</si>
  <si>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</si>
  <si>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</si>
  <si>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</si>
  <si>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</si>
  <si>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</si>
  <si>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</si>
  <si>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</si>
  <si>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</si>
  <si>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182 1 06 06043 13 0000 110</t>
  </si>
  <si>
    <t>Код бюджетной                   классификации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</si>
  <si>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</si>
  <si>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</si>
  <si>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</si>
  <si>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</si>
  <si>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</si>
  <si>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</si>
  <si>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015 2 02 35118 13 0000 150</t>
  </si>
  <si>
    <t>015 2 02 29999 13 0172 150</t>
  </si>
  <si>
    <t>Прочие субсидии бюджетам городских поселений (на предоставление доступа к электронным сервисам цифровой инфраструктуры в сфере жилищно-коммунального хозяйства в соответствии с государственной программой Московской области "Цифровое Подмосковье" на 2018-2021 годы)</t>
  </si>
  <si>
    <t>015 2 02 29999 13 0004 150</t>
  </si>
  <si>
    <t>Прочие субсидии бюджетам городских поселений (на ремонт подъездов МКД в соответствии с государственной программой Московской области "Формирование современной комфортной  городской среды" (средства бюджета Московской области))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</si>
  <si>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</si>
  <si>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</si>
  <si>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015 2 18 60010 13 0000 150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</si>
  <si>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</si>
  <si>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</si>
  <si>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</si>
  <si>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</si>
  <si>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</si>
  <si>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</si>
  <si>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</si>
  <si>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</si>
  <si>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</si>
  <si>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000 1 03  00000 00 0000 000</t>
  </si>
  <si>
    <t>000 1 03 02000 01 0000 110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</si>
  <si>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</si>
  <si>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</si>
  <si>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</si>
  <si>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</si>
  <si>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поселений,а также средства от продажи права на заключение договоров аренды указаннных земельных участков</t>
  </si>
  <si>
    <t>ДОХОДЫ ОТ ОКАЗАНИЯ ПЛАТНЫХ УСЛУГ</t>
  </si>
  <si>
    <t>015 1 13 02995 13 0001 130</t>
  </si>
  <si>
    <t>Прочие доходы от компенсации затрат бюджетов городских поселений (дебиторская задолженность прошлых лет)</t>
  </si>
  <si>
    <t>000 1 14 00000 00 0000 000</t>
  </si>
  <si>
    <t>ДОХОДЫ ОТ ПРОДАЖИ МАТЕРИАЛЬНЫХ И НЕМАТЕРИАЛЬНЫХ АКТИВОВ</t>
  </si>
  <si>
    <t>015 1 14 01050 13 0000 410</t>
  </si>
  <si>
    <t>Доходы от продажи квартир, находящихся в собственности городских поселений</t>
  </si>
  <si>
    <t>000 1 16 00000 00 0000 000</t>
  </si>
  <si>
    <t>ШТРАФЫ, САНКЦИИ, ВОЗМЕЩЕНИЕ УЩЕРБА</t>
  </si>
  <si>
    <t xml:space="preserve">Исполнено </t>
  </si>
  <si>
    <t>тыс. руб.</t>
  </si>
  <si>
    <t>Доходы бюджета городского поселения Заречье Одинцовского муниципального района Московской области за 2019 год</t>
  </si>
  <si>
    <t>182 1 01 02020 01 0000 110</t>
  </si>
  <si>
    <t>Доходы от сдачи в аренду имущества, составляющего казну городских поселений (за исключением земельных участков)</t>
  </si>
  <si>
    <t>000 1 13 00000 00 0000 000</t>
  </si>
  <si>
    <t>015 1 11 05075 13 0000 120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</si>
  <si>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</si>
  <si>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План 2019 года</t>
  </si>
  <si>
    <t>Уточненный план 2019 года</t>
  </si>
  <si>
    <t>Дополни-тельный план на 2019 год</t>
  </si>
  <si>
    <t>% выпол-нения плана</t>
  </si>
  <si>
    <t xml:space="preserve">                                                                                                                                                                           Одинцовского городского округа</t>
  </si>
  <si>
    <t xml:space="preserve">                                                                                                                                                                           Московской области</t>
  </si>
  <si>
    <t>Начальник территориального управления Заречье
Администрации Одинцовского городского округа                                                                         Ю.Д. Чередниченко</t>
  </si>
  <si>
    <t xml:space="preserve">                                                                                                                                                                           Приложение  № 1 </t>
  </si>
  <si>
    <t xml:space="preserve">                                                                                                                                                                           к  решению Совета депутатов</t>
  </si>
  <si>
    <t xml:space="preserve">                                                                                                                                                                           от 30.04. 2020  № 5/16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</si>
</sst>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00\ 0\ 00\ 00000\ 00\ 0000\ 000"/>
    <numFmt numFmtId="181" formatCode="#,##0.00_ ;[Red]\-#,##0.00_ "/>
    <numFmt numFmtId="182" formatCode="#,##0.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sz val="21"/>
      <name val="Times New Roman"/>
      <family val="1"/>
    </font>
    <font>
      <sz val="25"/>
      <name val="Times New Roman Cyr"/>
      <family val="1"/>
    </font>
    <font>
      <sz val="25"/>
      <name val="Times New Roman"/>
      <family val="1"/>
    </font>
    <font>
      <b/>
      <sz val="25"/>
      <name val="Times New Roman"/>
      <family val="1"/>
    </font>
    <font>
      <b/>
      <sz val="26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182" fontId="10" fillId="0" borderId="10" xfId="0" applyNumberFormat="1" applyFont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 indent="1"/>
    </xf>
    <xf numFmtId="182" fontId="9" fillId="0" borderId="10" xfId="0" applyNumberFormat="1" applyFont="1" applyBorder="1" applyAlignment="1">
      <alignment horizontal="right" vertical="center"/>
    </xf>
    <xf numFmtId="174" fontId="9" fillId="0" borderId="10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wrapText="1" indent="1"/>
    </xf>
    <xf numFmtId="3" fontId="9" fillId="0" borderId="10" xfId="0" applyNumberFormat="1" applyFont="1" applyBorder="1" applyAlignment="1">
      <alignment horizontal="left" vertical="center" wrapText="1" indent="1"/>
    </xf>
    <xf numFmtId="182" fontId="10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50" zoomScaleNormal="50" zoomScaleSheetLayoutView="55" zoomScalePageLayoutView="0" workbookViewId="0" topLeftCell="A1">
      <selection activeCell="A2" sqref="A2:G2"/>
    </sheetView>
  </sheetViews>
  <sheetFormatPr defaultColWidth="9.00390625" defaultRowHeight="15.75"/>
  <cols>
    <col min="1" max="1" width="52.75390625" style="4" customWidth="1"/>
    <col min="2" max="2" width="85.625" style="5" customWidth="1"/>
    <col min="3" max="3" width="29.50390625" style="2" customWidth="1"/>
    <col min="4" max="4" width="24.625" style="2" customWidth="1"/>
    <col min="5" max="5" width="30.125" style="2" customWidth="1"/>
    <col min="6" max="6" width="28.75390625" style="1" customWidth="1"/>
    <col min="7" max="7" width="16.25390625" style="1" customWidth="1"/>
    <col min="8" max="16384" width="9.00390625" style="1" customWidth="1"/>
  </cols>
  <sheetData>
    <row r="1" spans="1:7" ht="34.5" customHeight="1">
      <c r="A1" s="33" t="s">
        <v>79</v>
      </c>
      <c r="B1" s="33"/>
      <c r="C1" s="33"/>
      <c r="D1" s="33"/>
      <c r="E1" s="33"/>
      <c r="F1" s="33"/>
      <c r="G1" s="33"/>
    </row>
    <row r="2" spans="1:7" ht="34.5" customHeight="1">
      <c r="A2" s="33" t="s">
        <v>80</v>
      </c>
      <c r="B2" s="33"/>
      <c r="C2" s="33"/>
      <c r="D2" s="33"/>
      <c r="E2" s="33"/>
      <c r="F2" s="33"/>
      <c r="G2" s="33"/>
    </row>
    <row r="3" spans="1:7" ht="34.5" customHeight="1">
      <c r="A3" s="33" t="s">
        <v>76</v>
      </c>
      <c r="B3" s="33"/>
      <c r="C3" s="33"/>
      <c r="D3" s="33"/>
      <c r="E3" s="33"/>
      <c r="F3" s="33"/>
      <c r="G3" s="33"/>
    </row>
    <row r="4" spans="1:7" ht="34.5" customHeight="1">
      <c r="A4" s="33" t="s">
        <v>77</v>
      </c>
      <c r="B4" s="33"/>
      <c r="C4" s="33"/>
      <c r="D4" s="33"/>
      <c r="E4" s="33"/>
      <c r="F4" s="33"/>
      <c r="G4" s="33"/>
    </row>
    <row r="5" spans="1:7" ht="34.5" customHeight="1">
      <c r="A5" s="33" t="s">
        <v>81</v>
      </c>
      <c r="B5" s="33"/>
      <c r="C5" s="33"/>
      <c r="D5" s="33"/>
      <c r="E5" s="33"/>
      <c r="F5" s="33"/>
      <c r="G5" s="33"/>
    </row>
    <row r="6" spans="1:7" ht="34.5" customHeight="1">
      <c r="A6" s="30"/>
      <c r="B6" s="31"/>
      <c r="C6" s="32"/>
      <c r="D6" s="32"/>
      <c r="E6" s="32"/>
      <c r="F6" s="32"/>
      <c r="G6" s="32"/>
    </row>
    <row r="7" spans="1:7" ht="64.5" customHeight="1">
      <c r="A7" s="9"/>
      <c r="B7" s="10"/>
      <c r="C7" s="11"/>
      <c r="D7" s="11"/>
      <c r="E7" s="11"/>
      <c r="F7" s="11"/>
      <c r="G7" s="11"/>
    </row>
    <row r="8" spans="1:7" ht="67.5" customHeight="1">
      <c r="A8" s="35" t="s">
        <v>66</v>
      </c>
      <c r="B8" s="35"/>
      <c r="C8" s="35"/>
      <c r="D8" s="35"/>
      <c r="E8" s="35"/>
      <c r="F8" s="35"/>
      <c r="G8" s="35"/>
    </row>
    <row r="9" spans="1:7" ht="37.5" customHeight="1">
      <c r="A9" s="12"/>
      <c r="B9" s="13"/>
      <c r="C9" s="11"/>
      <c r="D9" s="11"/>
      <c r="E9" s="11"/>
      <c r="F9" s="11"/>
      <c r="G9" s="14" t="s">
        <v>65</v>
      </c>
    </row>
    <row r="10" spans="1:7" ht="142.5" customHeight="1">
      <c r="A10" s="15" t="s">
        <v>24</v>
      </c>
      <c r="B10" s="15" t="s">
        <v>0</v>
      </c>
      <c r="C10" s="16" t="s">
        <v>72</v>
      </c>
      <c r="D10" s="16" t="s">
        <v>74</v>
      </c>
      <c r="E10" s="16" t="s">
        <v>73</v>
      </c>
      <c r="F10" s="16" t="s">
        <v>64</v>
      </c>
      <c r="G10" s="16" t="s">
        <v>75</v>
      </c>
    </row>
    <row r="11" spans="1:7" ht="75" customHeight="1">
      <c r="A11" s="17" t="s">
        <v>1</v>
      </c>
      <c r="B11" s="18" t="s">
        <v>12</v>
      </c>
      <c r="C11" s="19">
        <f>C12+C29</f>
        <v>210919</v>
      </c>
      <c r="D11" s="19">
        <f>D12+D29</f>
        <v>0</v>
      </c>
      <c r="E11" s="19">
        <f>E12+E29</f>
        <v>210919</v>
      </c>
      <c r="F11" s="19">
        <f>F12+F29</f>
        <v>213450.20468000002</v>
      </c>
      <c r="G11" s="20">
        <f>ROUND(F11/E11*100,1)</f>
        <v>101.2</v>
      </c>
    </row>
    <row r="12" spans="1:7" ht="40.5" customHeight="1">
      <c r="A12" s="17"/>
      <c r="B12" s="18" t="s">
        <v>14</v>
      </c>
      <c r="C12" s="19">
        <f>C13+C18+C24</f>
        <v>208739</v>
      </c>
      <c r="D12" s="19">
        <f>D13+D18+D24</f>
        <v>0</v>
      </c>
      <c r="E12" s="19">
        <f>E13+E18+E24</f>
        <v>208739</v>
      </c>
      <c r="F12" s="19">
        <f>F13+F18+F24</f>
        <v>211134.28092000002</v>
      </c>
      <c r="G12" s="20">
        <f aca="true" t="shared" si="0" ref="G12:G45">ROUND(F12/E12*100,1)</f>
        <v>101.1</v>
      </c>
    </row>
    <row r="13" spans="1:7" ht="40.5" customHeight="1">
      <c r="A13" s="17" t="s">
        <v>13</v>
      </c>
      <c r="B13" s="21" t="s">
        <v>2</v>
      </c>
      <c r="C13" s="22">
        <f>C14</f>
        <v>35377</v>
      </c>
      <c r="D13" s="22">
        <f>D14</f>
        <v>0</v>
      </c>
      <c r="E13" s="22">
        <f>E14</f>
        <v>35377</v>
      </c>
      <c r="F13" s="22">
        <f>F14</f>
        <v>35557.48341</v>
      </c>
      <c r="G13" s="23">
        <f t="shared" si="0"/>
        <v>100.5</v>
      </c>
    </row>
    <row r="14" spans="1:7" ht="40.5" customHeight="1">
      <c r="A14" s="17" t="s">
        <v>3</v>
      </c>
      <c r="B14" s="21" t="s">
        <v>4</v>
      </c>
      <c r="C14" s="24">
        <f>SUM(C15:C17)</f>
        <v>35377</v>
      </c>
      <c r="D14" s="24">
        <f>SUM(D15:D17)</f>
        <v>0</v>
      </c>
      <c r="E14" s="24">
        <f>SUM(E15:E17)</f>
        <v>35377</v>
      </c>
      <c r="F14" s="24">
        <f>SUM(F15:F17)</f>
        <v>35557.48341</v>
      </c>
      <c r="G14" s="23">
        <f t="shared" si="0"/>
        <v>100.5</v>
      </c>
    </row>
    <row r="15" spans="1:7" ht="239.25" customHeight="1">
      <c r="A15" s="25" t="s">
        <v>25</v>
      </c>
      <c r="B15" s="21" t="s">
        <v>26</v>
      </c>
      <c r="C15" s="24">
        <v>33869</v>
      </c>
      <c r="D15" s="24"/>
      <c r="E15" s="24">
        <v>33869</v>
      </c>
      <c r="F15" s="24">
        <v>34089.56362</v>
      </c>
      <c r="G15" s="23">
        <f t="shared" si="0"/>
        <v>100.7</v>
      </c>
    </row>
    <row r="16" spans="1:7" ht="363" customHeight="1">
      <c r="A16" s="25" t="s">
        <v>67</v>
      </c>
      <c r="B16" s="21" t="s">
        <v>71</v>
      </c>
      <c r="C16" s="24"/>
      <c r="D16" s="24"/>
      <c r="E16" s="24"/>
      <c r="F16" s="24">
        <v>-71.99687</v>
      </c>
      <c r="G16" s="23"/>
    </row>
    <row r="17" spans="1:7" ht="144.75" customHeight="1">
      <c r="A17" s="25" t="s">
        <v>27</v>
      </c>
      <c r="B17" s="21" t="s">
        <v>28</v>
      </c>
      <c r="C17" s="24">
        <v>1508</v>
      </c>
      <c r="D17" s="24"/>
      <c r="E17" s="24">
        <v>1508</v>
      </c>
      <c r="F17" s="24">
        <v>1539.91666</v>
      </c>
      <c r="G17" s="23">
        <f t="shared" si="0"/>
        <v>102.1</v>
      </c>
    </row>
    <row r="18" spans="1:7" ht="132.75" customHeight="1">
      <c r="A18" s="25" t="s">
        <v>48</v>
      </c>
      <c r="B18" s="21" t="s">
        <v>15</v>
      </c>
      <c r="C18" s="24">
        <f>SUM(C19)</f>
        <v>394</v>
      </c>
      <c r="D18" s="24">
        <f>SUM(D19)</f>
        <v>0</v>
      </c>
      <c r="E18" s="24">
        <f>SUM(E19)</f>
        <v>394</v>
      </c>
      <c r="F18" s="24">
        <f>SUM(F19)</f>
        <v>392.50883000000005</v>
      </c>
      <c r="G18" s="23">
        <f t="shared" si="0"/>
        <v>99.6</v>
      </c>
    </row>
    <row r="19" spans="1:7" ht="103.5" customHeight="1">
      <c r="A19" s="25" t="s">
        <v>49</v>
      </c>
      <c r="B19" s="21" t="s">
        <v>16</v>
      </c>
      <c r="C19" s="24">
        <f>SUM(C20:C23)</f>
        <v>394</v>
      </c>
      <c r="D19" s="24">
        <f>SUM(D20:D23)</f>
        <v>0</v>
      </c>
      <c r="E19" s="24">
        <f>SUM(E20:E23)</f>
        <v>394</v>
      </c>
      <c r="F19" s="24">
        <f>SUM(F20:F23)</f>
        <v>392.50883000000005</v>
      </c>
      <c r="G19" s="23">
        <f t="shared" si="0"/>
        <v>99.6</v>
      </c>
    </row>
    <row r="20" spans="1:7" ht="360" customHeight="1">
      <c r="A20" s="25" t="s">
        <v>40</v>
      </c>
      <c r="B20" s="21" t="s">
        <v>41</v>
      </c>
      <c r="C20" s="24">
        <v>180</v>
      </c>
      <c r="D20" s="24"/>
      <c r="E20" s="24">
        <v>180</v>
      </c>
      <c r="F20" s="24">
        <v>178.6634</v>
      </c>
      <c r="G20" s="23">
        <f t="shared" si="0"/>
        <v>99.3</v>
      </c>
    </row>
    <row r="21" spans="1:7" ht="409.5">
      <c r="A21" s="25" t="s">
        <v>42</v>
      </c>
      <c r="B21" s="21" t="s">
        <v>43</v>
      </c>
      <c r="C21" s="24">
        <v>1</v>
      </c>
      <c r="D21" s="24"/>
      <c r="E21" s="24">
        <v>1</v>
      </c>
      <c r="F21" s="24">
        <v>1.31323</v>
      </c>
      <c r="G21" s="23">
        <f t="shared" si="0"/>
        <v>131.3</v>
      </c>
    </row>
    <row r="22" spans="1:7" ht="368.25" customHeight="1">
      <c r="A22" s="25" t="s">
        <v>44</v>
      </c>
      <c r="B22" s="21" t="s">
        <v>45</v>
      </c>
      <c r="C22" s="24">
        <v>238</v>
      </c>
      <c r="D22" s="24"/>
      <c r="E22" s="24">
        <v>238</v>
      </c>
      <c r="F22" s="24">
        <v>238.69492</v>
      </c>
      <c r="G22" s="23">
        <f t="shared" si="0"/>
        <v>100.3</v>
      </c>
    </row>
    <row r="23" spans="1:7" ht="356.25" customHeight="1">
      <c r="A23" s="17" t="s">
        <v>46</v>
      </c>
      <c r="B23" s="21" t="s">
        <v>47</v>
      </c>
      <c r="C23" s="24">
        <v>-25</v>
      </c>
      <c r="D23" s="24"/>
      <c r="E23" s="24">
        <v>-25</v>
      </c>
      <c r="F23" s="24">
        <v>-26.16272</v>
      </c>
      <c r="G23" s="23">
        <f t="shared" si="0"/>
        <v>104.7</v>
      </c>
    </row>
    <row r="24" spans="1:7" ht="39" customHeight="1">
      <c r="A24" s="17" t="s">
        <v>5</v>
      </c>
      <c r="B24" s="21" t="s">
        <v>6</v>
      </c>
      <c r="C24" s="24">
        <f>SUM(C25:C26)</f>
        <v>172968</v>
      </c>
      <c r="D24" s="24">
        <f>SUM(D25:D26)</f>
        <v>0</v>
      </c>
      <c r="E24" s="24">
        <f>SUM(E25:E26)</f>
        <v>172968</v>
      </c>
      <c r="F24" s="24">
        <f>SUM(F25:F26)</f>
        <v>175184.28868000003</v>
      </c>
      <c r="G24" s="23">
        <f t="shared" si="0"/>
        <v>101.3</v>
      </c>
    </row>
    <row r="25" spans="1:7" ht="165.75" customHeight="1">
      <c r="A25" s="25" t="s">
        <v>21</v>
      </c>
      <c r="B25" s="21" t="s">
        <v>20</v>
      </c>
      <c r="C25" s="24">
        <v>15796</v>
      </c>
      <c r="D25" s="24"/>
      <c r="E25" s="24">
        <v>15796</v>
      </c>
      <c r="F25" s="24">
        <v>15970.08082</v>
      </c>
      <c r="G25" s="23">
        <f t="shared" si="0"/>
        <v>101.1</v>
      </c>
    </row>
    <row r="26" spans="1:7" ht="39" customHeight="1">
      <c r="A26" s="25" t="s">
        <v>7</v>
      </c>
      <c r="B26" s="26" t="s">
        <v>8</v>
      </c>
      <c r="C26" s="24">
        <f>C27+C28</f>
        <v>157172</v>
      </c>
      <c r="D26" s="24">
        <f>D27+D28</f>
        <v>0</v>
      </c>
      <c r="E26" s="24">
        <f>E27+E28</f>
        <v>157172</v>
      </c>
      <c r="F26" s="24">
        <f>F27+F28</f>
        <v>159214.20786000002</v>
      </c>
      <c r="G26" s="23">
        <f t="shared" si="0"/>
        <v>101.3</v>
      </c>
    </row>
    <row r="27" spans="1:7" ht="132.75" customHeight="1">
      <c r="A27" s="25" t="s">
        <v>18</v>
      </c>
      <c r="B27" s="27" t="s">
        <v>17</v>
      </c>
      <c r="C27" s="24">
        <v>147360</v>
      </c>
      <c r="D27" s="24"/>
      <c r="E27" s="24">
        <v>147360</v>
      </c>
      <c r="F27" s="24">
        <v>151012.10706</v>
      </c>
      <c r="G27" s="23">
        <f t="shared" si="0"/>
        <v>102.5</v>
      </c>
    </row>
    <row r="28" spans="1:7" ht="138" customHeight="1">
      <c r="A28" s="25" t="s">
        <v>23</v>
      </c>
      <c r="B28" s="28" t="s">
        <v>19</v>
      </c>
      <c r="C28" s="24">
        <v>9812</v>
      </c>
      <c r="D28" s="24"/>
      <c r="E28" s="24">
        <v>9812</v>
      </c>
      <c r="F28" s="24">
        <v>8202.1008</v>
      </c>
      <c r="G28" s="23">
        <f t="shared" si="0"/>
        <v>83.6</v>
      </c>
    </row>
    <row r="29" spans="1:7" ht="42.75" customHeight="1">
      <c r="A29" s="25"/>
      <c r="B29" s="18" t="s">
        <v>50</v>
      </c>
      <c r="C29" s="29">
        <f>C30+C33+C35+C37</f>
        <v>2180</v>
      </c>
      <c r="D29" s="29">
        <f>D30+D33+D35+D37</f>
        <v>0</v>
      </c>
      <c r="E29" s="29">
        <f>E30+E33+E35+E37</f>
        <v>2180</v>
      </c>
      <c r="F29" s="29">
        <f>F30+F33+F35+F37</f>
        <v>2315.92376</v>
      </c>
      <c r="G29" s="20">
        <f t="shared" si="0"/>
        <v>106.2</v>
      </c>
    </row>
    <row r="30" spans="1:7" ht="131.25" customHeight="1">
      <c r="A30" s="25" t="s">
        <v>51</v>
      </c>
      <c r="B30" s="28" t="s">
        <v>52</v>
      </c>
      <c r="C30" s="24">
        <f>C31</f>
        <v>140</v>
      </c>
      <c r="D30" s="24">
        <f>D31</f>
        <v>0</v>
      </c>
      <c r="E30" s="24">
        <f>SUM(E31:E32)</f>
        <v>140</v>
      </c>
      <c r="F30" s="24">
        <f>SUM(F31:F32)</f>
        <v>253.33763</v>
      </c>
      <c r="G30" s="23">
        <f t="shared" si="0"/>
        <v>181</v>
      </c>
    </row>
    <row r="31" spans="1:7" ht="256.5" customHeight="1">
      <c r="A31" s="25" t="s">
        <v>53</v>
      </c>
      <c r="B31" s="28" t="s">
        <v>54</v>
      </c>
      <c r="C31" s="24">
        <v>140</v>
      </c>
      <c r="D31" s="24"/>
      <c r="E31" s="24">
        <v>140</v>
      </c>
      <c r="F31" s="24">
        <v>251.22956</v>
      </c>
      <c r="G31" s="23">
        <f t="shared" si="0"/>
        <v>179.4</v>
      </c>
    </row>
    <row r="32" spans="1:7" ht="113.25" customHeight="1">
      <c r="A32" s="25" t="s">
        <v>70</v>
      </c>
      <c r="B32" s="28" t="s">
        <v>68</v>
      </c>
      <c r="C32" s="24"/>
      <c r="D32" s="24"/>
      <c r="E32" s="24"/>
      <c r="F32" s="24">
        <v>2.10807</v>
      </c>
      <c r="G32" s="23"/>
    </row>
    <row r="33" spans="1:7" ht="76.5" customHeight="1">
      <c r="A33" s="25" t="s">
        <v>69</v>
      </c>
      <c r="B33" s="28" t="s">
        <v>55</v>
      </c>
      <c r="C33" s="24">
        <f>C34</f>
        <v>291</v>
      </c>
      <c r="D33" s="24">
        <f>D34</f>
        <v>0</v>
      </c>
      <c r="E33" s="24">
        <f>E34</f>
        <v>291</v>
      </c>
      <c r="F33" s="24">
        <f>F34</f>
        <v>291.17765</v>
      </c>
      <c r="G33" s="23">
        <f t="shared" si="0"/>
        <v>100.1</v>
      </c>
    </row>
    <row r="34" spans="1:7" ht="106.5" customHeight="1">
      <c r="A34" s="25" t="s">
        <v>56</v>
      </c>
      <c r="B34" s="28" t="s">
        <v>57</v>
      </c>
      <c r="C34" s="24">
        <v>291</v>
      </c>
      <c r="D34" s="24"/>
      <c r="E34" s="24">
        <v>291</v>
      </c>
      <c r="F34" s="24">
        <v>291.17765</v>
      </c>
      <c r="G34" s="23">
        <f t="shared" si="0"/>
        <v>100.1</v>
      </c>
    </row>
    <row r="35" spans="1:7" ht="108" customHeight="1">
      <c r="A35" s="25" t="s">
        <v>58</v>
      </c>
      <c r="B35" s="28" t="s">
        <v>59</v>
      </c>
      <c r="C35" s="24">
        <f>C36</f>
        <v>1746</v>
      </c>
      <c r="D35" s="24">
        <f>D36</f>
        <v>0</v>
      </c>
      <c r="E35" s="24">
        <f>E36</f>
        <v>1746</v>
      </c>
      <c r="F35" s="24">
        <f>F36</f>
        <v>1746</v>
      </c>
      <c r="G35" s="23">
        <f t="shared" si="0"/>
        <v>100</v>
      </c>
    </row>
    <row r="36" spans="1:7" ht="75" customHeight="1">
      <c r="A36" s="25" t="s">
        <v>60</v>
      </c>
      <c r="B36" s="28" t="s">
        <v>61</v>
      </c>
      <c r="C36" s="24">
        <v>1746</v>
      </c>
      <c r="D36" s="24"/>
      <c r="E36" s="24">
        <v>1746</v>
      </c>
      <c r="F36" s="24">
        <v>1746</v>
      </c>
      <c r="G36" s="23">
        <f t="shared" si="0"/>
        <v>100</v>
      </c>
    </row>
    <row r="37" spans="1:7" ht="75" customHeight="1">
      <c r="A37" s="25" t="s">
        <v>62</v>
      </c>
      <c r="B37" s="28" t="s">
        <v>63</v>
      </c>
      <c r="C37" s="24">
        <v>3</v>
      </c>
      <c r="D37" s="24"/>
      <c r="E37" s="24">
        <v>3</v>
      </c>
      <c r="F37" s="24">
        <v>25.40848</v>
      </c>
      <c r="G37" s="23">
        <f t="shared" si="0"/>
        <v>846.9</v>
      </c>
    </row>
    <row r="38" spans="1:7" ht="45.75" customHeight="1">
      <c r="A38" s="17" t="s">
        <v>9</v>
      </c>
      <c r="B38" s="18" t="s">
        <v>10</v>
      </c>
      <c r="C38" s="19">
        <f>C39+C43</f>
        <v>12919.6055</v>
      </c>
      <c r="D38" s="19">
        <f>D39+D43</f>
        <v>-704.20528</v>
      </c>
      <c r="E38" s="19">
        <f>E39+E43</f>
        <v>12215.40022</v>
      </c>
      <c r="F38" s="19">
        <f>F39+F43</f>
        <v>12047.75764</v>
      </c>
      <c r="G38" s="20">
        <f t="shared" si="0"/>
        <v>98.6</v>
      </c>
    </row>
    <row r="39" spans="1:7" ht="105.75" customHeight="1">
      <c r="A39" s="17" t="s">
        <v>29</v>
      </c>
      <c r="B39" s="21" t="s">
        <v>30</v>
      </c>
      <c r="C39" s="22">
        <f>SUM(C40:C42)</f>
        <v>2085.01</v>
      </c>
      <c r="D39" s="22">
        <f>SUM(D40:D42)</f>
        <v>-704.20528</v>
      </c>
      <c r="E39" s="22">
        <f>SUM(E40:E42)</f>
        <v>1380.80472</v>
      </c>
      <c r="F39" s="22">
        <f>SUM(F40:F42)</f>
        <v>1213.16214</v>
      </c>
      <c r="G39" s="23">
        <f t="shared" si="0"/>
        <v>87.9</v>
      </c>
    </row>
    <row r="40" spans="1:7" ht="229.5" customHeight="1">
      <c r="A40" s="17" t="s">
        <v>34</v>
      </c>
      <c r="B40" s="21" t="s">
        <v>35</v>
      </c>
      <c r="C40" s="22">
        <v>1649.01</v>
      </c>
      <c r="D40" s="22">
        <v>-673.11528</v>
      </c>
      <c r="E40" s="22">
        <f>SUM(C40:D40)</f>
        <v>975.89472</v>
      </c>
      <c r="F40" s="22">
        <v>975.89472</v>
      </c>
      <c r="G40" s="23">
        <f t="shared" si="0"/>
        <v>100</v>
      </c>
    </row>
    <row r="41" spans="1:7" ht="262.5" customHeight="1">
      <c r="A41" s="17" t="s">
        <v>32</v>
      </c>
      <c r="B41" s="21" t="s">
        <v>33</v>
      </c>
      <c r="C41" s="22">
        <v>120</v>
      </c>
      <c r="D41" s="22">
        <v>-31.09</v>
      </c>
      <c r="E41" s="22">
        <f>SUM(C41:D41)</f>
        <v>88.91</v>
      </c>
      <c r="F41" s="22">
        <v>88.90016</v>
      </c>
      <c r="G41" s="23">
        <f t="shared" si="0"/>
        <v>100</v>
      </c>
    </row>
    <row r="42" spans="1:7" ht="141" customHeight="1">
      <c r="A42" s="17" t="s">
        <v>31</v>
      </c>
      <c r="B42" s="21" t="s">
        <v>22</v>
      </c>
      <c r="C42" s="24">
        <v>316</v>
      </c>
      <c r="D42" s="24"/>
      <c r="E42" s="22">
        <f>SUM(C42:D42)</f>
        <v>316</v>
      </c>
      <c r="F42" s="22">
        <v>148.36726</v>
      </c>
      <c r="G42" s="23">
        <f t="shared" si="0"/>
        <v>47</v>
      </c>
    </row>
    <row r="43" spans="1:7" ht="231" customHeight="1">
      <c r="A43" s="17" t="s">
        <v>36</v>
      </c>
      <c r="B43" s="21" t="s">
        <v>37</v>
      </c>
      <c r="C43" s="24">
        <f>C44</f>
        <v>10834.5955</v>
      </c>
      <c r="D43" s="24">
        <f>D44</f>
        <v>0</v>
      </c>
      <c r="E43" s="24">
        <f>E44</f>
        <v>10834.5955</v>
      </c>
      <c r="F43" s="24">
        <f>F44</f>
        <v>10834.5955</v>
      </c>
      <c r="G43" s="23">
        <f t="shared" si="0"/>
        <v>100</v>
      </c>
    </row>
    <row r="44" spans="1:7" ht="166.5" customHeight="1">
      <c r="A44" s="17" t="s">
        <v>38</v>
      </c>
      <c r="B44" s="21" t="s">
        <v>39</v>
      </c>
      <c r="C44" s="24">
        <v>10834.5955</v>
      </c>
      <c r="D44" s="24"/>
      <c r="E44" s="22">
        <f>SUM(C44:D44)</f>
        <v>10834.5955</v>
      </c>
      <c r="F44" s="24">
        <v>10834.5955</v>
      </c>
      <c r="G44" s="23">
        <f t="shared" si="0"/>
        <v>100</v>
      </c>
    </row>
    <row r="45" spans="1:7" s="3" customFormat="1" ht="46.5" customHeight="1">
      <c r="A45" s="17"/>
      <c r="B45" s="18" t="s">
        <v>11</v>
      </c>
      <c r="C45" s="19">
        <f>C11+C38</f>
        <v>223838.6055</v>
      </c>
      <c r="D45" s="19">
        <f>D11+D38</f>
        <v>-704.20528</v>
      </c>
      <c r="E45" s="19">
        <f>E11+E38</f>
        <v>223134.40022</v>
      </c>
      <c r="F45" s="19">
        <f>F11+F38</f>
        <v>225497.96232000002</v>
      </c>
      <c r="G45" s="20">
        <f t="shared" si="0"/>
        <v>101.1</v>
      </c>
    </row>
    <row r="46" spans="1:5" ht="25.5" customHeight="1">
      <c r="A46" s="8"/>
      <c r="B46" s="6"/>
      <c r="C46" s="7"/>
      <c r="D46" s="7"/>
      <c r="E46" s="7"/>
    </row>
    <row r="47" spans="1:7" ht="99.75" customHeight="1">
      <c r="A47" s="34" t="s">
        <v>78</v>
      </c>
      <c r="B47" s="34"/>
      <c r="C47" s="34"/>
      <c r="D47" s="34"/>
      <c r="E47" s="34"/>
      <c r="F47" s="34"/>
      <c r="G47" s="34"/>
    </row>
  </sheetData>
  <sheetProtection/>
  <mergeCells count="7">
    <mergeCell ref="A1:G1"/>
    <mergeCell ref="A2:G2"/>
    <mergeCell ref="A3:G3"/>
    <mergeCell ref="A4:G4"/>
    <mergeCell ref="A5:G5"/>
    <mergeCell ref="A47:G47"/>
    <mergeCell ref="A8:G8"/>
  </mergeCells>
  <printOptions/>
  <pageMargins left="0.7480314960629921" right="0.31496062992125984" top="0.5118110236220472" bottom="0.5118110236220472" header="0.1968503937007874" footer="0.11811023622047245"/>
  <pageSetup fitToHeight="0" horizontalDpi="600" verticalDpi="600" orientation="portrait" paperSize="9" scale="32" r:id="rId1"/>
  <headerFooter>
    <oddFooter>&amp;R&amp;24&amp;P</oddFooter>
  </headerFooter>
  <rowBreaks count="2" manualBreakCount="2">
    <brk id="21" max="6" man="1"/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2020-04-01T09:28:01Z</cp:lastPrinted>
  <dcterms:created xsi:type="dcterms:W3CDTF">2010-09-30T11:19:41Z</dcterms:created>
  <dcterms:modified xsi:type="dcterms:W3CDTF">2020-05-06T10:41:23Z</dcterms:modified>
  <cp:category/>
  <cp:version/>
  <cp:contentType/>
  <cp:contentStatus/>
</cp:coreProperties>
</file>