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2018" sheetId="1" r:id="rId1"/>
  </sheets>
  <definedNames>
    <definedName name="_xlnm.Print_Titles" localSheetId="0">'2018'!$10:$10</definedName>
    <definedName name="_xlnm.Print_Area" localSheetId="0">'2018'!$A$1:$E$47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<sst xmlns="http://schemas.openxmlformats.org/spreadsheetml/2006/main" count="80" uniqueCount="80">
  <si>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доходов</t>
  </si>
  <si>
    <t>000 1 00 00000 00 0000 000</t>
  </si>
  <si>
    <t>НАЛОГИ НА ПРИБЫЛЬ, ДОХОДЫ</t>
  </si>
  <si>
    <t>182 1 01 02000 01 0000 110</t>
  </si>
  <si>
    <t>Налог на доходы физических лиц</t>
  </si>
  <si>
    <t>000 1 06 00000 00 0000 000</t>
  </si>
  <si>
    <t xml:space="preserve">НАЛОГИ НА ИМУЩЕСТВО  </t>
  </si>
  <si>
    <t>182 1 06 01030 10 0000 110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</si>
  <si>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</si>
  <si>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</si>
  <si>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</si>
  <si>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</si>
  <si>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</si>
  <si>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</si>
  <si>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ВСЕГО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</si>
  <si>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</si>
  <si>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</si>
  <si>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</si>
  <si>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</si>
  <si>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027 1 11 05075 10 0000 120</t>
  </si>
  <si>
    <t>Доходы от сдачи в аренду имущества, составляющего казну 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</si>
  <si>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</si>
  <si>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</si>
  <si>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</si>
  <si>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</si>
  <si>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</si>
  <si>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Код бюджетной               классификации</t>
  </si>
  <si>
    <t>000 2 02 00000 00 0000 000</t>
  </si>
  <si>
    <t>БЕЗВОЗМЕЗДНЫЕ ПОСТУПЛЕНИЯ ОТ ДРУГИХ БЮДЖЕТОВ БЮДЖЕТНОЙ СИСТЕМЫ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</si>
  <si>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</si>
  <si>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</si>
  <si>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</si>
  <si>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</si>
  <si>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027 1 11 09045 10 0001 120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</si>
  <si>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</si>
  <si>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 бюджета района))</t>
  </si>
  <si>
    <t>182 1 06 06043 10 0000 110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</si>
  <si>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</si>
  <si>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027 2 02 35118 10 0000 150</t>
  </si>
  <si>
    <t>027 2 02 40014 10 0001 150</t>
  </si>
  <si>
    <t>027 2 02 40014 10 0005 150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</si>
  <si>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</si>
  <si>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</si>
  <si>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</si>
  <si>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</si>
  <si>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027 2 02 40014 10 0004 150</t>
  </si>
  <si>
    <t>Межбюджетные трансферты, передаваемые бюджетам сельских поселений из бюджов муниципальных районов 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Московской области))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</si>
  <si>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</si>
  <si>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</si>
  <si>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</si>
  <si>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027 2 18 60010 10 0000 150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</si>
  <si>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</si>
  <si>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</si>
  <si>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000 2 19 00000 00 0000 000</t>
  </si>
  <si>
    <t>027 2 19 35118 10 0000 150</t>
  </si>
  <si>
    <t>000 1 13 00000 00 0000 000</t>
  </si>
  <si>
    <t xml:space="preserve">027 1 13 02995 10 0003 130   </t>
  </si>
  <si>
    <t>Прочие доходы от компенсации затрат бюджетов сельских поселений (прочие доходы)</t>
  </si>
  <si>
    <t>000 1 16 00000 00 0000 000</t>
  </si>
  <si>
    <t>ШТРАФЫ, САНКЦИИ, ВОЗМЕЩЕНИЕ УЩЕРБА</t>
  </si>
  <si>
    <t>810 1 16 33050 10 0000 140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</si>
  <si>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</si>
  <si>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ОТ ОКАЗАНИЯ ПЛАТНЫХ УСЛУГ И КОМПЕНСАЦИИ ЗАТРАТ ГОСУДАРСТВА</t>
  </si>
  <si>
    <t>% выпол-нения плана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</si>
  <si>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</si>
  <si>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</si>
  <si>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﻿Земельный налог (по обязательствам, возникшим до 1 января 2006 года), мобилизуемый на территориях сельских поселений</t>
  </si>
  <si>
    <t>182 1 09 04053 10 0000 110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</si>
  <si>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</si>
  <si>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</si>
  <si>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Доходы бюджета сельского поселения Назарьевское Одинцовского муниципального района  Московской области за 2019 год</t>
  </si>
  <si>
    <t>Начальник Территориального управления Назарьевское
Администрации Одинцовского городского округа                                                                                     А.И. Коротченко</t>
  </si>
  <si>
    <t xml:space="preserve">Приложение  № 1 </t>
  </si>
  <si>
    <t>Одинцовского городского округа</t>
  </si>
  <si>
    <t>Московской области</t>
  </si>
  <si>
    <t>Исполнено</t>
  </si>
  <si>
    <t>тыс. руб.</t>
  </si>
  <si>
    <t>План                    2019 года</t>
  </si>
  <si>
    <t>к  решению Совета депутатов</t>
  </si>
  <si>
    <t>от 30.04. 2020  № 14/16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</si>
</sst>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00\ 0\ 00\ 00000\ 00\ 0000\ 000"/>
    <numFmt numFmtId="181" formatCode="#,##0.00_ ;[Red]\-#,##0.00_ "/>
    <numFmt numFmtId="182" formatCode="#,##0.0000"/>
    <numFmt numFmtId="183" formatCode="#,##0.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sz val="11"/>
      <name val="Times New Roman CYR"/>
      <family val="1"/>
    </font>
    <font>
      <b/>
      <sz val="15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183" fontId="9" fillId="0" borderId="10" xfId="0" applyNumberFormat="1" applyFont="1" applyBorder="1" applyAlignment="1">
      <alignment vertical="center"/>
    </xf>
    <xf numFmtId="174" fontId="9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183" fontId="6" fillId="0" borderId="10" xfId="0" applyNumberFormat="1" applyFont="1" applyFill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 indent="1"/>
    </xf>
    <xf numFmtId="3" fontId="6" fillId="0" borderId="10" xfId="0" applyNumberFormat="1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0" borderId="11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1809750</xdr:colOff>
      <xdr:row>56</xdr:row>
      <xdr:rowOff>85725</xdr:rowOff>
    </xdr:from>
    <xdr:ext cx="180975" cy="228600"/>
    <xdr:sp fLocksText="0">
      <xdr:nvSpPr>
        <xdr:cNvPr id="1" name="TextBox 1"/>
        <xdr:cNvSpPr txBox="1">
          <a:spLocks noChangeArrowheads="1"/>
        </xdr:cNvSpPr>
      </xdr:nvSpPr>
      <xdr:spPr>
        <a:xfrm>
          <a:off x="4086225" y="339756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85" zoomScaleNormal="85" zoomScaleSheetLayoutView="70" workbookViewId="0" topLeftCell="A1">
      <selection activeCell="C5" sqref="C5:E5"/>
    </sheetView>
  </sheetViews>
  <sheetFormatPr defaultColWidth="9.00390625" defaultRowHeight="15.75"/>
  <cols>
    <col min="1" max="1" width="29.875" style="5" customWidth="1"/>
    <col min="2" max="2" width="56.375" style="6" customWidth="1"/>
    <col min="3" max="3" width="15.75390625" style="1" customWidth="1"/>
    <col min="4" max="4" width="15.625" style="1" customWidth="1"/>
    <col min="5" max="5" width="9.00390625" style="1" customWidth="1"/>
    <col min="6" max="16384" width="9.00390625" style="1" customWidth="1"/>
  </cols>
  <sheetData>
    <row r="1" spans="2:5" ht="18.75">
      <c r="B1" s="25"/>
      <c r="C1" s="28" t="s">
        <v>72</v>
      </c>
      <c r="D1" s="28"/>
      <c r="E1" s="28"/>
    </row>
    <row r="2" spans="2:5" ht="18.75">
      <c r="B2" s="25"/>
      <c r="C2" s="28" t="s">
        <v>78</v>
      </c>
      <c r="D2" s="28"/>
      <c r="E2" s="28"/>
    </row>
    <row r="3" spans="2:5" ht="18.75">
      <c r="B3" s="25"/>
      <c r="C3" s="28" t="s">
        <v>73</v>
      </c>
      <c r="D3" s="28"/>
      <c r="E3" s="28"/>
    </row>
    <row r="4" spans="2:5" ht="18.75">
      <c r="B4" s="25"/>
      <c r="C4" s="28" t="s">
        <v>74</v>
      </c>
      <c r="D4" s="28"/>
      <c r="E4" s="28"/>
    </row>
    <row r="5" spans="2:5" ht="18.75" customHeight="1">
      <c r="B5" s="26"/>
      <c r="C5" s="31" t="s">
        <v>79</v>
      </c>
      <c r="D5" s="31"/>
      <c r="E5" s="31"/>
    </row>
    <row r="6" spans="1:5" ht="18.75">
      <c r="A6" s="9"/>
      <c r="B6" s="9"/>
      <c r="C6" s="9"/>
      <c r="D6" s="27"/>
      <c r="E6" s="27"/>
    </row>
    <row r="7" ht="45.75" customHeight="1"/>
    <row r="8" spans="1:5" ht="41.25" customHeight="1">
      <c r="A8" s="29" t="s">
        <v>70</v>
      </c>
      <c r="B8" s="29"/>
      <c r="C8" s="29"/>
      <c r="D8" s="29"/>
      <c r="E8" s="29"/>
    </row>
    <row r="9" spans="1:5" ht="20.25" customHeight="1">
      <c r="A9" s="10"/>
      <c r="B9" s="10"/>
      <c r="C9" s="10"/>
      <c r="D9" s="32" t="s">
        <v>76</v>
      </c>
      <c r="E9" s="32"/>
    </row>
    <row r="10" spans="1:5" ht="88.5" customHeight="1">
      <c r="A10" s="11" t="s">
        <v>26</v>
      </c>
      <c r="B10" s="11" t="s">
        <v>0</v>
      </c>
      <c r="C10" s="12" t="s">
        <v>77</v>
      </c>
      <c r="D10" s="12" t="s">
        <v>75</v>
      </c>
      <c r="E10" s="12" t="s">
        <v>63</v>
      </c>
    </row>
    <row r="11" spans="1:5" ht="22.5" customHeight="1">
      <c r="A11" s="13" t="s">
        <v>1</v>
      </c>
      <c r="B11" s="14" t="s">
        <v>15</v>
      </c>
      <c r="C11" s="15">
        <f>SUM(C12+C25)</f>
        <v>367397</v>
      </c>
      <c r="D11" s="15">
        <f>SUM(D12+D25)</f>
        <v>371999.19282000005</v>
      </c>
      <c r="E11" s="16">
        <f>ROUND(D11/C11*100,1)</f>
        <v>101.3</v>
      </c>
    </row>
    <row r="12" spans="1:5" ht="22.5" customHeight="1">
      <c r="A12" s="13"/>
      <c r="B12" s="14" t="s">
        <v>16</v>
      </c>
      <c r="C12" s="15">
        <f>SUM(C13+C18)</f>
        <v>366181</v>
      </c>
      <c r="D12" s="15">
        <f>SUM(D13+D18+D23)</f>
        <v>370761.22543000005</v>
      </c>
      <c r="E12" s="16">
        <f aca="true" t="shared" si="0" ref="E12:E45">ROUND(D12/C12*100,1)</f>
        <v>101.3</v>
      </c>
    </row>
    <row r="13" spans="1:5" ht="22.5" customHeight="1">
      <c r="A13" s="13" t="s">
        <v>18</v>
      </c>
      <c r="B13" s="17" t="s">
        <v>2</v>
      </c>
      <c r="C13" s="18">
        <f>C14</f>
        <v>31614</v>
      </c>
      <c r="D13" s="18">
        <f>D14</f>
        <v>31724.44085</v>
      </c>
      <c r="E13" s="19">
        <f t="shared" si="0"/>
        <v>100.3</v>
      </c>
    </row>
    <row r="14" spans="1:5" ht="22.5" customHeight="1">
      <c r="A14" s="13" t="s">
        <v>3</v>
      </c>
      <c r="B14" s="17" t="s">
        <v>4</v>
      </c>
      <c r="C14" s="18">
        <f>SUM(C15:C17)</f>
        <v>31614</v>
      </c>
      <c r="D14" s="18">
        <f>SUM(D15:D17)</f>
        <v>31724.44085</v>
      </c>
      <c r="E14" s="19">
        <f t="shared" si="0"/>
        <v>100.3</v>
      </c>
    </row>
    <row r="15" spans="1:5" ht="92.25" customHeight="1">
      <c r="A15" s="13" t="s">
        <v>29</v>
      </c>
      <c r="B15" s="17" t="s">
        <v>30</v>
      </c>
      <c r="C15" s="18">
        <v>5786</v>
      </c>
      <c r="D15" s="18">
        <v>5886.33431</v>
      </c>
      <c r="E15" s="19">
        <f t="shared" si="0"/>
        <v>101.7</v>
      </c>
    </row>
    <row r="16" spans="1:5" ht="142.5" customHeight="1">
      <c r="A16" s="13" t="s">
        <v>64</v>
      </c>
      <c r="B16" s="17" t="s">
        <v>65</v>
      </c>
      <c r="C16" s="18"/>
      <c r="D16" s="18">
        <v>9.24973</v>
      </c>
      <c r="E16" s="19"/>
    </row>
    <row r="17" spans="1:5" ht="60.75" customHeight="1">
      <c r="A17" s="13" t="s">
        <v>31</v>
      </c>
      <c r="B17" s="17" t="s">
        <v>32</v>
      </c>
      <c r="C17" s="18">
        <v>25828</v>
      </c>
      <c r="D17" s="18">
        <v>25828.85681</v>
      </c>
      <c r="E17" s="19">
        <f t="shared" si="0"/>
        <v>100</v>
      </c>
    </row>
    <row r="18" spans="1:5" ht="22.5" customHeight="1">
      <c r="A18" s="13" t="s">
        <v>5</v>
      </c>
      <c r="B18" s="17" t="s">
        <v>6</v>
      </c>
      <c r="C18" s="20">
        <f>SUM(C19:C20)</f>
        <v>334567</v>
      </c>
      <c r="D18" s="20">
        <f>SUM(D19:D20)</f>
        <v>339037.53722000006</v>
      </c>
      <c r="E18" s="19">
        <f t="shared" si="0"/>
        <v>101.3</v>
      </c>
    </row>
    <row r="19" spans="1:5" ht="54.75" customHeight="1">
      <c r="A19" s="21" t="s">
        <v>7</v>
      </c>
      <c r="B19" s="17" t="s">
        <v>25</v>
      </c>
      <c r="C19" s="20">
        <v>44768</v>
      </c>
      <c r="D19" s="20">
        <v>44010.9477</v>
      </c>
      <c r="E19" s="19">
        <f t="shared" si="0"/>
        <v>98.3</v>
      </c>
    </row>
    <row r="20" spans="1:5" ht="23.25" customHeight="1">
      <c r="A20" s="21" t="s">
        <v>8</v>
      </c>
      <c r="B20" s="22" t="s">
        <v>9</v>
      </c>
      <c r="C20" s="20">
        <f>SUM(C21:C22)</f>
        <v>289799</v>
      </c>
      <c r="D20" s="20">
        <f>SUM(D21:D22)</f>
        <v>295026.58952000004</v>
      </c>
      <c r="E20" s="19">
        <f t="shared" si="0"/>
        <v>101.8</v>
      </c>
    </row>
    <row r="21" spans="1:5" ht="56.25" customHeight="1">
      <c r="A21" s="21" t="s">
        <v>22</v>
      </c>
      <c r="B21" s="23" t="s">
        <v>23</v>
      </c>
      <c r="C21" s="20">
        <v>138287</v>
      </c>
      <c r="D21" s="20">
        <v>142801.49299</v>
      </c>
      <c r="E21" s="19">
        <f t="shared" si="0"/>
        <v>103.3</v>
      </c>
    </row>
    <row r="22" spans="1:5" ht="54" customHeight="1">
      <c r="A22" s="21" t="s">
        <v>36</v>
      </c>
      <c r="B22" s="23" t="s">
        <v>24</v>
      </c>
      <c r="C22" s="20">
        <v>151512</v>
      </c>
      <c r="D22" s="20">
        <v>152225.09653</v>
      </c>
      <c r="E22" s="19">
        <f t="shared" si="0"/>
        <v>100.5</v>
      </c>
    </row>
    <row r="23" spans="1:5" ht="60" customHeight="1">
      <c r="A23" s="13" t="s">
        <v>68</v>
      </c>
      <c r="B23" s="23" t="s">
        <v>69</v>
      </c>
      <c r="C23" s="20"/>
      <c r="D23" s="20">
        <f>D24</f>
        <v>-0.75264</v>
      </c>
      <c r="E23" s="19"/>
    </row>
    <row r="24" spans="1:5" ht="57" customHeight="1">
      <c r="A24" s="21" t="s">
        <v>67</v>
      </c>
      <c r="B24" s="23" t="s">
        <v>66</v>
      </c>
      <c r="C24" s="20"/>
      <c r="D24" s="20">
        <v>-0.75264</v>
      </c>
      <c r="E24" s="19"/>
    </row>
    <row r="25" spans="1:5" ht="26.25" customHeight="1">
      <c r="A25" s="21"/>
      <c r="B25" s="14" t="s">
        <v>17</v>
      </c>
      <c r="C25" s="15">
        <f>C26+C29+C31</f>
        <v>1216</v>
      </c>
      <c r="D25" s="15">
        <f>D26+D29+D31</f>
        <v>1237.96739</v>
      </c>
      <c r="E25" s="16">
        <f t="shared" si="0"/>
        <v>101.8</v>
      </c>
    </row>
    <row r="26" spans="1:5" ht="56.25" customHeight="1">
      <c r="A26" s="13" t="s">
        <v>10</v>
      </c>
      <c r="B26" s="17" t="s">
        <v>11</v>
      </c>
      <c r="C26" s="20">
        <f>SUM(C27:C28)</f>
        <v>1041</v>
      </c>
      <c r="D26" s="20">
        <f>SUM(D27:D28)</f>
        <v>1062.71568</v>
      </c>
      <c r="E26" s="19">
        <f t="shared" si="0"/>
        <v>102.1</v>
      </c>
    </row>
    <row r="27" spans="1:5" ht="57" customHeight="1">
      <c r="A27" s="13" t="s">
        <v>19</v>
      </c>
      <c r="B27" s="24" t="s">
        <v>20</v>
      </c>
      <c r="C27" s="20">
        <v>652</v>
      </c>
      <c r="D27" s="20">
        <v>652.1699</v>
      </c>
      <c r="E27" s="19">
        <f t="shared" si="0"/>
        <v>100</v>
      </c>
    </row>
    <row r="28" spans="1:5" ht="108.75" customHeight="1">
      <c r="A28" s="13" t="s">
        <v>33</v>
      </c>
      <c r="B28" s="24" t="s">
        <v>37</v>
      </c>
      <c r="C28" s="20">
        <v>389</v>
      </c>
      <c r="D28" s="20">
        <v>410.54578</v>
      </c>
      <c r="E28" s="19">
        <f t="shared" si="0"/>
        <v>105.5</v>
      </c>
    </row>
    <row r="29" spans="1:5" ht="41.25" customHeight="1">
      <c r="A29" s="13" t="s">
        <v>55</v>
      </c>
      <c r="B29" s="24" t="s">
        <v>62</v>
      </c>
      <c r="C29" s="20">
        <f>C30</f>
        <v>140</v>
      </c>
      <c r="D29" s="20">
        <f>D30</f>
        <v>140.25171</v>
      </c>
      <c r="E29" s="19">
        <f t="shared" si="0"/>
        <v>100.2</v>
      </c>
    </row>
    <row r="30" spans="1:5" ht="40.5" customHeight="1">
      <c r="A30" s="13" t="s">
        <v>56</v>
      </c>
      <c r="B30" s="24" t="s">
        <v>57</v>
      </c>
      <c r="C30" s="20">
        <v>140</v>
      </c>
      <c r="D30" s="20">
        <v>140.25171</v>
      </c>
      <c r="E30" s="19">
        <f t="shared" si="0"/>
        <v>100.2</v>
      </c>
    </row>
    <row r="31" spans="1:5" ht="25.5" customHeight="1">
      <c r="A31" s="13" t="s">
        <v>58</v>
      </c>
      <c r="B31" s="24" t="s">
        <v>59</v>
      </c>
      <c r="C31" s="20">
        <f>C32</f>
        <v>35</v>
      </c>
      <c r="D31" s="20">
        <f>D32</f>
        <v>35</v>
      </c>
      <c r="E31" s="19">
        <f t="shared" si="0"/>
        <v>100</v>
      </c>
    </row>
    <row r="32" spans="1:5" ht="93" customHeight="1">
      <c r="A32" s="13" t="s">
        <v>60</v>
      </c>
      <c r="B32" s="24" t="s">
        <v>61</v>
      </c>
      <c r="C32" s="20">
        <v>35</v>
      </c>
      <c r="D32" s="20">
        <v>35</v>
      </c>
      <c r="E32" s="19">
        <f t="shared" si="0"/>
        <v>100</v>
      </c>
    </row>
    <row r="33" spans="1:5" ht="23.25" customHeight="1">
      <c r="A33" s="13" t="s">
        <v>12</v>
      </c>
      <c r="B33" s="14" t="s">
        <v>13</v>
      </c>
      <c r="C33" s="15">
        <f>C34+C41+C43</f>
        <v>1400.7436699999998</v>
      </c>
      <c r="D33" s="15">
        <f>D34+D41+D43</f>
        <v>1226.5345799999998</v>
      </c>
      <c r="E33" s="16">
        <f t="shared" si="0"/>
        <v>87.6</v>
      </c>
    </row>
    <row r="34" spans="1:5" ht="60.75" customHeight="1">
      <c r="A34" s="13" t="s">
        <v>27</v>
      </c>
      <c r="B34" s="17" t="s">
        <v>28</v>
      </c>
      <c r="C34" s="20">
        <f>C35+C37</f>
        <v>1139.33</v>
      </c>
      <c r="D34" s="20">
        <f>D35+D37</f>
        <v>965.1209099999999</v>
      </c>
      <c r="E34" s="19">
        <f t="shared" si="0"/>
        <v>84.7</v>
      </c>
    </row>
    <row r="35" spans="1:5" ht="39" customHeight="1">
      <c r="A35" s="13" t="s">
        <v>41</v>
      </c>
      <c r="B35" s="17" t="s">
        <v>42</v>
      </c>
      <c r="C35" s="20">
        <f>C36</f>
        <v>316</v>
      </c>
      <c r="D35" s="20">
        <f>D36</f>
        <v>143.63642</v>
      </c>
      <c r="E35" s="19">
        <f t="shared" si="0"/>
        <v>45.5</v>
      </c>
    </row>
    <row r="36" spans="1:5" ht="58.5" customHeight="1">
      <c r="A36" s="13" t="s">
        <v>38</v>
      </c>
      <c r="B36" s="17" t="s">
        <v>21</v>
      </c>
      <c r="C36" s="20">
        <v>316</v>
      </c>
      <c r="D36" s="20">
        <v>143.63642</v>
      </c>
      <c r="E36" s="19">
        <f t="shared" si="0"/>
        <v>45.5</v>
      </c>
    </row>
    <row r="37" spans="1:5" ht="27.75" customHeight="1">
      <c r="A37" s="13" t="s">
        <v>43</v>
      </c>
      <c r="B37" s="17" t="s">
        <v>44</v>
      </c>
      <c r="C37" s="20">
        <f>SUM(C38:C40)</f>
        <v>823.3299999999999</v>
      </c>
      <c r="D37" s="20">
        <f>SUM(D38:D40)</f>
        <v>821.4844899999999</v>
      </c>
      <c r="E37" s="19">
        <f t="shared" si="0"/>
        <v>99.8</v>
      </c>
    </row>
    <row r="38" spans="1:5" ht="128.25" customHeight="1">
      <c r="A38" s="13" t="s">
        <v>39</v>
      </c>
      <c r="B38" s="17" t="s">
        <v>34</v>
      </c>
      <c r="C38" s="20">
        <v>396</v>
      </c>
      <c r="D38" s="20">
        <v>396</v>
      </c>
      <c r="E38" s="19">
        <f t="shared" si="0"/>
        <v>100</v>
      </c>
    </row>
    <row r="39" spans="1:5" s="2" customFormat="1" ht="149.25" customHeight="1">
      <c r="A39" s="13" t="s">
        <v>45</v>
      </c>
      <c r="B39" s="17" t="s">
        <v>46</v>
      </c>
      <c r="C39" s="20">
        <v>133</v>
      </c>
      <c r="D39" s="20">
        <v>132.57008</v>
      </c>
      <c r="E39" s="19">
        <f t="shared" si="0"/>
        <v>99.7</v>
      </c>
    </row>
    <row r="40" spans="1:5" s="2" customFormat="1" ht="142.5" customHeight="1">
      <c r="A40" s="13" t="s">
        <v>40</v>
      </c>
      <c r="B40" s="17" t="s">
        <v>35</v>
      </c>
      <c r="C40" s="20">
        <v>294.33</v>
      </c>
      <c r="D40" s="20">
        <v>292.91441</v>
      </c>
      <c r="E40" s="19">
        <f t="shared" si="0"/>
        <v>99.5</v>
      </c>
    </row>
    <row r="41" spans="1:5" ht="95.25" customHeight="1">
      <c r="A41" s="13" t="s">
        <v>48</v>
      </c>
      <c r="B41" s="17" t="s">
        <v>47</v>
      </c>
      <c r="C41" s="20">
        <f>C42</f>
        <v>273.09997</v>
      </c>
      <c r="D41" s="20">
        <f>D42</f>
        <v>273.09997</v>
      </c>
      <c r="E41" s="19">
        <f t="shared" si="0"/>
        <v>100</v>
      </c>
    </row>
    <row r="42" spans="1:5" ht="78.75" customHeight="1">
      <c r="A42" s="13" t="s">
        <v>50</v>
      </c>
      <c r="B42" s="17" t="s">
        <v>49</v>
      </c>
      <c r="C42" s="20">
        <v>273.09997</v>
      </c>
      <c r="D42" s="20">
        <v>273.09997</v>
      </c>
      <c r="E42" s="19">
        <f t="shared" si="0"/>
        <v>100</v>
      </c>
    </row>
    <row r="43" spans="1:5" ht="75" customHeight="1">
      <c r="A43" s="13" t="s">
        <v>53</v>
      </c>
      <c r="B43" s="17" t="s">
        <v>51</v>
      </c>
      <c r="C43" s="20">
        <f>C44</f>
        <v>-11.686300000000001</v>
      </c>
      <c r="D43" s="20">
        <f>D44</f>
        <v>-11.686300000000001</v>
      </c>
      <c r="E43" s="19">
        <f t="shared" si="0"/>
        <v>100</v>
      </c>
    </row>
    <row r="44" spans="1:5" ht="70.5" customHeight="1">
      <c r="A44" s="13" t="s">
        <v>54</v>
      </c>
      <c r="B44" s="17" t="s">
        <v>52</v>
      </c>
      <c r="C44" s="20">
        <v>-11.686300000000001</v>
      </c>
      <c r="D44" s="20">
        <v>-11.686300000000001</v>
      </c>
      <c r="E44" s="19">
        <f t="shared" si="0"/>
        <v>100</v>
      </c>
    </row>
    <row r="45" spans="1:5" ht="32.25" customHeight="1">
      <c r="A45" s="13"/>
      <c r="B45" s="14" t="s">
        <v>14</v>
      </c>
      <c r="C45" s="15">
        <f>C11+C33</f>
        <v>368797.74367</v>
      </c>
      <c r="D45" s="15">
        <f>D11+D33</f>
        <v>373225.72740000003</v>
      </c>
      <c r="E45" s="16">
        <f t="shared" si="0"/>
        <v>101.2</v>
      </c>
    </row>
    <row r="46" spans="1:3" ht="18.75">
      <c r="A46" s="3"/>
      <c r="B46" s="4"/>
      <c r="C46" s="7"/>
    </row>
    <row r="47" spans="1:4" s="8" customFormat="1" ht="57" customHeight="1">
      <c r="A47" s="30" t="s">
        <v>71</v>
      </c>
      <c r="B47" s="30"/>
      <c r="C47" s="30"/>
      <c r="D47" s="30"/>
    </row>
  </sheetData>
  <sheetProtection/>
  <mergeCells count="8">
    <mergeCell ref="C2:E2"/>
    <mergeCell ref="C1:E1"/>
    <mergeCell ref="A8:E8"/>
    <mergeCell ref="A47:D47"/>
    <mergeCell ref="C5:E5"/>
    <mergeCell ref="C4:E4"/>
    <mergeCell ref="C3:E3"/>
    <mergeCell ref="D9:E9"/>
  </mergeCells>
  <printOptions/>
  <pageMargins left="0.5905511811023623" right="0.35433070866141736" top="0.5118110236220472" bottom="0.31496062992125984" header="0.31496062992125984" footer="0.11811023622047245"/>
  <pageSetup fitToHeight="0" fitToWidth="1" horizontalDpi="600" verticalDpi="600" orientation="portrait" paperSize="9" scale="69" r:id="rId2"/>
  <headerFooter>
    <oddFooter>&amp;R&amp;P</oddFooter>
  </headerFooter>
  <rowBreaks count="2" manualBreakCount="2">
    <brk id="27" max="4" man="1"/>
    <brk id="4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2020-04-01T08:49:57Z</cp:lastPrinted>
  <dcterms:created xsi:type="dcterms:W3CDTF">2010-09-30T11:12:15Z</dcterms:created>
  <dcterms:modified xsi:type="dcterms:W3CDTF">2020-05-06T12:26:26Z</dcterms:modified>
  <cp:category/>
  <cp:version/>
  <cp:contentType/>
  <cp:contentStatus/>
</cp:coreProperties>
</file>