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620"/>
  </bookViews>
  <sheets>
    <sheet name="Таблица 1" sheetId="2" r:id="rId1"/>
    <sheet name="Таблица 2" sheetId="3" r:id="rId2"/>
  </sheets>
  <definedNames>
    <definedName name="_xlnm._FilterDatabase" localSheetId="0" hidden="1">'Таблица 1'!#REF!</definedName>
    <definedName name="_xlnm.Print_Area" localSheetId="0">'Таблица 1'!$A$1:$ZU$38</definedName>
    <definedName name="_xlnm.Print_Area" localSheetId="1">'Таблица 2'!$A$1:$BE$32</definedName>
  </definedNames>
  <calcPr calcId="145621"/>
</workbook>
</file>

<file path=xl/calcChain.xml><?xml version="1.0" encoding="utf-8"?>
<calcChain xmlns="http://schemas.openxmlformats.org/spreadsheetml/2006/main">
  <c r="ZS30" i="2" l="1"/>
  <c r="ZP30" i="2"/>
  <c r="ZO30" i="2"/>
  <c r="ZN30" i="2" s="1"/>
  <c r="ZT32" i="2"/>
  <c r="ZT31" i="2"/>
  <c r="ZT33" i="2" s="1"/>
  <c r="ZS29" i="2"/>
  <c r="ZR29" i="2" s="1"/>
  <c r="ZO29" i="2"/>
  <c r="ZN29" i="2" s="1"/>
  <c r="ZO28" i="2"/>
  <c r="ZN28" i="2" s="1"/>
  <c r="ZT27" i="2"/>
  <c r="ZS27" i="2"/>
  <c r="ZP27" i="2"/>
  <c r="ZO27" i="2"/>
  <c r="ZN27" i="2" s="1"/>
  <c r="ZS26" i="2"/>
  <c r="ZO26" i="2"/>
  <c r="ZT24" i="2"/>
  <c r="ZR24" i="2" s="1"/>
  <c r="ZP24" i="2"/>
  <c r="ZO24" i="2"/>
  <c r="ZT21" i="2"/>
  <c r="ZP21" i="2"/>
  <c r="ZO21" i="2"/>
  <c r="ZS23" i="2"/>
  <c r="ZR23" i="2" s="1"/>
  <c r="ZT23" i="2"/>
  <c r="ZP23" i="2"/>
  <c r="ZN23" i="2" s="1"/>
  <c r="ZR20" i="2"/>
  <c r="ZR21" i="2"/>
  <c r="ZR25" i="2"/>
  <c r="ZR26" i="2"/>
  <c r="ZR27" i="2"/>
  <c r="ZR28" i="2"/>
  <c r="ZR30" i="2"/>
  <c r="ZN21" i="2"/>
  <c r="ZN22" i="2"/>
  <c r="ZN25" i="2"/>
  <c r="ZN26" i="2"/>
  <c r="ZN19" i="2"/>
  <c r="ZS22" i="2"/>
  <c r="ZR22" i="2" s="1"/>
  <c r="ZO22" i="2"/>
  <c r="ZS20" i="2"/>
  <c r="ZO20" i="2"/>
  <c r="ZN20" i="2" s="1"/>
  <c r="ZS19" i="2"/>
  <c r="ZR19" i="2" s="1"/>
  <c r="ZO19" i="2"/>
  <c r="ZN24" i="2" l="1"/>
  <c r="ZM23" i="2"/>
  <c r="D16" i="3" l="1"/>
  <c r="V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D17" i="3"/>
  <c r="V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D18" i="3"/>
  <c r="V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D19" i="3"/>
  <c r="V19" i="3"/>
  <c r="AO19" i="3"/>
  <c r="AP19" i="3"/>
  <c r="AQ19" i="3"/>
  <c r="AR19" i="3"/>
  <c r="AS19" i="3"/>
  <c r="AS29" i="3" s="1"/>
  <c r="AT19" i="3"/>
  <c r="AU19" i="3"/>
  <c r="AV19" i="3"/>
  <c r="AW19" i="3"/>
  <c r="AX19" i="3"/>
  <c r="AY19" i="3"/>
  <c r="AZ19" i="3"/>
  <c r="BA19" i="3"/>
  <c r="BB19" i="3"/>
  <c r="BC19" i="3"/>
  <c r="BD19" i="3"/>
  <c r="BE19" i="3"/>
  <c r="D20" i="3"/>
  <c r="V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D21" i="3"/>
  <c r="V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D22" i="3"/>
  <c r="V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D23" i="3"/>
  <c r="V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D24" i="3"/>
  <c r="V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D25" i="3"/>
  <c r="V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D26" i="3"/>
  <c r="V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D27" i="3"/>
  <c r="V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R28" i="3"/>
  <c r="AS28" i="3"/>
  <c r="AZ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W29" i="3"/>
  <c r="X29" i="3"/>
  <c r="Y29" i="3"/>
  <c r="Z29" i="3"/>
  <c r="Z30" i="3" s="1"/>
  <c r="AA29" i="3"/>
  <c r="AB29" i="3"/>
  <c r="AC29" i="3"/>
  <c r="AD29" i="3"/>
  <c r="AE29" i="3"/>
  <c r="AF29" i="3"/>
  <c r="AF30" i="3" s="1"/>
  <c r="AG29" i="3"/>
  <c r="AH29" i="3"/>
  <c r="AI29" i="3"/>
  <c r="AJ29" i="3"/>
  <c r="AK29" i="3"/>
  <c r="AL29" i="3"/>
  <c r="AL30" i="3" s="1"/>
  <c r="AM29" i="3"/>
  <c r="AY29" i="3"/>
  <c r="J30" i="3"/>
  <c r="P30" i="3"/>
  <c r="AA30" i="3"/>
  <c r="AM30" i="3"/>
  <c r="AG30" i="3" l="1"/>
  <c r="V29" i="3"/>
  <c r="O30" i="3"/>
  <c r="D29" i="3"/>
  <c r="N30" i="3"/>
  <c r="AP29" i="3"/>
  <c r="BD29" i="3"/>
  <c r="U30" i="3"/>
  <c r="T30" i="3"/>
  <c r="AV29" i="3"/>
  <c r="BE29" i="3"/>
  <c r="AB30" i="3"/>
  <c r="AX29" i="3"/>
  <c r="AR29" i="3"/>
  <c r="AH30" i="3"/>
  <c r="I30" i="3"/>
  <c r="D28" i="3"/>
  <c r="H30" i="3"/>
  <c r="BA29" i="3"/>
  <c r="AS30" i="3"/>
  <c r="AI30" i="3"/>
  <c r="AC30" i="3"/>
  <c r="W30" i="3"/>
  <c r="AU29" i="3"/>
  <c r="AO29" i="3"/>
  <c r="AO30" i="3" s="1"/>
  <c r="BB29" i="3"/>
  <c r="AN17" i="3"/>
  <c r="AR30" i="3"/>
  <c r="AT29" i="3"/>
  <c r="BB28" i="3"/>
  <c r="BB30" i="3" s="1"/>
  <c r="S30" i="3"/>
  <c r="M30" i="3"/>
  <c r="G30" i="3"/>
  <c r="BA28" i="3"/>
  <c r="AU28" i="3"/>
  <c r="AU30" i="3" s="1"/>
  <c r="AO28" i="3"/>
  <c r="AV28" i="3"/>
  <c r="AV30" i="3" s="1"/>
  <c r="AK30" i="3"/>
  <c r="AE30" i="3"/>
  <c r="Y30" i="3"/>
  <c r="R30" i="3"/>
  <c r="L30" i="3"/>
  <c r="F30" i="3"/>
  <c r="BE28" i="3"/>
  <c r="BE30" i="3" s="1"/>
  <c r="AY28" i="3"/>
  <c r="AY30" i="3" s="1"/>
  <c r="AT28" i="3"/>
  <c r="V28" i="3"/>
  <c r="V30" i="3" s="1"/>
  <c r="AZ29" i="3"/>
  <c r="AZ30" i="3" s="1"/>
  <c r="AP28" i="3"/>
  <c r="AP30" i="3" s="1"/>
  <c r="AJ30" i="3"/>
  <c r="AD30" i="3"/>
  <c r="X30" i="3"/>
  <c r="Q30" i="3"/>
  <c r="K30" i="3"/>
  <c r="E30" i="3"/>
  <c r="BC29" i="3"/>
  <c r="BD28" i="3"/>
  <c r="AX28" i="3"/>
  <c r="AX30" i="3" s="1"/>
  <c r="AN23" i="3"/>
  <c r="BC28" i="3"/>
  <c r="BC30" i="3" s="1"/>
  <c r="AW28" i="3"/>
  <c r="AQ28" i="3"/>
  <c r="AN22" i="3"/>
  <c r="AQ29" i="3"/>
  <c r="AN18" i="3"/>
  <c r="AN27" i="3"/>
  <c r="AN21" i="3"/>
  <c r="AW29" i="3"/>
  <c r="AN25" i="3"/>
  <c r="AN19" i="3"/>
  <c r="AN16" i="3"/>
  <c r="AN28" i="3" s="1"/>
  <c r="AN24" i="3"/>
  <c r="AN26" i="3"/>
  <c r="AN20" i="3"/>
  <c r="ZR31" i="2"/>
  <c r="ZM26" i="2"/>
  <c r="ZM21" i="2"/>
  <c r="ZM25" i="2"/>
  <c r="ZM27" i="2"/>
  <c r="ZM28" i="2"/>
  <c r="ZL32" i="2"/>
  <c r="ZL31" i="2"/>
  <c r="ZU32" i="2"/>
  <c r="ZS32" i="2"/>
  <c r="ZQ32" i="2"/>
  <c r="ZU31" i="2"/>
  <c r="ZS31" i="2"/>
  <c r="ZQ31" i="2"/>
  <c r="BD30" i="3" l="1"/>
  <c r="AN29" i="3"/>
  <c r="AN30" i="3" s="1"/>
  <c r="D30" i="3"/>
  <c r="ZQ33" i="2"/>
  <c r="ZM20" i="2"/>
  <c r="ZS33" i="2"/>
  <c r="ZM19" i="2"/>
  <c r="ZL33" i="2"/>
  <c r="ZM30" i="2"/>
  <c r="ZM24" i="2"/>
  <c r="ZU33" i="2"/>
  <c r="ZM29" i="2"/>
  <c r="ZM22" i="2"/>
  <c r="AT30" i="3"/>
  <c r="BA30" i="3"/>
  <c r="AQ30" i="3"/>
  <c r="AW30" i="3"/>
  <c r="ZR32" i="2"/>
  <c r="ZR33" i="2" s="1"/>
  <c r="HZ30" i="2" l="1"/>
  <c r="HY30" i="2"/>
  <c r="HX30" i="2"/>
  <c r="HZ29" i="2"/>
  <c r="HY29" i="2"/>
  <c r="HX29" i="2"/>
  <c r="HZ28" i="2"/>
  <c r="HY28" i="2"/>
  <c r="HX28" i="2"/>
  <c r="HZ27" i="2"/>
  <c r="HY27" i="2"/>
  <c r="HX27" i="2"/>
  <c r="HZ26" i="2"/>
  <c r="HY26" i="2"/>
  <c r="HX26" i="2"/>
  <c r="HZ25" i="2"/>
  <c r="HY25" i="2"/>
  <c r="HX25" i="2"/>
  <c r="HZ24" i="2"/>
  <c r="HY24" i="2"/>
  <c r="HX24" i="2"/>
  <c r="HZ23" i="2"/>
  <c r="HY23" i="2"/>
  <c r="HX23" i="2"/>
  <c r="HZ22" i="2"/>
  <c r="HY22" i="2"/>
  <c r="HX22" i="2"/>
  <c r="HZ21" i="2"/>
  <c r="HY21" i="2"/>
  <c r="HX21" i="2"/>
  <c r="HZ20" i="2"/>
  <c r="HY20" i="2"/>
  <c r="HX20" i="2"/>
  <c r="HZ19" i="2"/>
  <c r="HY19" i="2"/>
  <c r="HX19" i="2"/>
  <c r="Q31" i="2"/>
  <c r="Q32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31" i="2" l="1"/>
  <c r="D20" i="2"/>
  <c r="D23" i="2"/>
  <c r="D26" i="2"/>
  <c r="D29" i="2"/>
  <c r="D19" i="2"/>
  <c r="D22" i="2"/>
  <c r="D21" i="2"/>
  <c r="D24" i="2"/>
  <c r="D27" i="2"/>
  <c r="D30" i="2"/>
  <c r="D25" i="2"/>
  <c r="D28" i="2"/>
  <c r="ZP32" i="2" l="1"/>
  <c r="ZO32" i="2"/>
  <c r="ZN32" i="2"/>
  <c r="ZM32" i="2"/>
  <c r="ZK32" i="2"/>
  <c r="ZJ32" i="2"/>
  <c r="ZI32" i="2"/>
  <c r="ZH32" i="2"/>
  <c r="ZG32" i="2"/>
  <c r="ZF32" i="2"/>
  <c r="ZE32" i="2"/>
  <c r="ZD32" i="2"/>
  <c r="ZC32" i="2"/>
  <c r="ZB32" i="2"/>
  <c r="ZA32" i="2"/>
  <c r="YZ32" i="2"/>
  <c r="YY32" i="2"/>
  <c r="YX32" i="2"/>
  <c r="YW32" i="2"/>
  <c r="YV32" i="2"/>
  <c r="YU32" i="2"/>
  <c r="YT32" i="2"/>
  <c r="YS32" i="2"/>
  <c r="YR32" i="2"/>
  <c r="YQ32" i="2"/>
  <c r="YP32" i="2"/>
  <c r="YO32" i="2"/>
  <c r="YN32" i="2"/>
  <c r="YM32" i="2"/>
  <c r="YL32" i="2"/>
  <c r="YK32" i="2"/>
  <c r="YJ32" i="2"/>
  <c r="YI32" i="2"/>
  <c r="YH32" i="2"/>
  <c r="YG32" i="2"/>
  <c r="YF32" i="2"/>
  <c r="YE32" i="2"/>
  <c r="YD32" i="2"/>
  <c r="YC32" i="2"/>
  <c r="YB32" i="2"/>
  <c r="YA32" i="2"/>
  <c r="XZ32" i="2"/>
  <c r="XY32" i="2"/>
  <c r="XX32" i="2"/>
  <c r="XW32" i="2"/>
  <c r="XV32" i="2"/>
  <c r="XU32" i="2"/>
  <c r="XT32" i="2"/>
  <c r="XS32" i="2"/>
  <c r="XR32" i="2"/>
  <c r="XQ32" i="2"/>
  <c r="XP32" i="2"/>
  <c r="XO32" i="2"/>
  <c r="XN32" i="2"/>
  <c r="XM32" i="2"/>
  <c r="XL32" i="2"/>
  <c r="XK32" i="2"/>
  <c r="XJ32" i="2"/>
  <c r="XI32" i="2"/>
  <c r="XH32" i="2"/>
  <c r="XG32" i="2"/>
  <c r="XF32" i="2"/>
  <c r="XE32" i="2"/>
  <c r="XD32" i="2"/>
  <c r="XC32" i="2"/>
  <c r="XB32" i="2"/>
  <c r="XA32" i="2"/>
  <c r="WZ32" i="2"/>
  <c r="WY32" i="2"/>
  <c r="WX32" i="2"/>
  <c r="WW32" i="2"/>
  <c r="WV32" i="2"/>
  <c r="WU32" i="2"/>
  <c r="WT32" i="2"/>
  <c r="WS32" i="2"/>
  <c r="WR32" i="2"/>
  <c r="WQ32" i="2"/>
  <c r="WP32" i="2"/>
  <c r="WO32" i="2"/>
  <c r="WN32" i="2"/>
  <c r="WM32" i="2"/>
  <c r="WL32" i="2"/>
  <c r="WK32" i="2"/>
  <c r="WJ32" i="2"/>
  <c r="WI32" i="2"/>
  <c r="WH32" i="2"/>
  <c r="WG32" i="2"/>
  <c r="WF32" i="2"/>
  <c r="WE32" i="2"/>
  <c r="WD32" i="2"/>
  <c r="WC32" i="2"/>
  <c r="WB32" i="2"/>
  <c r="WA32" i="2"/>
  <c r="VZ32" i="2"/>
  <c r="VY32" i="2"/>
  <c r="VX32" i="2"/>
  <c r="VW32" i="2"/>
  <c r="VV32" i="2"/>
  <c r="VU32" i="2"/>
  <c r="VT32" i="2"/>
  <c r="VS32" i="2"/>
  <c r="VR32" i="2"/>
  <c r="VQ32" i="2"/>
  <c r="VP32" i="2"/>
  <c r="VO32" i="2"/>
  <c r="VN32" i="2"/>
  <c r="VM32" i="2"/>
  <c r="VL32" i="2"/>
  <c r="VK32" i="2"/>
  <c r="VJ32" i="2"/>
  <c r="VI32" i="2"/>
  <c r="VH32" i="2"/>
  <c r="VG32" i="2"/>
  <c r="VF32" i="2"/>
  <c r="VE32" i="2"/>
  <c r="VD32" i="2"/>
  <c r="VC32" i="2"/>
  <c r="VB32" i="2"/>
  <c r="VA32" i="2"/>
  <c r="UZ32" i="2"/>
  <c r="UY32" i="2"/>
  <c r="UX32" i="2"/>
  <c r="UW32" i="2"/>
  <c r="UV32" i="2"/>
  <c r="UU32" i="2"/>
  <c r="UT32" i="2"/>
  <c r="US32" i="2"/>
  <c r="UR32" i="2"/>
  <c r="UQ32" i="2"/>
  <c r="UP32" i="2"/>
  <c r="UO32" i="2"/>
  <c r="UN32" i="2"/>
  <c r="UM32" i="2"/>
  <c r="UL32" i="2"/>
  <c r="UK32" i="2"/>
  <c r="UJ32" i="2"/>
  <c r="UI32" i="2"/>
  <c r="UH32" i="2"/>
  <c r="UG32" i="2"/>
  <c r="UF32" i="2"/>
  <c r="UE32" i="2"/>
  <c r="UD32" i="2"/>
  <c r="UC32" i="2"/>
  <c r="UB32" i="2"/>
  <c r="UA32" i="2"/>
  <c r="TZ32" i="2"/>
  <c r="TY32" i="2"/>
  <c r="TX32" i="2"/>
  <c r="TW32" i="2"/>
  <c r="TV32" i="2"/>
  <c r="TU32" i="2"/>
  <c r="TT32" i="2"/>
  <c r="TS32" i="2"/>
  <c r="TR32" i="2"/>
  <c r="TQ32" i="2"/>
  <c r="TP32" i="2"/>
  <c r="TO32" i="2"/>
  <c r="TN32" i="2"/>
  <c r="TM32" i="2"/>
  <c r="TL32" i="2"/>
  <c r="TK32" i="2"/>
  <c r="TJ32" i="2"/>
  <c r="TI32" i="2"/>
  <c r="TH32" i="2"/>
  <c r="TG32" i="2"/>
  <c r="TF32" i="2"/>
  <c r="TE32" i="2"/>
  <c r="TD32" i="2"/>
  <c r="TC32" i="2"/>
  <c r="TB32" i="2"/>
  <c r="TA32" i="2"/>
  <c r="SZ32" i="2"/>
  <c r="SY32" i="2"/>
  <c r="SX32" i="2"/>
  <c r="SW32" i="2"/>
  <c r="SV32" i="2"/>
  <c r="SU32" i="2"/>
  <c r="ST32" i="2"/>
  <c r="SS32" i="2"/>
  <c r="SR32" i="2"/>
  <c r="SQ32" i="2"/>
  <c r="SP32" i="2"/>
  <c r="SO32" i="2"/>
  <c r="SN32" i="2"/>
  <c r="SM32" i="2"/>
  <c r="SL32" i="2"/>
  <c r="SK32" i="2"/>
  <c r="SJ32" i="2"/>
  <c r="SI32" i="2"/>
  <c r="SH32" i="2"/>
  <c r="SG32" i="2"/>
  <c r="SF32" i="2"/>
  <c r="SE32" i="2"/>
  <c r="SD32" i="2"/>
  <c r="SC32" i="2"/>
  <c r="SB32" i="2"/>
  <c r="SA32" i="2"/>
  <c r="RZ32" i="2"/>
  <c r="RY32" i="2"/>
  <c r="RX32" i="2"/>
  <c r="RW32" i="2"/>
  <c r="RV32" i="2"/>
  <c r="RU32" i="2"/>
  <c r="RT32" i="2"/>
  <c r="RS32" i="2"/>
  <c r="RR32" i="2"/>
  <c r="RQ32" i="2"/>
  <c r="RP32" i="2"/>
  <c r="RO32" i="2"/>
  <c r="RN32" i="2"/>
  <c r="RM32" i="2"/>
  <c r="RL32" i="2"/>
  <c r="RK32" i="2"/>
  <c r="RJ32" i="2"/>
  <c r="RI32" i="2"/>
  <c r="RH32" i="2"/>
  <c r="RG32" i="2"/>
  <c r="RF32" i="2"/>
  <c r="RE32" i="2"/>
  <c r="RD32" i="2"/>
  <c r="RC32" i="2"/>
  <c r="RB32" i="2"/>
  <c r="RA32" i="2"/>
  <c r="QZ32" i="2"/>
  <c r="QY32" i="2"/>
  <c r="QX32" i="2"/>
  <c r="QW32" i="2"/>
  <c r="QV32" i="2"/>
  <c r="QU32" i="2"/>
  <c r="QT32" i="2"/>
  <c r="QS32" i="2"/>
  <c r="QR32" i="2"/>
  <c r="QQ32" i="2"/>
  <c r="QP32" i="2"/>
  <c r="QO32" i="2"/>
  <c r="QN32" i="2"/>
  <c r="QM32" i="2"/>
  <c r="QL32" i="2"/>
  <c r="QK32" i="2"/>
  <c r="QJ32" i="2"/>
  <c r="QI32" i="2"/>
  <c r="QH32" i="2"/>
  <c r="QG32" i="2"/>
  <c r="QF32" i="2"/>
  <c r="QE32" i="2"/>
  <c r="QD32" i="2"/>
  <c r="QC32" i="2"/>
  <c r="QB32" i="2"/>
  <c r="QA32" i="2"/>
  <c r="PZ32" i="2"/>
  <c r="PY32" i="2"/>
  <c r="PX32" i="2"/>
  <c r="PW32" i="2"/>
  <c r="PV32" i="2"/>
  <c r="PU32" i="2"/>
  <c r="PT32" i="2"/>
  <c r="PS32" i="2"/>
  <c r="PR32" i="2"/>
  <c r="PQ32" i="2"/>
  <c r="PP32" i="2"/>
  <c r="PO32" i="2"/>
  <c r="PN32" i="2"/>
  <c r="PM32" i="2"/>
  <c r="PL32" i="2"/>
  <c r="PK32" i="2"/>
  <c r="PJ32" i="2"/>
  <c r="PI32" i="2"/>
  <c r="PH32" i="2"/>
  <c r="PG32" i="2"/>
  <c r="PF32" i="2"/>
  <c r="PE32" i="2"/>
  <c r="PD32" i="2"/>
  <c r="PC32" i="2"/>
  <c r="PB32" i="2"/>
  <c r="PA32" i="2"/>
  <c r="OZ32" i="2"/>
  <c r="OY32" i="2"/>
  <c r="OX32" i="2"/>
  <c r="OW32" i="2"/>
  <c r="OV32" i="2"/>
  <c r="OU32" i="2"/>
  <c r="OT32" i="2"/>
  <c r="OS32" i="2"/>
  <c r="OR32" i="2"/>
  <c r="OQ32" i="2"/>
  <c r="OP32" i="2"/>
  <c r="OO32" i="2"/>
  <c r="ON32" i="2"/>
  <c r="OM32" i="2"/>
  <c r="OL32" i="2"/>
  <c r="OK32" i="2"/>
  <c r="OJ32" i="2"/>
  <c r="OI32" i="2"/>
  <c r="OH32" i="2"/>
  <c r="OG32" i="2"/>
  <c r="OF32" i="2"/>
  <c r="OE32" i="2"/>
  <c r="OD32" i="2"/>
  <c r="OC32" i="2"/>
  <c r="OB32" i="2"/>
  <c r="OA32" i="2"/>
  <c r="NZ32" i="2"/>
  <c r="NY32" i="2"/>
  <c r="NX32" i="2"/>
  <c r="NW32" i="2"/>
  <c r="NV32" i="2"/>
  <c r="NU32" i="2"/>
  <c r="NT32" i="2"/>
  <c r="NS32" i="2"/>
  <c r="NR32" i="2"/>
  <c r="NQ32" i="2"/>
  <c r="NP32" i="2"/>
  <c r="NO32" i="2"/>
  <c r="NN32" i="2"/>
  <c r="NM32" i="2"/>
  <c r="NL32" i="2"/>
  <c r="NK32" i="2"/>
  <c r="NJ32" i="2"/>
  <c r="NI32" i="2"/>
  <c r="NH32" i="2"/>
  <c r="NG32" i="2"/>
  <c r="NF32" i="2"/>
  <c r="NE32" i="2"/>
  <c r="ND32" i="2"/>
  <c r="NC32" i="2"/>
  <c r="NB32" i="2"/>
  <c r="NA32" i="2"/>
  <c r="MZ32" i="2"/>
  <c r="MY32" i="2"/>
  <c r="MX32" i="2"/>
  <c r="MW32" i="2"/>
  <c r="MV32" i="2"/>
  <c r="MU32" i="2"/>
  <c r="MT32" i="2"/>
  <c r="MS32" i="2"/>
  <c r="MR32" i="2"/>
  <c r="MQ32" i="2"/>
  <c r="MP32" i="2"/>
  <c r="MO32" i="2"/>
  <c r="MN32" i="2"/>
  <c r="MM32" i="2"/>
  <c r="ML32" i="2"/>
  <c r="MK32" i="2"/>
  <c r="MJ32" i="2"/>
  <c r="MI32" i="2"/>
  <c r="MH32" i="2"/>
  <c r="MG32" i="2"/>
  <c r="MF32" i="2"/>
  <c r="ME32" i="2"/>
  <c r="MD32" i="2"/>
  <c r="MC32" i="2"/>
  <c r="MB32" i="2"/>
  <c r="MA32" i="2"/>
  <c r="LZ32" i="2"/>
  <c r="LY32" i="2"/>
  <c r="LX32" i="2"/>
  <c r="LW32" i="2"/>
  <c r="LV32" i="2"/>
  <c r="LU32" i="2"/>
  <c r="LT32" i="2"/>
  <c r="LS32" i="2"/>
  <c r="LR32" i="2"/>
  <c r="LQ32" i="2"/>
  <c r="LP32" i="2"/>
  <c r="LO32" i="2"/>
  <c r="LN32" i="2"/>
  <c r="LM32" i="2"/>
  <c r="LL32" i="2"/>
  <c r="LK32" i="2"/>
  <c r="LJ32" i="2"/>
  <c r="LI32" i="2"/>
  <c r="LH32" i="2"/>
  <c r="LG32" i="2"/>
  <c r="LF32" i="2"/>
  <c r="LE32" i="2"/>
  <c r="LD32" i="2"/>
  <c r="LC32" i="2"/>
  <c r="LB32" i="2"/>
  <c r="LA32" i="2"/>
  <c r="KZ32" i="2"/>
  <c r="KY32" i="2"/>
  <c r="KX32" i="2"/>
  <c r="KW32" i="2"/>
  <c r="KV32" i="2"/>
  <c r="KU32" i="2"/>
  <c r="KT32" i="2"/>
  <c r="KS32" i="2"/>
  <c r="KR32" i="2"/>
  <c r="KQ32" i="2"/>
  <c r="KP32" i="2"/>
  <c r="KO32" i="2"/>
  <c r="KN32" i="2"/>
  <c r="KM32" i="2"/>
  <c r="KL32" i="2"/>
  <c r="KK32" i="2"/>
  <c r="KJ32" i="2"/>
  <c r="KI32" i="2"/>
  <c r="KH32" i="2"/>
  <c r="KG32" i="2"/>
  <c r="KF32" i="2"/>
  <c r="KE32" i="2"/>
  <c r="KD32" i="2"/>
  <c r="KC32" i="2"/>
  <c r="KB32" i="2"/>
  <c r="KA32" i="2"/>
  <c r="JZ32" i="2"/>
  <c r="JY32" i="2"/>
  <c r="JX32" i="2"/>
  <c r="JW32" i="2"/>
  <c r="JV32" i="2"/>
  <c r="JU32" i="2"/>
  <c r="JT32" i="2"/>
  <c r="JS32" i="2"/>
  <c r="JR32" i="2"/>
  <c r="JQ32" i="2"/>
  <c r="JP32" i="2"/>
  <c r="JO32" i="2"/>
  <c r="JN32" i="2"/>
  <c r="JM32" i="2"/>
  <c r="JL32" i="2"/>
  <c r="JK32" i="2"/>
  <c r="JJ32" i="2"/>
  <c r="JI32" i="2"/>
  <c r="JH32" i="2"/>
  <c r="JG32" i="2"/>
  <c r="JF32" i="2"/>
  <c r="JE32" i="2"/>
  <c r="JD32" i="2"/>
  <c r="JC32" i="2"/>
  <c r="JB32" i="2"/>
  <c r="JA32" i="2"/>
  <c r="IZ32" i="2"/>
  <c r="IY32" i="2"/>
  <c r="IX32" i="2"/>
  <c r="IW32" i="2"/>
  <c r="IV32" i="2"/>
  <c r="IU32" i="2"/>
  <c r="IT32" i="2"/>
  <c r="IS32" i="2"/>
  <c r="IR32" i="2"/>
  <c r="IQ32" i="2"/>
  <c r="IP32" i="2"/>
  <c r="IO32" i="2"/>
  <c r="IN32" i="2"/>
  <c r="IM32" i="2"/>
  <c r="IL32" i="2"/>
  <c r="IK32" i="2"/>
  <c r="IJ32" i="2"/>
  <c r="II32" i="2"/>
  <c r="IH32" i="2"/>
  <c r="IG32" i="2"/>
  <c r="IF32" i="2"/>
  <c r="IE32" i="2"/>
  <c r="ID32" i="2"/>
  <c r="IC32" i="2"/>
  <c r="IB32" i="2"/>
  <c r="IA32" i="2"/>
  <c r="HZ32" i="2"/>
  <c r="HY32" i="2"/>
  <c r="HX32" i="2"/>
  <c r="HW32" i="2"/>
  <c r="HV32" i="2"/>
  <c r="HU32" i="2"/>
  <c r="HT32" i="2"/>
  <c r="HS32" i="2"/>
  <c r="HR32" i="2"/>
  <c r="HQ32" i="2"/>
  <c r="HP32" i="2"/>
  <c r="HO32" i="2"/>
  <c r="HN32" i="2"/>
  <c r="HM32" i="2"/>
  <c r="HL32" i="2"/>
  <c r="HK32" i="2"/>
  <c r="HJ32" i="2"/>
  <c r="HI32" i="2"/>
  <c r="HH32" i="2"/>
  <c r="HG32" i="2"/>
  <c r="HF32" i="2"/>
  <c r="HE32" i="2"/>
  <c r="HD32" i="2"/>
  <c r="HC32" i="2"/>
  <c r="HB32" i="2"/>
  <c r="HA32" i="2"/>
  <c r="GZ32" i="2"/>
  <c r="GY32" i="2"/>
  <c r="GX32" i="2"/>
  <c r="GW32" i="2"/>
  <c r="GV32" i="2"/>
  <c r="GU32" i="2"/>
  <c r="GT32" i="2"/>
  <c r="GS32" i="2"/>
  <c r="GR32" i="2"/>
  <c r="GQ32" i="2"/>
  <c r="GP32" i="2"/>
  <c r="GO32" i="2"/>
  <c r="GN32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ZP31" i="2"/>
  <c r="ZO31" i="2"/>
  <c r="ZN31" i="2"/>
  <c r="ZM31" i="2"/>
  <c r="ZK31" i="2"/>
  <c r="ZJ31" i="2"/>
  <c r="ZI31" i="2"/>
  <c r="ZH31" i="2"/>
  <c r="ZG31" i="2"/>
  <c r="ZF31" i="2"/>
  <c r="ZF33" i="2" s="1"/>
  <c r="ZE31" i="2"/>
  <c r="ZD31" i="2"/>
  <c r="ZC31" i="2"/>
  <c r="ZB31" i="2"/>
  <c r="ZA31" i="2"/>
  <c r="YZ31" i="2"/>
  <c r="YZ33" i="2" s="1"/>
  <c r="YY31" i="2"/>
  <c r="YX31" i="2"/>
  <c r="YW31" i="2"/>
  <c r="YV31" i="2"/>
  <c r="YU31" i="2"/>
  <c r="YT31" i="2"/>
  <c r="YT33" i="2" s="1"/>
  <c r="YS31" i="2"/>
  <c r="YR31" i="2"/>
  <c r="YQ31" i="2"/>
  <c r="YP31" i="2"/>
  <c r="YO31" i="2"/>
  <c r="YN31" i="2"/>
  <c r="YN33" i="2" s="1"/>
  <c r="YM31" i="2"/>
  <c r="YL31" i="2"/>
  <c r="YK31" i="2"/>
  <c r="YJ31" i="2"/>
  <c r="YI31" i="2"/>
  <c r="YH31" i="2"/>
  <c r="YH33" i="2" s="1"/>
  <c r="YG31" i="2"/>
  <c r="YF31" i="2"/>
  <c r="YE31" i="2"/>
  <c r="YD31" i="2"/>
  <c r="YC31" i="2"/>
  <c r="YB31" i="2"/>
  <c r="YB33" i="2" s="1"/>
  <c r="YA31" i="2"/>
  <c r="XZ31" i="2"/>
  <c r="XY31" i="2"/>
  <c r="XX31" i="2"/>
  <c r="XW31" i="2"/>
  <c r="XV31" i="2"/>
  <c r="XV33" i="2" s="1"/>
  <c r="XU31" i="2"/>
  <c r="XT31" i="2"/>
  <c r="XS31" i="2"/>
  <c r="XR31" i="2"/>
  <c r="XQ31" i="2"/>
  <c r="XP31" i="2"/>
  <c r="XP33" i="2" s="1"/>
  <c r="XO31" i="2"/>
  <c r="XN31" i="2"/>
  <c r="XM31" i="2"/>
  <c r="XL31" i="2"/>
  <c r="XK31" i="2"/>
  <c r="XJ31" i="2"/>
  <c r="XJ33" i="2" s="1"/>
  <c r="XI31" i="2"/>
  <c r="XH31" i="2"/>
  <c r="XG31" i="2"/>
  <c r="XF31" i="2"/>
  <c r="XE31" i="2"/>
  <c r="XD31" i="2"/>
  <c r="XD33" i="2" s="1"/>
  <c r="XC31" i="2"/>
  <c r="XB31" i="2"/>
  <c r="XA31" i="2"/>
  <c r="WZ31" i="2"/>
  <c r="WY31" i="2"/>
  <c r="WX31" i="2"/>
  <c r="WX33" i="2" s="1"/>
  <c r="WW31" i="2"/>
  <c r="WV31" i="2"/>
  <c r="WU31" i="2"/>
  <c r="WT31" i="2"/>
  <c r="WS31" i="2"/>
  <c r="WR31" i="2"/>
  <c r="WR33" i="2" s="1"/>
  <c r="WQ31" i="2"/>
  <c r="WP31" i="2"/>
  <c r="WO31" i="2"/>
  <c r="WN31" i="2"/>
  <c r="WM31" i="2"/>
  <c r="WL31" i="2"/>
  <c r="WL33" i="2" s="1"/>
  <c r="WK31" i="2"/>
  <c r="WJ31" i="2"/>
  <c r="WI31" i="2"/>
  <c r="WH31" i="2"/>
  <c r="WG31" i="2"/>
  <c r="WF31" i="2"/>
  <c r="WF33" i="2" s="1"/>
  <c r="WE31" i="2"/>
  <c r="WD31" i="2"/>
  <c r="WC31" i="2"/>
  <c r="WB31" i="2"/>
  <c r="WA31" i="2"/>
  <c r="VZ31" i="2"/>
  <c r="VZ33" i="2" s="1"/>
  <c r="VY31" i="2"/>
  <c r="VX31" i="2"/>
  <c r="VW31" i="2"/>
  <c r="VV31" i="2"/>
  <c r="VU31" i="2"/>
  <c r="VT31" i="2"/>
  <c r="VT33" i="2" s="1"/>
  <c r="VS31" i="2"/>
  <c r="VR31" i="2"/>
  <c r="VQ31" i="2"/>
  <c r="VP31" i="2"/>
  <c r="VO31" i="2"/>
  <c r="VN31" i="2"/>
  <c r="VN33" i="2" s="1"/>
  <c r="VM31" i="2"/>
  <c r="VL31" i="2"/>
  <c r="VK31" i="2"/>
  <c r="VJ31" i="2"/>
  <c r="VI31" i="2"/>
  <c r="VH31" i="2"/>
  <c r="VH33" i="2" s="1"/>
  <c r="VG31" i="2"/>
  <c r="VF31" i="2"/>
  <c r="VE31" i="2"/>
  <c r="VD31" i="2"/>
  <c r="VC31" i="2"/>
  <c r="VB31" i="2"/>
  <c r="VB33" i="2" s="1"/>
  <c r="VA31" i="2"/>
  <c r="UZ31" i="2"/>
  <c r="UY31" i="2"/>
  <c r="UX31" i="2"/>
  <c r="UW31" i="2"/>
  <c r="UV31" i="2"/>
  <c r="UV33" i="2" s="1"/>
  <c r="UU31" i="2"/>
  <c r="UT31" i="2"/>
  <c r="US31" i="2"/>
  <c r="UR31" i="2"/>
  <c r="UQ31" i="2"/>
  <c r="UP31" i="2"/>
  <c r="UP33" i="2" s="1"/>
  <c r="UO31" i="2"/>
  <c r="UN31" i="2"/>
  <c r="UM31" i="2"/>
  <c r="UL31" i="2"/>
  <c r="UK31" i="2"/>
  <c r="UJ31" i="2"/>
  <c r="UJ33" i="2" s="1"/>
  <c r="UI31" i="2"/>
  <c r="UH31" i="2"/>
  <c r="UG31" i="2"/>
  <c r="UF31" i="2"/>
  <c r="UE31" i="2"/>
  <c r="UD31" i="2"/>
  <c r="UD33" i="2" s="1"/>
  <c r="UC31" i="2"/>
  <c r="UB31" i="2"/>
  <c r="UA31" i="2"/>
  <c r="TZ31" i="2"/>
  <c r="TY31" i="2"/>
  <c r="TX31" i="2"/>
  <c r="TX33" i="2" s="1"/>
  <c r="TW31" i="2"/>
  <c r="TV31" i="2"/>
  <c r="TU31" i="2"/>
  <c r="TT31" i="2"/>
  <c r="TS31" i="2"/>
  <c r="TR31" i="2"/>
  <c r="TR33" i="2" s="1"/>
  <c r="TQ31" i="2"/>
  <c r="TP31" i="2"/>
  <c r="TO31" i="2"/>
  <c r="TN31" i="2"/>
  <c r="TM31" i="2"/>
  <c r="TL31" i="2"/>
  <c r="TL33" i="2" s="1"/>
  <c r="TK31" i="2"/>
  <c r="TJ31" i="2"/>
  <c r="TI31" i="2"/>
  <c r="TH31" i="2"/>
  <c r="TG31" i="2"/>
  <c r="TF31" i="2"/>
  <c r="TF33" i="2" s="1"/>
  <c r="TE31" i="2"/>
  <c r="TD31" i="2"/>
  <c r="TC31" i="2"/>
  <c r="TB31" i="2"/>
  <c r="TA31" i="2"/>
  <c r="SZ31" i="2"/>
  <c r="SZ33" i="2" s="1"/>
  <c r="SY31" i="2"/>
  <c r="SX31" i="2"/>
  <c r="SW31" i="2"/>
  <c r="SV31" i="2"/>
  <c r="SU31" i="2"/>
  <c r="ST31" i="2"/>
  <c r="ST33" i="2" s="1"/>
  <c r="SS31" i="2"/>
  <c r="SR31" i="2"/>
  <c r="SQ31" i="2"/>
  <c r="SP31" i="2"/>
  <c r="SO31" i="2"/>
  <c r="SN31" i="2"/>
  <c r="SN33" i="2" s="1"/>
  <c r="SM31" i="2"/>
  <c r="SL31" i="2"/>
  <c r="SK31" i="2"/>
  <c r="SJ31" i="2"/>
  <c r="SI31" i="2"/>
  <c r="SH31" i="2"/>
  <c r="SH33" i="2" s="1"/>
  <c r="SG31" i="2"/>
  <c r="SF31" i="2"/>
  <c r="SE31" i="2"/>
  <c r="SD31" i="2"/>
  <c r="SC31" i="2"/>
  <c r="SB31" i="2"/>
  <c r="SB33" i="2" s="1"/>
  <c r="SA31" i="2"/>
  <c r="RZ31" i="2"/>
  <c r="RY31" i="2"/>
  <c r="RX31" i="2"/>
  <c r="RW31" i="2"/>
  <c r="RV31" i="2"/>
  <c r="RV33" i="2" s="1"/>
  <c r="RU31" i="2"/>
  <c r="RT31" i="2"/>
  <c r="RS31" i="2"/>
  <c r="RR31" i="2"/>
  <c r="RQ31" i="2"/>
  <c r="RP31" i="2"/>
  <c r="RP33" i="2" s="1"/>
  <c r="RO31" i="2"/>
  <c r="RN31" i="2"/>
  <c r="RM31" i="2"/>
  <c r="RL31" i="2"/>
  <c r="RL33" i="2" s="1"/>
  <c r="RK31" i="2"/>
  <c r="RK33" i="2" s="1"/>
  <c r="RJ31" i="2"/>
  <c r="RJ33" i="2" s="1"/>
  <c r="RI31" i="2"/>
  <c r="RH31" i="2"/>
  <c r="RG31" i="2"/>
  <c r="RF31" i="2"/>
  <c r="RF33" i="2" s="1"/>
  <c r="RE31" i="2"/>
  <c r="RE33" i="2" s="1"/>
  <c r="RD31" i="2"/>
  <c r="RD33" i="2" s="1"/>
  <c r="RC31" i="2"/>
  <c r="RB31" i="2"/>
  <c r="RA31" i="2"/>
  <c r="QZ31" i="2"/>
  <c r="QZ33" i="2" s="1"/>
  <c r="QY31" i="2"/>
  <c r="QY33" i="2" s="1"/>
  <c r="QX31" i="2"/>
  <c r="QX33" i="2" s="1"/>
  <c r="QW31" i="2"/>
  <c r="QV31" i="2"/>
  <c r="QU31" i="2"/>
  <c r="QT31" i="2"/>
  <c r="QT33" i="2" s="1"/>
  <c r="QS31" i="2"/>
  <c r="QR31" i="2"/>
  <c r="QR33" i="2" s="1"/>
  <c r="QQ31" i="2"/>
  <c r="QP31" i="2"/>
  <c r="QO31" i="2"/>
  <c r="QN31" i="2"/>
  <c r="QN33" i="2" s="1"/>
  <c r="QM31" i="2"/>
  <c r="QM33" i="2" s="1"/>
  <c r="QL31" i="2"/>
  <c r="QL33" i="2" s="1"/>
  <c r="QK31" i="2"/>
  <c r="QJ31" i="2"/>
  <c r="QI31" i="2"/>
  <c r="QH31" i="2"/>
  <c r="QH33" i="2" s="1"/>
  <c r="QG31" i="2"/>
  <c r="QG33" i="2" s="1"/>
  <c r="QF31" i="2"/>
  <c r="QF33" i="2" s="1"/>
  <c r="QE31" i="2"/>
  <c r="QD31" i="2"/>
  <c r="QC31" i="2"/>
  <c r="QB31" i="2"/>
  <c r="QB33" i="2" s="1"/>
  <c r="QA31" i="2"/>
  <c r="QA33" i="2" s="1"/>
  <c r="PZ31" i="2"/>
  <c r="PZ33" i="2" s="1"/>
  <c r="PY31" i="2"/>
  <c r="PX31" i="2"/>
  <c r="PW31" i="2"/>
  <c r="PV31" i="2"/>
  <c r="PV33" i="2" s="1"/>
  <c r="PU31" i="2"/>
  <c r="PU33" i="2" s="1"/>
  <c r="PT31" i="2"/>
  <c r="PT33" i="2" s="1"/>
  <c r="PS31" i="2"/>
  <c r="PR31" i="2"/>
  <c r="PQ31" i="2"/>
  <c r="PP31" i="2"/>
  <c r="PP33" i="2" s="1"/>
  <c r="PO31" i="2"/>
  <c r="PO33" i="2" s="1"/>
  <c r="PN31" i="2"/>
  <c r="PN33" i="2" s="1"/>
  <c r="PM31" i="2"/>
  <c r="PL31" i="2"/>
  <c r="PK31" i="2"/>
  <c r="PJ31" i="2"/>
  <c r="PJ33" i="2" s="1"/>
  <c r="PI31" i="2"/>
  <c r="PI33" i="2" s="1"/>
  <c r="PH31" i="2"/>
  <c r="PH33" i="2" s="1"/>
  <c r="PG31" i="2"/>
  <c r="PF31" i="2"/>
  <c r="PE31" i="2"/>
  <c r="PD31" i="2"/>
  <c r="PD33" i="2" s="1"/>
  <c r="PC31" i="2"/>
  <c r="PC33" i="2" s="1"/>
  <c r="PB31" i="2"/>
  <c r="PB33" i="2" s="1"/>
  <c r="PA31" i="2"/>
  <c r="OZ31" i="2"/>
  <c r="OY31" i="2"/>
  <c r="OX31" i="2"/>
  <c r="OX33" i="2" s="1"/>
  <c r="OW31" i="2"/>
  <c r="OW33" i="2" s="1"/>
  <c r="OV31" i="2"/>
  <c r="OV33" i="2" s="1"/>
  <c r="OU31" i="2"/>
  <c r="OT31" i="2"/>
  <c r="OS31" i="2"/>
  <c r="OR31" i="2"/>
  <c r="OR33" i="2" s="1"/>
  <c r="OQ31" i="2"/>
  <c r="OQ33" i="2" s="1"/>
  <c r="OP31" i="2"/>
  <c r="OP33" i="2" s="1"/>
  <c r="OO31" i="2"/>
  <c r="ON31" i="2"/>
  <c r="OM31" i="2"/>
  <c r="OL31" i="2"/>
  <c r="OL33" i="2" s="1"/>
  <c r="OK31" i="2"/>
  <c r="OK33" i="2" s="1"/>
  <c r="OJ31" i="2"/>
  <c r="OJ33" i="2" s="1"/>
  <c r="OI31" i="2"/>
  <c r="OH31" i="2"/>
  <c r="OG31" i="2"/>
  <c r="OF31" i="2"/>
  <c r="OF33" i="2" s="1"/>
  <c r="OE31" i="2"/>
  <c r="OE33" i="2" s="1"/>
  <c r="OD31" i="2"/>
  <c r="OD33" i="2" s="1"/>
  <c r="OC31" i="2"/>
  <c r="OB31" i="2"/>
  <c r="OA31" i="2"/>
  <c r="NZ31" i="2"/>
  <c r="NZ33" i="2" s="1"/>
  <c r="NY31" i="2"/>
  <c r="NY33" i="2" s="1"/>
  <c r="NX31" i="2"/>
  <c r="NX33" i="2" s="1"/>
  <c r="NW31" i="2"/>
  <c r="NV31" i="2"/>
  <c r="NU31" i="2"/>
  <c r="NT31" i="2"/>
  <c r="NT33" i="2" s="1"/>
  <c r="NS31" i="2"/>
  <c r="NS33" i="2" s="1"/>
  <c r="NR31" i="2"/>
  <c r="NR33" i="2" s="1"/>
  <c r="NQ31" i="2"/>
  <c r="NP31" i="2"/>
  <c r="NO31" i="2"/>
  <c r="NN31" i="2"/>
  <c r="NN33" i="2" s="1"/>
  <c r="NM31" i="2"/>
  <c r="NM33" i="2" s="1"/>
  <c r="NL31" i="2"/>
  <c r="NL33" i="2" s="1"/>
  <c r="NK31" i="2"/>
  <c r="NJ31" i="2"/>
  <c r="NI31" i="2"/>
  <c r="NH31" i="2"/>
  <c r="NH33" i="2" s="1"/>
  <c r="NG31" i="2"/>
  <c r="NG33" i="2" s="1"/>
  <c r="NF31" i="2"/>
  <c r="NF33" i="2" s="1"/>
  <c r="NE31" i="2"/>
  <c r="ND31" i="2"/>
  <c r="NC31" i="2"/>
  <c r="NB31" i="2"/>
  <c r="NB33" i="2" s="1"/>
  <c r="NA31" i="2"/>
  <c r="NA33" i="2" s="1"/>
  <c r="MZ31" i="2"/>
  <c r="MZ33" i="2" s="1"/>
  <c r="MY31" i="2"/>
  <c r="MX31" i="2"/>
  <c r="MW31" i="2"/>
  <c r="MV31" i="2"/>
  <c r="MV33" i="2" s="1"/>
  <c r="MU31" i="2"/>
  <c r="MU33" i="2" s="1"/>
  <c r="MT31" i="2"/>
  <c r="MT33" i="2" s="1"/>
  <c r="MS31" i="2"/>
  <c r="MR31" i="2"/>
  <c r="MQ31" i="2"/>
  <c r="MP31" i="2"/>
  <c r="MP33" i="2" s="1"/>
  <c r="MO31" i="2"/>
  <c r="MO33" i="2" s="1"/>
  <c r="MN31" i="2"/>
  <c r="MN33" i="2" s="1"/>
  <c r="MM31" i="2"/>
  <c r="ML31" i="2"/>
  <c r="MK31" i="2"/>
  <c r="MJ31" i="2"/>
  <c r="MJ33" i="2" s="1"/>
  <c r="MI31" i="2"/>
  <c r="MI33" i="2" s="1"/>
  <c r="MH31" i="2"/>
  <c r="MH33" i="2" s="1"/>
  <c r="MG31" i="2"/>
  <c r="MF31" i="2"/>
  <c r="ME31" i="2"/>
  <c r="MD31" i="2"/>
  <c r="MD33" i="2" s="1"/>
  <c r="MC31" i="2"/>
  <c r="MC33" i="2" s="1"/>
  <c r="MB31" i="2"/>
  <c r="MB33" i="2" s="1"/>
  <c r="MA31" i="2"/>
  <c r="LZ31" i="2"/>
  <c r="LY31" i="2"/>
  <c r="LX31" i="2"/>
  <c r="LX33" i="2" s="1"/>
  <c r="LW31" i="2"/>
  <c r="LW33" i="2" s="1"/>
  <c r="LV31" i="2"/>
  <c r="LV33" i="2" s="1"/>
  <c r="LU31" i="2"/>
  <c r="LT31" i="2"/>
  <c r="LS31" i="2"/>
  <c r="LR31" i="2"/>
  <c r="LR33" i="2" s="1"/>
  <c r="LQ31" i="2"/>
  <c r="LQ33" i="2" s="1"/>
  <c r="LP31" i="2"/>
  <c r="LP33" i="2" s="1"/>
  <c r="LO31" i="2"/>
  <c r="LN31" i="2"/>
  <c r="LM31" i="2"/>
  <c r="LL31" i="2"/>
  <c r="LL33" i="2" s="1"/>
  <c r="LK31" i="2"/>
  <c r="LK33" i="2" s="1"/>
  <c r="LJ31" i="2"/>
  <c r="LJ33" i="2" s="1"/>
  <c r="LI31" i="2"/>
  <c r="LH31" i="2"/>
  <c r="LG31" i="2"/>
  <c r="LF31" i="2"/>
  <c r="LF33" i="2" s="1"/>
  <c r="LE31" i="2"/>
  <c r="LE33" i="2" s="1"/>
  <c r="LD31" i="2"/>
  <c r="LC31" i="2"/>
  <c r="LB31" i="2"/>
  <c r="LA31" i="2"/>
  <c r="KZ31" i="2"/>
  <c r="KZ33" i="2" s="1"/>
  <c r="KY31" i="2"/>
  <c r="KY33" i="2" s="1"/>
  <c r="KX31" i="2"/>
  <c r="KW31" i="2"/>
  <c r="KV31" i="2"/>
  <c r="KU31" i="2"/>
  <c r="KT31" i="2"/>
  <c r="KT33" i="2" s="1"/>
  <c r="KS31" i="2"/>
  <c r="KS33" i="2" s="1"/>
  <c r="KR31" i="2"/>
  <c r="KQ31" i="2"/>
  <c r="KP31" i="2"/>
  <c r="KO31" i="2"/>
  <c r="KN31" i="2"/>
  <c r="KN33" i="2" s="1"/>
  <c r="KM31" i="2"/>
  <c r="KM33" i="2" s="1"/>
  <c r="KL31" i="2"/>
  <c r="KK31" i="2"/>
  <c r="KJ31" i="2"/>
  <c r="KI31" i="2"/>
  <c r="KH31" i="2"/>
  <c r="KH33" i="2" s="1"/>
  <c r="KG31" i="2"/>
  <c r="KG33" i="2" s="1"/>
  <c r="KF31" i="2"/>
  <c r="KE31" i="2"/>
  <c r="KD31" i="2"/>
  <c r="KC31" i="2"/>
  <c r="KB31" i="2"/>
  <c r="KB33" i="2" s="1"/>
  <c r="KA31" i="2"/>
  <c r="KA33" i="2" s="1"/>
  <c r="JZ31" i="2"/>
  <c r="JY31" i="2"/>
  <c r="JX31" i="2"/>
  <c r="JW31" i="2"/>
  <c r="JW33" i="2" s="1"/>
  <c r="JV31" i="2"/>
  <c r="JV33" i="2" s="1"/>
  <c r="JU31" i="2"/>
  <c r="JU33" i="2" s="1"/>
  <c r="JT31" i="2"/>
  <c r="JS31" i="2"/>
  <c r="JR31" i="2"/>
  <c r="JQ31" i="2"/>
  <c r="JQ33" i="2" s="1"/>
  <c r="JP31" i="2"/>
  <c r="JP33" i="2" s="1"/>
  <c r="JO31" i="2"/>
  <c r="JO33" i="2" s="1"/>
  <c r="JN31" i="2"/>
  <c r="JM31" i="2"/>
  <c r="JL31" i="2"/>
  <c r="JK31" i="2"/>
  <c r="JK33" i="2" s="1"/>
  <c r="JJ31" i="2"/>
  <c r="JJ33" i="2" s="1"/>
  <c r="JI31" i="2"/>
  <c r="JI33" i="2" s="1"/>
  <c r="JH31" i="2"/>
  <c r="JG31" i="2"/>
  <c r="JF31" i="2"/>
  <c r="JE31" i="2"/>
  <c r="JE33" i="2" s="1"/>
  <c r="JD31" i="2"/>
  <c r="JD33" i="2" s="1"/>
  <c r="JC31" i="2"/>
  <c r="JC33" i="2" s="1"/>
  <c r="JB31" i="2"/>
  <c r="JA31" i="2"/>
  <c r="IZ31" i="2"/>
  <c r="IY31" i="2"/>
  <c r="IY33" i="2" s="1"/>
  <c r="IX31" i="2"/>
  <c r="IX33" i="2" s="1"/>
  <c r="IW31" i="2"/>
  <c r="IW33" i="2" s="1"/>
  <c r="IV31" i="2"/>
  <c r="IU31" i="2"/>
  <c r="IT31" i="2"/>
  <c r="IS31" i="2"/>
  <c r="IS33" i="2" s="1"/>
  <c r="IR31" i="2"/>
  <c r="IR33" i="2" s="1"/>
  <c r="IQ31" i="2"/>
  <c r="IQ33" i="2" s="1"/>
  <c r="IP31" i="2"/>
  <c r="IO31" i="2"/>
  <c r="IN31" i="2"/>
  <c r="IM31" i="2"/>
  <c r="IM33" i="2" s="1"/>
  <c r="IL31" i="2"/>
  <c r="IL33" i="2" s="1"/>
  <c r="IK31" i="2"/>
  <c r="IK33" i="2" s="1"/>
  <c r="IJ31" i="2"/>
  <c r="II31" i="2"/>
  <c r="IH31" i="2"/>
  <c r="IG31" i="2"/>
  <c r="IG33" i="2" s="1"/>
  <c r="IF31" i="2"/>
  <c r="IF33" i="2" s="1"/>
  <c r="IE31" i="2"/>
  <c r="IE33" i="2" s="1"/>
  <c r="ID31" i="2"/>
  <c r="IC31" i="2"/>
  <c r="IB31" i="2"/>
  <c r="IA31" i="2"/>
  <c r="IA33" i="2" s="1"/>
  <c r="HZ31" i="2"/>
  <c r="HY31" i="2"/>
  <c r="HY33" i="2" s="1"/>
  <c r="HX31" i="2"/>
  <c r="HW31" i="2"/>
  <c r="HV31" i="2"/>
  <c r="HU31" i="2"/>
  <c r="HU33" i="2" s="1"/>
  <c r="HT31" i="2"/>
  <c r="HT33" i="2" s="1"/>
  <c r="HS31" i="2"/>
  <c r="HS33" i="2" s="1"/>
  <c r="HR31" i="2"/>
  <c r="HQ31" i="2"/>
  <c r="HP31" i="2"/>
  <c r="HO31" i="2"/>
  <c r="HO33" i="2" s="1"/>
  <c r="HN31" i="2"/>
  <c r="HN33" i="2" s="1"/>
  <c r="HM31" i="2"/>
  <c r="HM33" i="2" s="1"/>
  <c r="HL31" i="2"/>
  <c r="HK31" i="2"/>
  <c r="HJ31" i="2"/>
  <c r="HI31" i="2"/>
  <c r="HI33" i="2" s="1"/>
  <c r="HH31" i="2"/>
  <c r="HH33" i="2" s="1"/>
  <c r="HG31" i="2"/>
  <c r="HG33" i="2" s="1"/>
  <c r="HF31" i="2"/>
  <c r="HE31" i="2"/>
  <c r="HD31" i="2"/>
  <c r="HC31" i="2"/>
  <c r="HC33" i="2" s="1"/>
  <c r="HB31" i="2"/>
  <c r="HB33" i="2" s="1"/>
  <c r="HA31" i="2"/>
  <c r="HA33" i="2" s="1"/>
  <c r="GZ31" i="2"/>
  <c r="GY31" i="2"/>
  <c r="GX31" i="2"/>
  <c r="GW31" i="2"/>
  <c r="GW33" i="2" s="1"/>
  <c r="GV31" i="2"/>
  <c r="GV33" i="2" s="1"/>
  <c r="GU31" i="2"/>
  <c r="GU33" i="2" s="1"/>
  <c r="GT31" i="2"/>
  <c r="GS31" i="2"/>
  <c r="GR31" i="2"/>
  <c r="GQ31" i="2"/>
  <c r="GQ33" i="2" s="1"/>
  <c r="GP31" i="2"/>
  <c r="GP33" i="2" s="1"/>
  <c r="GO31" i="2"/>
  <c r="GO33" i="2" s="1"/>
  <c r="GN31" i="2"/>
  <c r="GM31" i="2"/>
  <c r="GL31" i="2"/>
  <c r="GK31" i="2"/>
  <c r="GK33" i="2" s="1"/>
  <c r="GJ31" i="2"/>
  <c r="GJ33" i="2" s="1"/>
  <c r="GI31" i="2"/>
  <c r="GI33" i="2" s="1"/>
  <c r="GH31" i="2"/>
  <c r="GG31" i="2"/>
  <c r="GF31" i="2"/>
  <c r="GE31" i="2"/>
  <c r="GE33" i="2" s="1"/>
  <c r="GD31" i="2"/>
  <c r="GD33" i="2" s="1"/>
  <c r="GC31" i="2"/>
  <c r="GC33" i="2" s="1"/>
  <c r="GB31" i="2"/>
  <c r="GA31" i="2"/>
  <c r="FZ31" i="2"/>
  <c r="FY31" i="2"/>
  <c r="FY33" i="2" s="1"/>
  <c r="FX31" i="2"/>
  <c r="FX33" i="2" s="1"/>
  <c r="FW31" i="2"/>
  <c r="FW33" i="2" s="1"/>
  <c r="FV31" i="2"/>
  <c r="FU31" i="2"/>
  <c r="FT31" i="2"/>
  <c r="FS31" i="2"/>
  <c r="FS33" i="2" s="1"/>
  <c r="FR31" i="2"/>
  <c r="FR33" i="2" s="1"/>
  <c r="FQ31" i="2"/>
  <c r="FQ33" i="2" s="1"/>
  <c r="FP31" i="2"/>
  <c r="FO31" i="2"/>
  <c r="FN31" i="2"/>
  <c r="FM31" i="2"/>
  <c r="FM33" i="2" s="1"/>
  <c r="FL31" i="2"/>
  <c r="FL33" i="2" s="1"/>
  <c r="FK31" i="2"/>
  <c r="FK33" i="2" s="1"/>
  <c r="FJ31" i="2"/>
  <c r="FI31" i="2"/>
  <c r="FH31" i="2"/>
  <c r="FG31" i="2"/>
  <c r="FG33" i="2" s="1"/>
  <c r="FF31" i="2"/>
  <c r="FF33" i="2" s="1"/>
  <c r="FE31" i="2"/>
  <c r="FE33" i="2" s="1"/>
  <c r="FD31" i="2"/>
  <c r="FC31" i="2"/>
  <c r="FB31" i="2"/>
  <c r="FB33" i="2" s="1"/>
  <c r="FA31" i="2"/>
  <c r="FA33" i="2" s="1"/>
  <c r="EZ31" i="2"/>
  <c r="EZ33" i="2" s="1"/>
  <c r="EY31" i="2"/>
  <c r="EY33" i="2" s="1"/>
  <c r="EX31" i="2"/>
  <c r="EW31" i="2"/>
  <c r="EV31" i="2"/>
  <c r="EU31" i="2"/>
  <c r="EU33" i="2" s="1"/>
  <c r="ET31" i="2"/>
  <c r="ET33" i="2" s="1"/>
  <c r="ES31" i="2"/>
  <c r="ES33" i="2" s="1"/>
  <c r="ER31" i="2"/>
  <c r="EQ31" i="2"/>
  <c r="EP31" i="2"/>
  <c r="EO31" i="2"/>
  <c r="EO33" i="2" s="1"/>
  <c r="EN31" i="2"/>
  <c r="EN33" i="2" s="1"/>
  <c r="EM31" i="2"/>
  <c r="EM33" i="2" s="1"/>
  <c r="EL31" i="2"/>
  <c r="EK31" i="2"/>
  <c r="EJ31" i="2"/>
  <c r="EI31" i="2"/>
  <c r="EI33" i="2" s="1"/>
  <c r="EH31" i="2"/>
  <c r="EH33" i="2" s="1"/>
  <c r="EG31" i="2"/>
  <c r="EG33" i="2" s="1"/>
  <c r="EF31" i="2"/>
  <c r="EE31" i="2"/>
  <c r="ED31" i="2"/>
  <c r="EC31" i="2"/>
  <c r="EC33" i="2" s="1"/>
  <c r="EB31" i="2"/>
  <c r="EB33" i="2" s="1"/>
  <c r="EA31" i="2"/>
  <c r="EA33" i="2" s="1"/>
  <c r="DZ31" i="2"/>
  <c r="DY31" i="2"/>
  <c r="DX31" i="2"/>
  <c r="DW31" i="2"/>
  <c r="DW33" i="2" s="1"/>
  <c r="DV31" i="2"/>
  <c r="DV33" i="2" s="1"/>
  <c r="DU31" i="2"/>
  <c r="DU33" i="2" s="1"/>
  <c r="DT31" i="2"/>
  <c r="DS31" i="2"/>
  <c r="DR31" i="2"/>
  <c r="DQ31" i="2"/>
  <c r="DQ33" i="2" s="1"/>
  <c r="DP31" i="2"/>
  <c r="DP33" i="2" s="1"/>
  <c r="DO31" i="2"/>
  <c r="DO33" i="2" s="1"/>
  <c r="DN31" i="2"/>
  <c r="DM31" i="2"/>
  <c r="DL31" i="2"/>
  <c r="DK31" i="2"/>
  <c r="DK33" i="2" s="1"/>
  <c r="DJ31" i="2"/>
  <c r="DJ33" i="2" s="1"/>
  <c r="DI31" i="2"/>
  <c r="DI33" i="2" s="1"/>
  <c r="DH31" i="2"/>
  <c r="DG31" i="2"/>
  <c r="DF31" i="2"/>
  <c r="DE31" i="2"/>
  <c r="DE33" i="2" s="1"/>
  <c r="DD31" i="2"/>
  <c r="DD33" i="2" s="1"/>
  <c r="DC31" i="2"/>
  <c r="DC33" i="2" s="1"/>
  <c r="DB31" i="2"/>
  <c r="DA31" i="2"/>
  <c r="CZ31" i="2"/>
  <c r="CY31" i="2"/>
  <c r="CY33" i="2" s="1"/>
  <c r="CX31" i="2"/>
  <c r="CX33" i="2" s="1"/>
  <c r="CW31" i="2"/>
  <c r="CW33" i="2" s="1"/>
  <c r="CV31" i="2"/>
  <c r="CU31" i="2"/>
  <c r="CT31" i="2"/>
  <c r="CS31" i="2"/>
  <c r="CS33" i="2" s="1"/>
  <c r="CR31" i="2"/>
  <c r="CR33" i="2" s="1"/>
  <c r="CQ31" i="2"/>
  <c r="CQ33" i="2" s="1"/>
  <c r="CP31" i="2"/>
  <c r="CO31" i="2"/>
  <c r="CN31" i="2"/>
  <c r="CN33" i="2" s="1"/>
  <c r="CM31" i="2"/>
  <c r="CL31" i="2"/>
  <c r="CL33" i="2" s="1"/>
  <c r="CK31" i="2"/>
  <c r="CJ31" i="2"/>
  <c r="CI31" i="2"/>
  <c r="CH31" i="2"/>
  <c r="CH33" i="2" s="1"/>
  <c r="CG31" i="2"/>
  <c r="CF31" i="2"/>
  <c r="CF33" i="2" s="1"/>
  <c r="CE31" i="2"/>
  <c r="CD31" i="2"/>
  <c r="CC31" i="2"/>
  <c r="CB31" i="2"/>
  <c r="CB33" i="2" s="1"/>
  <c r="CA31" i="2"/>
  <c r="BZ31" i="2"/>
  <c r="BZ33" i="2" s="1"/>
  <c r="BY31" i="2"/>
  <c r="BX31" i="2"/>
  <c r="BW31" i="2"/>
  <c r="BV31" i="2"/>
  <c r="BV33" i="2" s="1"/>
  <c r="BU31" i="2"/>
  <c r="BT31" i="2"/>
  <c r="BT33" i="2" s="1"/>
  <c r="BS31" i="2"/>
  <c r="BR31" i="2"/>
  <c r="BQ31" i="2"/>
  <c r="BP31" i="2"/>
  <c r="BP33" i="2" s="1"/>
  <c r="BO31" i="2"/>
  <c r="BN31" i="2"/>
  <c r="BN33" i="2" s="1"/>
  <c r="BM31" i="2"/>
  <c r="BL31" i="2"/>
  <c r="BK31" i="2"/>
  <c r="BJ31" i="2"/>
  <c r="BJ33" i="2" s="1"/>
  <c r="BI31" i="2"/>
  <c r="BH31" i="2"/>
  <c r="BH33" i="2" s="1"/>
  <c r="BG31" i="2"/>
  <c r="BF31" i="2"/>
  <c r="BE31" i="2"/>
  <c r="BD31" i="2"/>
  <c r="BD33" i="2" s="1"/>
  <c r="BC31" i="2"/>
  <c r="BB31" i="2"/>
  <c r="BB33" i="2" s="1"/>
  <c r="BA31" i="2"/>
  <c r="AZ31" i="2"/>
  <c r="AY31" i="2"/>
  <c r="AX31" i="2"/>
  <c r="AX33" i="2" s="1"/>
  <c r="AW31" i="2"/>
  <c r="AV31" i="2"/>
  <c r="AV33" i="2" s="1"/>
  <c r="AU31" i="2"/>
  <c r="AT31" i="2"/>
  <c r="AS31" i="2"/>
  <c r="AR31" i="2"/>
  <c r="AR33" i="2" s="1"/>
  <c r="AQ31" i="2"/>
  <c r="AP31" i="2"/>
  <c r="AP33" i="2" s="1"/>
  <c r="AO31" i="2"/>
  <c r="AN31" i="2"/>
  <c r="AM31" i="2"/>
  <c r="AL31" i="2"/>
  <c r="AL33" i="2" s="1"/>
  <c r="AK31" i="2"/>
  <c r="AJ31" i="2"/>
  <c r="AJ33" i="2" s="1"/>
  <c r="AI31" i="2"/>
  <c r="AH31" i="2"/>
  <c r="AG31" i="2"/>
  <c r="AF31" i="2"/>
  <c r="AF33" i="2" s="1"/>
  <c r="AE31" i="2"/>
  <c r="AD31" i="2"/>
  <c r="AD33" i="2" s="1"/>
  <c r="AC31" i="2"/>
  <c r="AB31" i="2"/>
  <c r="AA31" i="2"/>
  <c r="Z31" i="2"/>
  <c r="Z33" i="2" s="1"/>
  <c r="Y31" i="2"/>
  <c r="X31" i="2"/>
  <c r="X33" i="2" s="1"/>
  <c r="W31" i="2"/>
  <c r="V31" i="2"/>
  <c r="U31" i="2"/>
  <c r="T31" i="2"/>
  <c r="T33" i="2" s="1"/>
  <c r="S31" i="2"/>
  <c r="R31" i="2"/>
  <c r="R33" i="2" s="1"/>
  <c r="P31" i="2"/>
  <c r="O31" i="2"/>
  <c r="N31" i="2"/>
  <c r="N33" i="2" s="1"/>
  <c r="M31" i="2"/>
  <c r="L31" i="2"/>
  <c r="K31" i="2"/>
  <c r="K33" i="2" s="1"/>
  <c r="J31" i="2"/>
  <c r="I31" i="2"/>
  <c r="H31" i="2"/>
  <c r="H33" i="2" s="1"/>
  <c r="G31" i="2"/>
  <c r="E31" i="2"/>
  <c r="E33" i="2" s="1"/>
  <c r="D31" i="2"/>
  <c r="ZN33" i="2" l="1"/>
  <c r="ZM33" i="2"/>
  <c r="S33" i="2"/>
  <c r="AK33" i="2"/>
  <c r="BC33" i="2"/>
  <c r="BU33" i="2"/>
  <c r="CM33" i="2"/>
  <c r="KO33" i="2"/>
  <c r="LG33" i="2"/>
  <c r="Y33" i="2"/>
  <c r="AQ33" i="2"/>
  <c r="BI33" i="2"/>
  <c r="CA33" i="2"/>
  <c r="KC33" i="2"/>
  <c r="KU33" i="2"/>
  <c r="G33" i="2"/>
  <c r="L33" i="2"/>
  <c r="AE33" i="2"/>
  <c r="AW33" i="2"/>
  <c r="BO33" i="2"/>
  <c r="CG33" i="2"/>
  <c r="KI33" i="2"/>
  <c r="LA33" i="2"/>
  <c r="M33" i="2"/>
  <c r="SJ33" i="2"/>
  <c r="QS33" i="2"/>
  <c r="RQ33" i="2"/>
  <c r="RW33" i="2"/>
  <c r="SC33" i="2"/>
  <c r="SI33" i="2"/>
  <c r="SO33" i="2"/>
  <c r="SU33" i="2"/>
  <c r="TA33" i="2"/>
  <c r="TG33" i="2"/>
  <c r="TM33" i="2"/>
  <c r="TS33" i="2"/>
  <c r="TY33" i="2"/>
  <c r="UE33" i="2"/>
  <c r="UK33" i="2"/>
  <c r="UQ33" i="2"/>
  <c r="UW33" i="2"/>
  <c r="VC33" i="2"/>
  <c r="VI33" i="2"/>
  <c r="VO33" i="2"/>
  <c r="VU33" i="2"/>
  <c r="WA33" i="2"/>
  <c r="WG33" i="2"/>
  <c r="WM33" i="2"/>
  <c r="WS33" i="2"/>
  <c r="WY33" i="2"/>
  <c r="XE33" i="2"/>
  <c r="XK33" i="2"/>
  <c r="XQ33" i="2"/>
  <c r="XW33" i="2"/>
  <c r="YC33" i="2"/>
  <c r="YI33" i="2"/>
  <c r="YO33" i="2"/>
  <c r="YU33" i="2"/>
  <c r="ZA33" i="2"/>
  <c r="ZG33" i="2"/>
  <c r="RX33" i="2"/>
  <c r="SP33" i="2"/>
  <c r="SV33" i="2"/>
  <c r="TH33" i="2"/>
  <c r="TN33" i="2"/>
  <c r="TT33" i="2"/>
  <c r="TZ33" i="2"/>
  <c r="UF33" i="2"/>
  <c r="UL33" i="2"/>
  <c r="UR33" i="2"/>
  <c r="UX33" i="2"/>
  <c r="VD33" i="2"/>
  <c r="VJ33" i="2"/>
  <c r="VP33" i="2"/>
  <c r="VV33" i="2"/>
  <c r="WB33" i="2"/>
  <c r="WH33" i="2"/>
  <c r="WN33" i="2"/>
  <c r="WT33" i="2"/>
  <c r="WZ33" i="2"/>
  <c r="XF33" i="2"/>
  <c r="XL33" i="2"/>
  <c r="XR33" i="2"/>
  <c r="XX33" i="2"/>
  <c r="YD33" i="2"/>
  <c r="YJ33" i="2"/>
  <c r="YP33" i="2"/>
  <c r="YV33" i="2"/>
  <c r="ZB33" i="2"/>
  <c r="ZH33" i="2"/>
  <c r="RR33" i="2"/>
  <c r="SD33" i="2"/>
  <c r="TB33" i="2"/>
  <c r="HZ33" i="2"/>
  <c r="F33" i="2"/>
  <c r="D33" i="2"/>
  <c r="J33" i="2"/>
  <c r="P33" i="2"/>
  <c r="V33" i="2"/>
  <c r="AB33" i="2"/>
  <c r="AH33" i="2"/>
  <c r="AN33" i="2"/>
  <c r="AT33" i="2"/>
  <c r="AZ33" i="2"/>
  <c r="BF33" i="2"/>
  <c r="BL33" i="2"/>
  <c r="BR33" i="2"/>
  <c r="BX33" i="2"/>
  <c r="CD33" i="2"/>
  <c r="CJ33" i="2"/>
  <c r="CU33" i="2"/>
  <c r="DA33" i="2"/>
  <c r="DG33" i="2"/>
  <c r="DM33" i="2"/>
  <c r="DS33" i="2"/>
  <c r="DY33" i="2"/>
  <c r="EE33" i="2"/>
  <c r="EK33" i="2"/>
  <c r="EQ33" i="2"/>
  <c r="EW33" i="2"/>
  <c r="FC33" i="2"/>
  <c r="FI33" i="2"/>
  <c r="FO33" i="2"/>
  <c r="FU33" i="2"/>
  <c r="GA33" i="2"/>
  <c r="GG33" i="2"/>
  <c r="GM33" i="2"/>
  <c r="GS33" i="2"/>
  <c r="GY33" i="2"/>
  <c r="HE33" i="2"/>
  <c r="HK33" i="2"/>
  <c r="HQ33" i="2"/>
  <c r="HW33" i="2"/>
  <c r="IC33" i="2"/>
  <c r="II33" i="2"/>
  <c r="IO33" i="2"/>
  <c r="IU33" i="2"/>
  <c r="JA33" i="2"/>
  <c r="JG33" i="2"/>
  <c r="JM33" i="2"/>
  <c r="JS33" i="2"/>
  <c r="JY33" i="2"/>
  <c r="KE33" i="2"/>
  <c r="KK33" i="2"/>
  <c r="KQ33" i="2"/>
  <c r="KW33" i="2"/>
  <c r="LC33" i="2"/>
  <c r="LI33" i="2"/>
  <c r="LN33" i="2"/>
  <c r="LT33" i="2"/>
  <c r="LZ33" i="2"/>
  <c r="MF33" i="2"/>
  <c r="ML33" i="2"/>
  <c r="MR33" i="2"/>
  <c r="MX33" i="2"/>
  <c r="ND33" i="2"/>
  <c r="NJ33" i="2"/>
  <c r="NP33" i="2"/>
  <c r="NV33" i="2"/>
  <c r="OB33" i="2"/>
  <c r="OH33" i="2"/>
  <c r="ON33" i="2"/>
  <c r="OT33" i="2"/>
  <c r="OZ33" i="2"/>
  <c r="PF33" i="2"/>
  <c r="PL33" i="2"/>
  <c r="PR33" i="2"/>
  <c r="PX33" i="2"/>
  <c r="QD33" i="2"/>
  <c r="QJ33" i="2"/>
  <c r="QP33" i="2"/>
  <c r="QV33" i="2"/>
  <c r="RB33" i="2"/>
  <c r="RH33" i="2"/>
  <c r="RN33" i="2"/>
  <c r="RT33" i="2"/>
  <c r="RZ33" i="2"/>
  <c r="SF33" i="2"/>
  <c r="SL33" i="2"/>
  <c r="SR33" i="2"/>
  <c r="SX33" i="2"/>
  <c r="TD33" i="2"/>
  <c r="TJ33" i="2"/>
  <c r="TP33" i="2"/>
  <c r="TV33" i="2"/>
  <c r="UB33" i="2"/>
  <c r="UH33" i="2"/>
  <c r="UN33" i="2"/>
  <c r="UT33" i="2"/>
  <c r="UZ33" i="2"/>
  <c r="VF33" i="2"/>
  <c r="VL33" i="2"/>
  <c r="VR33" i="2"/>
  <c r="VX33" i="2"/>
  <c r="WD33" i="2"/>
  <c r="WJ33" i="2"/>
  <c r="WP33" i="2"/>
  <c r="WV33" i="2"/>
  <c r="XB33" i="2"/>
  <c r="XH33" i="2"/>
  <c r="XN33" i="2"/>
  <c r="XT33" i="2"/>
  <c r="XZ33" i="2"/>
  <c r="YF33" i="2"/>
  <c r="YL33" i="2"/>
  <c r="YR33" i="2"/>
  <c r="YX33" i="2"/>
  <c r="ZD33" i="2"/>
  <c r="ZJ33" i="2"/>
  <c r="ZP33" i="2"/>
  <c r="I33" i="2"/>
  <c r="O33" i="2"/>
  <c r="U33" i="2"/>
  <c r="AA33" i="2"/>
  <c r="AG33" i="2"/>
  <c r="AM33" i="2"/>
  <c r="AS33" i="2"/>
  <c r="AY33" i="2"/>
  <c r="BE33" i="2"/>
  <c r="BK33" i="2"/>
  <c r="BQ33" i="2"/>
  <c r="BW33" i="2"/>
  <c r="CC33" i="2"/>
  <c r="CI33" i="2"/>
  <c r="CO33" i="2"/>
  <c r="CT33" i="2"/>
  <c r="CZ33" i="2"/>
  <c r="DF33" i="2"/>
  <c r="DL33" i="2"/>
  <c r="DR33" i="2"/>
  <c r="DX33" i="2"/>
  <c r="ED33" i="2"/>
  <c r="EJ33" i="2"/>
  <c r="EP33" i="2"/>
  <c r="EV33" i="2"/>
  <c r="FH33" i="2"/>
  <c r="FN33" i="2"/>
  <c r="FT33" i="2"/>
  <c r="FZ33" i="2"/>
  <c r="GF33" i="2"/>
  <c r="GL33" i="2"/>
  <c r="GR33" i="2"/>
  <c r="GX33" i="2"/>
  <c r="HD33" i="2"/>
  <c r="HJ33" i="2"/>
  <c r="HP33" i="2"/>
  <c r="HV33" i="2"/>
  <c r="IB33" i="2"/>
  <c r="IH33" i="2"/>
  <c r="IN33" i="2"/>
  <c r="IT33" i="2"/>
  <c r="IZ33" i="2"/>
  <c r="JF33" i="2"/>
  <c r="JL33" i="2"/>
  <c r="JR33" i="2"/>
  <c r="JX33" i="2"/>
  <c r="KD33" i="2"/>
  <c r="KJ33" i="2"/>
  <c r="KP33" i="2"/>
  <c r="KV33" i="2"/>
  <c r="LB33" i="2"/>
  <c r="LH33" i="2"/>
  <c r="LM33" i="2"/>
  <c r="LS33" i="2"/>
  <c r="LY33" i="2"/>
  <c r="ME33" i="2"/>
  <c r="MK33" i="2"/>
  <c r="MQ33" i="2"/>
  <c r="MW33" i="2"/>
  <c r="NC33" i="2"/>
  <c r="NI33" i="2"/>
  <c r="NO33" i="2"/>
  <c r="NU33" i="2"/>
  <c r="OA33" i="2"/>
  <c r="OG33" i="2"/>
  <c r="OM33" i="2"/>
  <c r="OS33" i="2"/>
  <c r="OY33" i="2"/>
  <c r="PE33" i="2"/>
  <c r="PK33" i="2"/>
  <c r="PQ33" i="2"/>
  <c r="PW33" i="2"/>
  <c r="QC33" i="2"/>
  <c r="QI33" i="2"/>
  <c r="QO33" i="2"/>
  <c r="QU33" i="2"/>
  <c r="RA33" i="2"/>
  <c r="RG33" i="2"/>
  <c r="RM33" i="2"/>
  <c r="RS33" i="2"/>
  <c r="RY33" i="2"/>
  <c r="SE33" i="2"/>
  <c r="SK33" i="2"/>
  <c r="SQ33" i="2"/>
  <c r="SW33" i="2"/>
  <c r="TC33" i="2"/>
  <c r="TI33" i="2"/>
  <c r="TO33" i="2"/>
  <c r="TU33" i="2"/>
  <c r="UA33" i="2"/>
  <c r="UG33" i="2"/>
  <c r="UM33" i="2"/>
  <c r="US33" i="2"/>
  <c r="UY33" i="2"/>
  <c r="VE33" i="2"/>
  <c r="VK33" i="2"/>
  <c r="VQ33" i="2"/>
  <c r="VW33" i="2"/>
  <c r="WC33" i="2"/>
  <c r="WI33" i="2"/>
  <c r="WO33" i="2"/>
  <c r="WU33" i="2"/>
  <c r="XA33" i="2"/>
  <c r="XG33" i="2"/>
  <c r="XM33" i="2"/>
  <c r="XS33" i="2"/>
  <c r="XY33" i="2"/>
  <c r="YE33" i="2"/>
  <c r="YK33" i="2"/>
  <c r="YQ33" i="2"/>
  <c r="YW33" i="2"/>
  <c r="ZC33" i="2"/>
  <c r="ZI33" i="2"/>
  <c r="ZO33" i="2"/>
  <c r="Q33" i="2"/>
  <c r="W33" i="2"/>
  <c r="AC33" i="2"/>
  <c r="AI33" i="2"/>
  <c r="AO33" i="2"/>
  <c r="AU33" i="2"/>
  <c r="BA33" i="2"/>
  <c r="BG33" i="2"/>
  <c r="BM33" i="2"/>
  <c r="BS33" i="2"/>
  <c r="BY33" i="2"/>
  <c r="CE33" i="2"/>
  <c r="CK33" i="2"/>
  <c r="CP33" i="2"/>
  <c r="CV33" i="2"/>
  <c r="DB33" i="2"/>
  <c r="DH33" i="2"/>
  <c r="DN33" i="2"/>
  <c r="DT33" i="2"/>
  <c r="DZ33" i="2"/>
  <c r="EF33" i="2"/>
  <c r="EL33" i="2"/>
  <c r="ER33" i="2"/>
  <c r="EX33" i="2"/>
  <c r="FD33" i="2"/>
  <c r="FJ33" i="2"/>
  <c r="FP33" i="2"/>
  <c r="FV33" i="2"/>
  <c r="GB33" i="2"/>
  <c r="GH33" i="2"/>
  <c r="GN33" i="2"/>
  <c r="GT33" i="2"/>
  <c r="GZ33" i="2"/>
  <c r="HF33" i="2"/>
  <c r="HL33" i="2"/>
  <c r="HR33" i="2"/>
  <c r="HX33" i="2"/>
  <c r="ID33" i="2"/>
  <c r="IJ33" i="2"/>
  <c r="IP33" i="2"/>
  <c r="IV33" i="2"/>
  <c r="JB33" i="2"/>
  <c r="JH33" i="2"/>
  <c r="JN33" i="2"/>
  <c r="JT33" i="2"/>
  <c r="JZ33" i="2"/>
  <c r="KF33" i="2"/>
  <c r="KL33" i="2"/>
  <c r="KR33" i="2"/>
  <c r="KX33" i="2"/>
  <c r="LD33" i="2"/>
  <c r="LO33" i="2"/>
  <c r="LU33" i="2"/>
  <c r="MA33" i="2"/>
  <c r="MG33" i="2"/>
  <c r="MM33" i="2"/>
  <c r="MS33" i="2"/>
  <c r="MY33" i="2"/>
  <c r="NE33" i="2"/>
  <c r="NK33" i="2"/>
  <c r="NQ33" i="2"/>
  <c r="NW33" i="2"/>
  <c r="OC33" i="2"/>
  <c r="OI33" i="2"/>
  <c r="OO33" i="2"/>
  <c r="OU33" i="2"/>
  <c r="PA33" i="2"/>
  <c r="PG33" i="2"/>
  <c r="PM33" i="2"/>
  <c r="PS33" i="2"/>
  <c r="PY33" i="2"/>
  <c r="QE33" i="2"/>
  <c r="QK33" i="2"/>
  <c r="QQ33" i="2"/>
  <c r="QW33" i="2"/>
  <c r="RC33" i="2"/>
  <c r="RI33" i="2"/>
  <c r="RO33" i="2"/>
  <c r="RU33" i="2"/>
  <c r="SA33" i="2"/>
  <c r="SG33" i="2"/>
  <c r="SM33" i="2"/>
  <c r="SS33" i="2"/>
  <c r="SY33" i="2"/>
  <c r="TE33" i="2"/>
  <c r="TK33" i="2"/>
  <c r="TQ33" i="2"/>
  <c r="TW33" i="2"/>
  <c r="UC33" i="2"/>
  <c r="UI33" i="2"/>
  <c r="UO33" i="2"/>
  <c r="UU33" i="2"/>
  <c r="VA33" i="2"/>
  <c r="VG33" i="2"/>
  <c r="VM33" i="2"/>
  <c r="VS33" i="2"/>
  <c r="VY33" i="2"/>
  <c r="WE33" i="2"/>
  <c r="WK33" i="2"/>
  <c r="WQ33" i="2"/>
  <c r="WW33" i="2"/>
  <c r="XC33" i="2"/>
  <c r="XI33" i="2"/>
  <c r="XO33" i="2"/>
  <c r="XU33" i="2"/>
  <c r="YA33" i="2"/>
  <c r="YG33" i="2"/>
  <c r="YM33" i="2"/>
  <c r="YS33" i="2"/>
  <c r="YY33" i="2"/>
  <c r="ZE33" i="2"/>
  <c r="ZK33" i="2"/>
</calcChain>
</file>

<file path=xl/sharedStrings.xml><?xml version="1.0" encoding="utf-8"?>
<sst xmlns="http://schemas.openxmlformats.org/spreadsheetml/2006/main" count="1195" uniqueCount="146">
  <si>
    <t>в том числе:</t>
  </si>
  <si>
    <t xml:space="preserve">по уровням общего образования 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</si>
  <si>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</si>
  <si>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</si>
  <si>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</si>
  <si>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</si>
  <si>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</si>
  <si>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</si>
  <si>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</si>
  <si>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</si>
  <si>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</si>
  <si>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</si>
  <si>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среднее общее образование (10–11 классы)</t>
  </si>
  <si>
    <t xml:space="preserve">начальное общее образование (1–4 классы) 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</si>
  <si>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</si>
  <si>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</si>
  <si>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</si>
  <si>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Всего:</t>
  </si>
  <si>
    <t>до трех лет, в том числе:</t>
  </si>
  <si>
    <t>старше трех лет, в том числе: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</si>
  <si>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</si>
  <si>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</si>
  <si>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</si>
  <si>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</si>
  <si>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</si>
  <si>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</si>
  <si>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</si>
  <si>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</si>
  <si>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</si>
  <si>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</si>
  <si>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</si>
  <si>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</si>
  <si>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</si>
  <si>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</si>
  <si>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</si>
  <si>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</si>
  <si>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</si>
  <si>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для глухих воспитанников, для слепых воспитанников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</si>
  <si>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</si>
  <si>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</si>
  <si>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</si>
  <si>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общеобразовательным программам</t>
  </si>
  <si>
    <t>по адаптированным основным обще-образовательным программам</t>
  </si>
  <si>
    <t>из них:</t>
  </si>
  <si>
    <t>до трех лет</t>
  </si>
  <si>
    <t>старше трех лет</t>
  </si>
  <si>
    <t>воспитанники с тяжелыми нарушениями речи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</si>
  <si>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</si>
  <si>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</si>
  <si>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</si>
  <si>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воспитанники с умственной отсталостью легкой степени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</si>
  <si>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</si>
  <si>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</si>
  <si>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</si>
  <si>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</si>
  <si>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умственной отсталостью умеренной, тяжелой степени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</si>
  <si>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</si>
  <si>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</si>
  <si>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обучающиеся по образовательным программам дошкольного образования</t>
  </si>
  <si>
    <t>обучающихся по общеобразовательным программам начального общего, основного общего, среднего общего образовани</t>
  </si>
  <si>
    <t xml:space="preserve">Прогнозируемая численность обучающихся в частных общеобразовательных организациях в период 01.01.2022 (2023, 2024) по 31.08.2022 (2023, 2024) </t>
  </si>
  <si>
    <t>Прогнозируемая численность обучающихся в частных общеобразовательных организациях в период с 01.09.2022 (2023, 2024) по 31.12.2022 (2023, 2024)</t>
  </si>
  <si>
    <t>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 (человек)</t>
  </si>
  <si>
    <t>Прогнозируемая численность обучающихся в частных общеобразовательных организациях в период с 01.01.2022 (2023, 2024) по 31.08.2022 (2023, 2024) , всего:</t>
  </si>
  <si>
    <t>Прогнозируемая численность обучающихся в частных общеобразовательных организациях в период с 01.09.2022 (2023, 2024) по 31.12.2022 (2023, 2024), всего:</t>
  </si>
  <si>
    <t>Прогнозируемая численность обучающихся в частных общеобразовательных организациях в 2022 (2023, 2024) году, расчитанный на основании чсиленности воспитанныков за периоды с 01.01.2022 (2023, 2024) по 31.08.2022 (2023, 2024) и с 01.09.2022 (2023, 2024) по 31.12.2022 (2023, 2024), всего:</t>
  </si>
  <si>
    <t>Наименование частной общеобразовательной организации</t>
  </si>
  <si>
    <t xml:space="preserve">обучение частной общеобразовательной организацией детей, нуждающихся в длительном лечении, а также детей-инвалидов на дому 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</si>
  <si>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</si>
  <si>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</si>
  <si>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</si>
  <si>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начальное общее образование (1–4 классы) с одновременным круглосуточным проживанием в частной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</si>
  <si>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частной обще-образовательной организации, имеющей интернат</t>
  </si>
  <si>
    <t>№ п/п</t>
  </si>
  <si>
    <t>Негосударственное общеобразовательное частное учреждение «Гимназия «Соократ»</t>
  </si>
  <si>
    <t>Городской</t>
  </si>
  <si>
    <t>Автономная некоммерческая организация православная средняя общеобразовательная школа «Лествица»</t>
  </si>
  <si>
    <t>Автономная некоммерческая образовательная организация «Лингвистическая гимназия «Виктория»</t>
  </si>
  <si>
    <t>Сельский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</si>
  <si>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</si>
  <si>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</si>
  <si>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</si>
  <si>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</si>
  <si>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</si>
  <si>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</si>
  <si>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</si>
  <si>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>Автономная некоммерческая общеоразовательная организация "НАША ШКОЛА"</t>
  </si>
  <si>
    <t>Частное общеобразовательное учреждение "Центр образования Венда"</t>
  </si>
  <si>
    <t>Всего по городской местности:</t>
  </si>
  <si>
    <t>Х</t>
  </si>
  <si>
    <t>Всего по сельской местности:</t>
  </si>
  <si>
    <t>ИТОГ:</t>
  </si>
  <si>
    <t>Таблица 1</t>
  </si>
  <si>
    <t>человек</t>
  </si>
  <si>
    <t>Прогнозируемая средняя численность обучающихся в частных общеобразовательных организациях Одинцовского городского округа Московской области на 2022 год и плановый период 2023 и 2024 годов, получающих субсидию из бюджета Одинцовского городского округа за счет средств субвенции из бюджета Московской области</t>
  </si>
  <si>
    <t xml:space="preserve">                                                                               старше трех лет, в том числе:</t>
  </si>
  <si>
    <t xml:space="preserve">                                                                     старше трех лет, в том числе:                                                                      старше трех лет, в том числе:</t>
  </si>
  <si>
    <t xml:space="preserve">                                                                     старше трех лет, в том числе:                                                       старше трех лет, в том числе:</t>
  </si>
  <si>
    <t xml:space="preserve">                                                                       старше трех лет, в том числе:                                                      старше трех лет, в том числе:</t>
  </si>
  <si>
    <t xml:space="preserve">                                                                                                                                                                                                               компенсирующая направленность, в том числе:</t>
  </si>
  <si>
    <t xml:space="preserve"> Прогнозируемая численность обучающихся в частных общеобразовательных организациях в период 01.01.2022 (2023, 2024) по 31.08.2022 (2023, 2024)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</si>
  <si>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воспитанники дошкольных групп, обучающиеся с режимом кратковременного пребывания, в том числе: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</si>
  <si>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</si>
  <si>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компенсирующая направленность, в том числе:</t>
  </si>
  <si>
    <t xml:space="preserve">                                                                                                                                                                 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</si>
  <si>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 xml:space="preserve"> обучение частной общеобразовательной организацией детей, нуждающихся в длительном лечении, а также детей-инвалидов на дому </t>
  </si>
  <si>
    <t xml:space="preserve">                                                                        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</si>
  <si>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воспитанники дошкольных групп, обучающиеся с режимом работы сокращенного дня, в том числе: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</si>
  <si>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компенсирующая направленность, в том числе:</t>
  </si>
  <si>
    <t xml:space="preserve">                                                                       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</si>
  <si>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частной общеобразовательной организации в Московской области на 2021 год , учитываемая при расчетах объемов субвенций на 2022 год (тыс. руб.)</t>
  </si>
  <si>
    <t>на оплату труда педагогических работников, всего</t>
  </si>
  <si>
    <t xml:space="preserve">расходы за исключением расходов на реализацю дополнительных общеразвивающих программ </t>
  </si>
  <si>
    <t>расходы на реализацю образовательной программы дошкольного образования</t>
  </si>
  <si>
    <t>расходы на реализацю дополнительных общеразвивающих программ</t>
  </si>
  <si>
    <t xml:space="preserve">Прогнозируемая среднегодовая численность обучающихся частных общеобразовательных организаций на 2021 год, используемая при расчете объем субвенции на 2022 год (человек) </t>
  </si>
  <si>
    <t>АХР, УВР и иных работников</t>
  </si>
  <si>
    <t>Тип населенного пункта (городской / сельский)</t>
  </si>
  <si>
    <t xml:space="preserve">И.о начальника Управления образования     </t>
  </si>
  <si>
    <t xml:space="preserve">  О.А. Ткачева</t>
  </si>
  <si>
    <t xml:space="preserve"> 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</si>
  <si>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r>
      <t xml:space="preserve">Прогнозируемая численность обучающихся в частных общеобразовательных организациях в период </t>
    </r>
    <r>
      <rPr>
        <b/>
        <sz val="16"/>
        <color theme="1"/>
        <rFont val="Times New Roman"/>
        <family val="1"/>
        <charset val="204"/>
      </rPr>
      <t>с 01.09.2022 (2023, 2024) по 31.12.2022 (2023, 2024)</t>
    </r>
  </si>
  <si>
    <t>Таблица 2</t>
  </si>
  <si>
    <t>Прогнозируемая средняя численность обучающихся, получающих образование по дополнительным общеразвивающим программам в частных общеобразовательных организациях в Московской области на 2022 год и плановый период 2023 и 2024 годов</t>
  </si>
  <si>
    <t xml:space="preserve">Прогнозируемая численность обучающихся в частных общеобразовательных организациях в период c 01.01.2022 (2023, 2024) по 31.08.2022 (2023, 2024) </t>
  </si>
  <si>
    <t xml:space="preserve">                                                                                                                                       Прогнозируемая численность обучающихся в частных общеобразовательных организациях в период с 01.09.2022 (2023, 2024) по 31.12.2022 (2023, 2024)</t>
  </si>
  <si>
    <t xml:space="preserve">                                                               по уровням общего образования </t>
  </si>
  <si>
    <t xml:space="preserve">                до трех лет, в том числе: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</si>
  <si>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Прогнозируемая численность обучающихся в частных общеобразовательных организациях в период с 01.09.2022 (2023, 2024) по 31.12.2022 (2023, 2024)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</si>
  <si>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Прогнозируемая численность обучающихся в частных общеобразовательных организациях в период с 01.09.2022 (2023, 2024) по 31.12.2022 (2023, 2024)</t>
  </si>
  <si>
    <t xml:space="preserve">                                                                                                                  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</si>
  <si>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 xml:space="preserve">                                                                               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</si>
  <si>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 xml:space="preserve">                                                                         2022 (2023, 2024) год, рассчитанный на основании численности воспитанников за периоды с 01.01.2022 (2023, 2024) по 31.08.2022 (2023, 2024) и с 01.09.2022 (2023, 2024) по 31.12.2022 (2023, 2024)</t>
  </si>
  <si>
    <t xml:space="preserve">        Прогнозируемая численность обучающихся в частных общеобразовательных организациях в период с 01.09.2022 (2023, 2024) по 31.12.2022 (2023, 2024)</t>
  </si>
  <si>
    <t xml:space="preserve">                                             по уровням общего образования </t>
  </si>
  <si>
    <t xml:space="preserve">                                                                                                                              Прогнозируемая численность обучающихся в частных общеобразовательных организациях в период 01.01.2022 (2023, 2024) по 31.08.2022 (2023, 2024) </t>
  </si>
  <si>
    <t xml:space="preserve">                                                                                                                                               компенсирующая направленность, в том числе:</t>
  </si>
  <si>
    <t xml:space="preserve">                                                                                                                                                                                                             в том числе:</t>
  </si>
  <si>
    <t xml:space="preserve">                                                                                                                                               воспитанники дошкольных групп, обучающиеся с режимом кратковременного пребывания, в том числе:</t>
  </si>
  <si>
    <t xml:space="preserve">                                                                           Прогнозируемая численность обучающихся в частных общеобразовательных организациях в период 01.01.2022 (2023, 2024) по 31.08.2022 (2023, 2024) </t>
  </si>
  <si>
    <t xml:space="preserve">                                                                                                                                                           компенсирующая направленность, в том числе:</t>
  </si>
  <si>
    <t xml:space="preserve">                                                                                                                                    Прогнозируемая численность обучающихся в частных общеобразовательных организациях в период 01.01.2022 (2023, 2024) по 31.08.2022 (2023, 2024) </t>
  </si>
  <si>
    <t xml:space="preserve">                                                   старше трех лет, в том числе:                                                                                    старше трех лет, в том числе:</t>
  </si>
  <si>
    <t>обучение по основным          общеобразовательным программам (за исключением инвалидов)</t>
  </si>
  <si>
    <t xml:space="preserve">                   Прогнозируемая численность обучающихся в частных общеобразовательных организациях в период с 01.09.2022 (2023, 2024) по 31.12.2022 (2023, 2024)</t>
  </si>
  <si>
    <t>Утверждена Постановлением Администрации                                                              Одинцовского гороского округа                                         Московской области                                                                           от 19.05.2021 № 1628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</si>
</sst>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188">
    <xf numFmtId="0" fontId="0" fillId="0" borderId="0" xfId="0"/>
    <xf numFmtId="3" fontId="4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3" fontId="4" fillId="2" borderId="2" xfId="1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7" fillId="3" borderId="2" xfId="3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Alignment="1">
      <alignment horizontal="right" vertical="center"/>
    </xf>
    <xf numFmtId="3" fontId="7" fillId="2" borderId="15" xfId="1" applyNumberFormat="1" applyFont="1" applyFill="1" applyBorder="1" applyAlignment="1">
      <alignment horizontal="center" vertical="center" wrapText="1"/>
    </xf>
    <xf numFmtId="3" fontId="16" fillId="2" borderId="0" xfId="1" applyNumberFormat="1" applyFont="1" applyFill="1" applyAlignment="1">
      <alignment horizontal="left" vertical="center"/>
    </xf>
    <xf numFmtId="0" fontId="17" fillId="0" borderId="0" xfId="0" applyFont="1"/>
    <xf numFmtId="0" fontId="10" fillId="0" borderId="0" xfId="0" applyFont="1"/>
    <xf numFmtId="0" fontId="7" fillId="2" borderId="0" xfId="5" applyFont="1" applyFill="1" applyAlignment="1">
      <alignment vertical="center"/>
    </xf>
    <xf numFmtId="3" fontId="4" fillId="2" borderId="0" xfId="5" applyNumberFormat="1" applyFont="1" applyFill="1" applyAlignment="1">
      <alignment horizontal="center" vertical="center"/>
    </xf>
    <xf numFmtId="3" fontId="11" fillId="0" borderId="0" xfId="5" applyNumberFormat="1" applyFont="1" applyFill="1" applyAlignment="1">
      <alignment horizontal="left" vertical="center"/>
    </xf>
    <xf numFmtId="3" fontId="4" fillId="2" borderId="0" xfId="5" applyNumberFormat="1" applyFont="1" applyFill="1" applyBorder="1" applyAlignment="1">
      <alignment horizontal="center" vertical="center" wrapText="1"/>
    </xf>
    <xf numFmtId="164" fontId="13" fillId="2" borderId="2" xfId="5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9" fillId="2" borderId="2" xfId="5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left" vertical="center" wrapText="1"/>
    </xf>
    <xf numFmtId="164" fontId="9" fillId="2" borderId="2" xfId="5" applyNumberFormat="1" applyFont="1" applyFill="1" applyBorder="1" applyAlignment="1">
      <alignment horizontal="center" vertical="center" wrapText="1"/>
    </xf>
    <xf numFmtId="3" fontId="7" fillId="0" borderId="2" xfId="6" applyNumberFormat="1" applyFont="1" applyFill="1" applyBorder="1" applyAlignment="1">
      <alignment horizontal="center" vertical="center" wrapText="1"/>
    </xf>
    <xf numFmtId="2" fontId="10" fillId="2" borderId="2" xfId="6" applyNumberFormat="1" applyFont="1" applyFill="1" applyBorder="1" applyAlignment="1">
      <alignment horizontal="left" vertical="center" wrapText="1"/>
    </xf>
    <xf numFmtId="3" fontId="7" fillId="2" borderId="2" xfId="6" applyNumberFormat="1" applyFont="1" applyFill="1" applyBorder="1" applyAlignment="1">
      <alignment horizontal="center" vertical="center" wrapText="1"/>
    </xf>
    <xf numFmtId="2" fontId="8" fillId="2" borderId="2" xfId="6" applyNumberFormat="1" applyFont="1" applyFill="1" applyBorder="1" applyAlignment="1">
      <alignment horizontal="left" vertical="center" wrapText="1"/>
    </xf>
    <xf numFmtId="0" fontId="8" fillId="2" borderId="2" xfId="6" applyFont="1" applyFill="1" applyBorder="1" applyAlignment="1">
      <alignment horizontal="left" vertical="center" wrapText="1"/>
    </xf>
    <xf numFmtId="3" fontId="7" fillId="2" borderId="2" xfId="5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3" borderId="2" xfId="5" applyNumberFormat="1" applyFont="1" applyFill="1" applyBorder="1" applyAlignment="1">
      <alignment horizontal="center" vertical="center" wrapText="1"/>
    </xf>
    <xf numFmtId="164" fontId="9" fillId="3" borderId="2" xfId="5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Alignment="1">
      <alignment vertical="center"/>
    </xf>
    <xf numFmtId="164" fontId="16" fillId="2" borderId="2" xfId="1" applyNumberFormat="1" applyFont="1" applyFill="1" applyBorder="1" applyAlignment="1">
      <alignment horizontal="center" vertical="center"/>
    </xf>
    <xf numFmtId="164" fontId="16" fillId="3" borderId="2" xfId="1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/>
    </xf>
    <xf numFmtId="3" fontId="20" fillId="2" borderId="2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9" fillId="2" borderId="2" xfId="4" applyFont="1" applyFill="1" applyBorder="1" applyAlignment="1">
      <alignment horizontal="left" vertical="center" wrapText="1"/>
    </xf>
    <xf numFmtId="2" fontId="9" fillId="2" borderId="2" xfId="4" applyNumberFormat="1" applyFont="1" applyFill="1" applyBorder="1" applyAlignment="1">
      <alignment horizontal="left" vertical="center" wrapText="1"/>
    </xf>
    <xf numFmtId="2" fontId="22" fillId="2" borderId="2" xfId="4" applyNumberFormat="1" applyFont="1" applyFill="1" applyBorder="1" applyAlignment="1">
      <alignment horizontal="left" vertical="center" wrapText="1"/>
    </xf>
    <xf numFmtId="3" fontId="8" fillId="0" borderId="2" xfId="4" applyNumberFormat="1" applyFont="1" applyFill="1" applyBorder="1" applyAlignment="1">
      <alignment horizontal="center" vertical="center" wrapText="1"/>
    </xf>
    <xf numFmtId="3" fontId="8" fillId="2" borderId="2" xfId="4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Alignment="1">
      <alignment vertical="center" wrapText="1"/>
    </xf>
    <xf numFmtId="3" fontId="16" fillId="2" borderId="0" xfId="1" applyNumberFormat="1" applyFont="1" applyFill="1" applyAlignment="1">
      <alignment horizontal="center" vertical="center"/>
    </xf>
    <xf numFmtId="3" fontId="7" fillId="2" borderId="1" xfId="1" applyNumberFormat="1" applyFont="1" applyFill="1" applyBorder="1" applyAlignment="1">
      <alignment vertical="center"/>
    </xf>
    <xf numFmtId="3" fontId="11" fillId="2" borderId="0" xfId="1" applyNumberFormat="1" applyFont="1" applyFill="1" applyAlignment="1">
      <alignment horizontal="right" vertical="center"/>
    </xf>
    <xf numFmtId="3" fontId="11" fillId="2" borderId="1" xfId="1" applyNumberFormat="1" applyFont="1" applyFill="1" applyBorder="1" applyAlignment="1">
      <alignment horizontal="right" vertical="center"/>
    </xf>
    <xf numFmtId="3" fontId="7" fillId="2" borderId="3" xfId="3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3" fontId="7" fillId="2" borderId="5" xfId="3" applyNumberFormat="1" applyFont="1" applyFill="1" applyBorder="1" applyAlignment="1">
      <alignment horizontal="center" vertical="center" wrapText="1"/>
    </xf>
    <xf numFmtId="3" fontId="7" fillId="2" borderId="13" xfId="3" applyNumberFormat="1" applyFont="1" applyFill="1" applyBorder="1" applyAlignment="1">
      <alignment horizontal="center" vertical="center" wrapText="1"/>
    </xf>
    <xf numFmtId="3" fontId="7" fillId="2" borderId="0" xfId="3" applyNumberFormat="1" applyFont="1" applyFill="1" applyBorder="1" applyAlignment="1">
      <alignment horizontal="center" vertical="center" wrapText="1"/>
    </xf>
    <xf numFmtId="3" fontId="7" fillId="2" borderId="14" xfId="3" applyNumberFormat="1" applyFont="1" applyFill="1" applyBorder="1" applyAlignment="1">
      <alignment horizontal="center" vertical="center" wrapText="1"/>
    </xf>
    <xf numFmtId="3" fontId="7" fillId="2" borderId="10" xfId="3" applyNumberFormat="1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>
      <alignment horizontal="center" vertical="center" wrapText="1"/>
    </xf>
    <xf numFmtId="3" fontId="7" fillId="2" borderId="11" xfId="3" applyNumberFormat="1" applyFont="1" applyFill="1" applyBorder="1" applyAlignment="1">
      <alignment horizontal="center" vertical="center" wrapText="1"/>
    </xf>
    <xf numFmtId="3" fontId="11" fillId="2" borderId="3" xfId="3" applyNumberFormat="1" applyFont="1" applyFill="1" applyBorder="1" applyAlignment="1">
      <alignment horizontal="center" vertical="center" wrapText="1"/>
    </xf>
    <xf numFmtId="3" fontId="11" fillId="2" borderId="5" xfId="3" applyNumberFormat="1" applyFont="1" applyFill="1" applyBorder="1" applyAlignment="1">
      <alignment horizontal="center" vertical="center" wrapText="1"/>
    </xf>
    <xf numFmtId="3" fontId="11" fillId="2" borderId="13" xfId="3" applyNumberFormat="1" applyFont="1" applyFill="1" applyBorder="1" applyAlignment="1">
      <alignment horizontal="center" vertical="center" wrapText="1"/>
    </xf>
    <xf numFmtId="3" fontId="11" fillId="2" borderId="14" xfId="3" applyNumberFormat="1" applyFont="1" applyFill="1" applyBorder="1" applyAlignment="1">
      <alignment horizontal="center" vertical="center" wrapText="1"/>
    </xf>
    <xf numFmtId="3" fontId="11" fillId="2" borderId="10" xfId="3" applyNumberFormat="1" applyFont="1" applyFill="1" applyBorder="1" applyAlignment="1">
      <alignment horizontal="center" vertical="center" wrapText="1"/>
    </xf>
    <xf numFmtId="3" fontId="11" fillId="2" borderId="11" xfId="3" applyNumberFormat="1" applyFont="1" applyFill="1" applyBorder="1" applyAlignment="1">
      <alignment horizontal="center" vertical="center" wrapText="1"/>
    </xf>
    <xf numFmtId="3" fontId="11" fillId="2" borderId="4" xfId="3" applyNumberFormat="1" applyFont="1" applyFill="1" applyBorder="1" applyAlignment="1">
      <alignment horizontal="center" vertical="center" wrapText="1"/>
    </xf>
    <xf numFmtId="3" fontId="11" fillId="2" borderId="0" xfId="3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center" vertical="center" wrapText="1"/>
    </xf>
    <xf numFmtId="3" fontId="7" fillId="2" borderId="12" xfId="1" applyNumberFormat="1" applyFont="1" applyFill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7" fillId="2" borderId="6" xfId="3" applyNumberFormat="1" applyFont="1" applyFill="1" applyBorder="1" applyAlignment="1">
      <alignment horizontal="center" vertical="center" wrapText="1"/>
    </xf>
    <xf numFmtId="3" fontId="7" fillId="2" borderId="15" xfId="3" applyNumberFormat="1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textRotation="90" wrapText="1"/>
    </xf>
    <xf numFmtId="3" fontId="7" fillId="2" borderId="2" xfId="3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 textRotation="90" wrapText="1"/>
    </xf>
    <xf numFmtId="3" fontId="7" fillId="2" borderId="7" xfId="3" applyNumberFormat="1" applyFont="1" applyFill="1" applyBorder="1" applyAlignment="1">
      <alignment horizontal="center" vertical="center" wrapText="1"/>
    </xf>
    <xf numFmtId="3" fontId="7" fillId="2" borderId="8" xfId="3" applyNumberFormat="1" applyFont="1" applyFill="1" applyBorder="1" applyAlignment="1">
      <alignment horizontal="center" vertical="center" wrapText="1"/>
    </xf>
    <xf numFmtId="3" fontId="7" fillId="2" borderId="9" xfId="3" applyNumberFormat="1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horizontal="left" vertical="center" wrapText="1"/>
    </xf>
    <xf numFmtId="3" fontId="7" fillId="2" borderId="8" xfId="3" applyNumberFormat="1" applyFont="1" applyFill="1" applyBorder="1" applyAlignment="1">
      <alignment horizontal="left" vertical="center" wrapText="1"/>
    </xf>
    <xf numFmtId="3" fontId="7" fillId="2" borderId="9" xfId="3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7" fillId="2" borderId="8" xfId="1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3" fontId="11" fillId="2" borderId="2" xfId="1" applyNumberFormat="1" applyFont="1" applyFill="1" applyBorder="1" applyAlignment="1">
      <alignment horizontal="right" vertical="center" wrapText="1"/>
    </xf>
    <xf numFmtId="3" fontId="7" fillId="3" borderId="7" xfId="3" applyNumberFormat="1" applyFont="1" applyFill="1" applyBorder="1" applyAlignment="1">
      <alignment horizontal="center" vertical="center" wrapText="1"/>
    </xf>
    <xf numFmtId="3" fontId="7" fillId="3" borderId="8" xfId="3" applyNumberFormat="1" applyFont="1" applyFill="1" applyBorder="1" applyAlignment="1">
      <alignment horizontal="center" vertical="center" wrapText="1"/>
    </xf>
    <xf numFmtId="3" fontId="7" fillId="3" borderId="9" xfId="3" applyNumberFormat="1" applyFont="1" applyFill="1" applyBorder="1" applyAlignment="1">
      <alignment horizontal="center" vertical="center" wrapText="1"/>
    </xf>
    <xf numFmtId="3" fontId="8" fillId="3" borderId="2" xfId="3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3" fontId="7" fillId="3" borderId="7" xfId="1" applyNumberFormat="1" applyFont="1" applyFill="1" applyBorder="1" applyAlignment="1">
      <alignment horizontal="center" vertical="center" wrapText="1"/>
    </xf>
    <xf numFmtId="3" fontId="7" fillId="3" borderId="8" xfId="1" applyNumberFormat="1" applyFont="1" applyFill="1" applyBorder="1" applyAlignment="1">
      <alignment horizontal="center" vertical="center" wrapText="1"/>
    </xf>
    <xf numFmtId="3" fontId="7" fillId="3" borderId="9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3" fontId="7" fillId="3" borderId="7" xfId="3" applyNumberFormat="1" applyFont="1" applyFill="1" applyBorder="1" applyAlignment="1">
      <alignment horizontal="left" vertical="center" wrapText="1"/>
    </xf>
    <xf numFmtId="3" fontId="7" fillId="3" borderId="8" xfId="3" applyNumberFormat="1" applyFont="1" applyFill="1" applyBorder="1" applyAlignment="1">
      <alignment horizontal="left" vertical="center" wrapText="1"/>
    </xf>
    <xf numFmtId="3" fontId="7" fillId="3" borderId="9" xfId="3" applyNumberFormat="1" applyFont="1" applyFill="1" applyBorder="1" applyAlignment="1">
      <alignment horizontal="left" vertical="center" wrapText="1"/>
    </xf>
    <xf numFmtId="3" fontId="7" fillId="3" borderId="6" xfId="1" applyNumberFormat="1" applyFont="1" applyFill="1" applyBorder="1" applyAlignment="1">
      <alignment horizontal="center" vertical="center" wrapText="1"/>
    </xf>
    <xf numFmtId="3" fontId="7" fillId="3" borderId="15" xfId="1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textRotation="90" wrapText="1"/>
    </xf>
    <xf numFmtId="3" fontId="7" fillId="3" borderId="2" xfId="1" applyNumberFormat="1" applyFont="1" applyFill="1" applyBorder="1" applyAlignment="1">
      <alignment horizontal="center" vertical="center"/>
    </xf>
    <xf numFmtId="3" fontId="7" fillId="3" borderId="2" xfId="3" applyNumberFormat="1" applyFont="1" applyFill="1" applyBorder="1" applyAlignment="1">
      <alignment horizontal="center" vertical="center" wrapText="1"/>
    </xf>
    <xf numFmtId="3" fontId="7" fillId="3" borderId="6" xfId="3" applyNumberFormat="1" applyFont="1" applyFill="1" applyBorder="1" applyAlignment="1">
      <alignment horizontal="center" vertical="center" wrapText="1"/>
    </xf>
    <xf numFmtId="3" fontId="7" fillId="3" borderId="15" xfId="3" applyNumberFormat="1" applyFont="1" applyFill="1" applyBorder="1" applyAlignment="1">
      <alignment horizontal="center" vertical="center" wrapText="1"/>
    </xf>
    <xf numFmtId="3" fontId="7" fillId="3" borderId="3" xfId="3" applyNumberFormat="1" applyFont="1" applyFill="1" applyBorder="1" applyAlignment="1">
      <alignment horizontal="center" vertical="center" wrapText="1"/>
    </xf>
    <xf numFmtId="3" fontId="7" fillId="3" borderId="4" xfId="3" applyNumberFormat="1" applyFont="1" applyFill="1" applyBorder="1" applyAlignment="1">
      <alignment horizontal="center" vertical="center" wrapText="1"/>
    </xf>
    <xf numFmtId="3" fontId="7" fillId="3" borderId="5" xfId="3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horizontal="center" vertical="center" wrapText="1"/>
    </xf>
    <xf numFmtId="3" fontId="7" fillId="3" borderId="0" xfId="3" applyNumberFormat="1" applyFont="1" applyFill="1" applyBorder="1" applyAlignment="1">
      <alignment horizontal="center" vertical="center" wrapText="1"/>
    </xf>
    <xf numFmtId="3" fontId="7" fillId="3" borderId="14" xfId="3" applyNumberFormat="1" applyFont="1" applyFill="1" applyBorder="1" applyAlignment="1">
      <alignment horizontal="center" vertical="center" wrapText="1"/>
    </xf>
    <xf numFmtId="3" fontId="7" fillId="3" borderId="10" xfId="3" applyNumberFormat="1" applyFont="1" applyFill="1" applyBorder="1" applyAlignment="1">
      <alignment horizontal="center" vertical="center" wrapText="1"/>
    </xf>
    <xf numFmtId="3" fontId="7" fillId="3" borderId="1" xfId="3" applyNumberFormat="1" applyFont="1" applyFill="1" applyBorder="1" applyAlignment="1">
      <alignment horizontal="center" vertical="center" wrapText="1"/>
    </xf>
    <xf numFmtId="3" fontId="7" fillId="3" borderId="11" xfId="3" applyNumberFormat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3" fontId="7" fillId="3" borderId="12" xfId="1" applyNumberFormat="1" applyFont="1" applyFill="1" applyBorder="1" applyAlignment="1">
      <alignment horizontal="center" vertical="center" wrapText="1"/>
    </xf>
    <xf numFmtId="3" fontId="7" fillId="3" borderId="2" xfId="3" applyNumberFormat="1" applyFont="1" applyFill="1" applyBorder="1" applyAlignment="1">
      <alignment horizontal="center" vertical="center" textRotation="90" wrapText="1"/>
    </xf>
    <xf numFmtId="3" fontId="8" fillId="2" borderId="7" xfId="1" applyNumberFormat="1" applyFont="1" applyFill="1" applyBorder="1" applyAlignment="1">
      <alignment horizontal="center" vertical="center"/>
    </xf>
    <xf numFmtId="3" fontId="8" fillId="2" borderId="8" xfId="1" applyNumberFormat="1" applyFont="1" applyFill="1" applyBorder="1" applyAlignment="1">
      <alignment horizontal="center" vertical="center"/>
    </xf>
    <xf numFmtId="3" fontId="8" fillId="2" borderId="9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3" fontId="8" fillId="3" borderId="7" xfId="1" applyNumberFormat="1" applyFont="1" applyFill="1" applyBorder="1" applyAlignment="1">
      <alignment horizontal="left" vertical="center"/>
    </xf>
    <xf numFmtId="3" fontId="8" fillId="3" borderId="8" xfId="1" applyNumberFormat="1" applyFont="1" applyFill="1" applyBorder="1" applyAlignment="1">
      <alignment horizontal="left" vertical="center"/>
    </xf>
    <xf numFmtId="3" fontId="8" fillId="2" borderId="7" xfId="1" applyNumberFormat="1" applyFont="1" applyFill="1" applyBorder="1" applyAlignment="1">
      <alignment horizontal="left" vertical="center"/>
    </xf>
    <xf numFmtId="3" fontId="8" fillId="2" borderId="8" xfId="1" applyNumberFormat="1" applyFont="1" applyFill="1" applyBorder="1" applyAlignment="1">
      <alignment horizontal="left" vertical="center"/>
    </xf>
    <xf numFmtId="3" fontId="8" fillId="2" borderId="7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horizontal="right" vertical="center"/>
    </xf>
    <xf numFmtId="3" fontId="7" fillId="2" borderId="7" xfId="1" applyNumberFormat="1" applyFont="1" applyFill="1" applyBorder="1" applyAlignment="1">
      <alignment horizontal="center" vertical="center"/>
    </xf>
    <xf numFmtId="3" fontId="7" fillId="2" borderId="8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Alignment="1">
      <alignment horizontal="right" vertical="center" wrapText="1"/>
    </xf>
    <xf numFmtId="3" fontId="16" fillId="2" borderId="0" xfId="1" applyNumberFormat="1" applyFont="1" applyFill="1" applyAlignment="1">
      <alignment horizontal="center" vertical="center" wrapText="1"/>
    </xf>
    <xf numFmtId="3" fontId="7" fillId="2" borderId="0" xfId="1" applyNumberFormat="1" applyFont="1" applyFill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3" fontId="14" fillId="3" borderId="2" xfId="1" applyNumberFormat="1" applyFont="1" applyFill="1" applyBorder="1" applyAlignment="1">
      <alignment horizontal="left" vertical="center"/>
    </xf>
    <xf numFmtId="2" fontId="8" fillId="2" borderId="2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12" xfId="1" applyNumberFormat="1" applyFont="1" applyFill="1" applyBorder="1" applyAlignment="1">
      <alignment horizontal="center" vertical="center" wrapText="1"/>
    </xf>
    <xf numFmtId="3" fontId="8" fillId="2" borderId="15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center" vertical="center" textRotation="90" wrapText="1"/>
    </xf>
    <xf numFmtId="0" fontId="19" fillId="2" borderId="12" xfId="3" applyFont="1" applyFill="1" applyBorder="1" applyAlignment="1">
      <alignment horizontal="center" vertical="center" textRotation="90" wrapText="1"/>
    </xf>
    <xf numFmtId="0" fontId="19" fillId="2" borderId="15" xfId="3" applyFont="1" applyFill="1" applyBorder="1" applyAlignment="1">
      <alignment horizontal="center" vertical="center" textRotation="90" wrapText="1"/>
    </xf>
    <xf numFmtId="0" fontId="19" fillId="2" borderId="6" xfId="3" applyFont="1" applyFill="1" applyBorder="1" applyAlignment="1">
      <alignment horizontal="center" vertical="center" wrapText="1"/>
    </xf>
    <xf numFmtId="0" fontId="19" fillId="2" borderId="12" xfId="3" applyFont="1" applyFill="1" applyBorder="1" applyAlignment="1">
      <alignment horizontal="center" vertical="center" wrapText="1"/>
    </xf>
    <xf numFmtId="0" fontId="19" fillId="2" borderId="15" xfId="3" applyFont="1" applyFill="1" applyBorder="1" applyAlignment="1">
      <alignment horizontal="center" vertical="center" wrapText="1"/>
    </xf>
    <xf numFmtId="0" fontId="19" fillId="2" borderId="7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9" xfId="3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center" vertical="center" wrapText="1"/>
    </xf>
    <xf numFmtId="0" fontId="19" fillId="0" borderId="12" xfId="3" applyFont="1" applyFill="1" applyBorder="1" applyAlignment="1">
      <alignment horizontal="center" vertical="center" wrapText="1"/>
    </xf>
    <xf numFmtId="0" fontId="19" fillId="0" borderId="15" xfId="3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center" vertical="center" textRotation="90" wrapText="1"/>
    </xf>
    <xf numFmtId="0" fontId="19" fillId="0" borderId="12" xfId="3" applyFont="1" applyFill="1" applyBorder="1" applyAlignment="1">
      <alignment horizontal="center" vertical="center" textRotation="90" wrapText="1"/>
    </xf>
    <xf numFmtId="0" fontId="19" fillId="0" borderId="15" xfId="3" applyFont="1" applyFill="1" applyBorder="1" applyAlignment="1">
      <alignment horizontal="center" vertical="center" textRotation="90" wrapText="1"/>
    </xf>
    <xf numFmtId="0" fontId="19" fillId="0" borderId="7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horizontal="center" vertical="center" wrapText="1"/>
    </xf>
    <xf numFmtId="3" fontId="7" fillId="2" borderId="6" xfId="5" applyNumberFormat="1" applyFont="1" applyFill="1" applyBorder="1" applyAlignment="1">
      <alignment horizontal="center" vertical="center" wrapText="1"/>
    </xf>
    <xf numFmtId="3" fontId="7" fillId="2" borderId="12" xfId="5" applyNumberFormat="1" applyFont="1" applyFill="1" applyBorder="1" applyAlignment="1">
      <alignment horizontal="center" vertical="center" wrapText="1"/>
    </xf>
    <xf numFmtId="3" fontId="7" fillId="2" borderId="15" xfId="5" applyNumberFormat="1" applyFont="1" applyFill="1" applyBorder="1" applyAlignment="1">
      <alignment horizontal="center" vertical="center" wrapText="1"/>
    </xf>
    <xf numFmtId="3" fontId="7" fillId="2" borderId="2" xfId="5" applyNumberFormat="1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5"/>
    <cellStyle name="Обычный 2 2 3" xfId="3"/>
    <cellStyle name="Обычный 3 3 2" xfId="2"/>
    <cellStyle name="Обычный 7" xfId="4"/>
    <cellStyle name="Обычный 7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X37"/>
  <sheetViews>
    <sheetView tabSelected="1" view="pageBreakPreview" topLeftCell="F1" zoomScale="50" zoomScaleNormal="50" zoomScaleSheetLayoutView="50" zoomScalePageLayoutView="40" workbookViewId="0">
      <selection activeCell="S10" sqref="S10:AA11"/>
    </sheetView>
  </sheetViews>
  <sheetFormatPr defaultColWidth="20.140625" defaultRowHeight="18" customHeight="1" x14ac:dyDescent="0.25"/>
  <cols>
    <col min="1" max="1" width="8.42578125" style="3" bestFit="1" customWidth="1"/>
    <col min="2" max="2" width="73.7109375" style="1" customWidth="1"/>
    <col min="3" max="3" width="17.42578125" style="1" customWidth="1"/>
    <col min="4" max="4" width="24.5703125" style="1" customWidth="1"/>
    <col min="5" max="6" width="23.140625" style="1" customWidth="1"/>
    <col min="7" max="7" width="18.7109375" style="1" customWidth="1"/>
    <col min="8" max="8" width="22.85546875" style="1" customWidth="1"/>
    <col min="9" max="9" width="19.85546875" style="1" customWidth="1"/>
    <col min="10" max="10" width="24" style="1" customWidth="1"/>
    <col min="11" max="11" width="19.28515625" style="1" customWidth="1"/>
    <col min="12" max="12" width="23.42578125" style="1" customWidth="1"/>
    <col min="13" max="13" width="18.140625" style="1" customWidth="1"/>
    <col min="14" max="14" width="21.85546875" style="1" customWidth="1"/>
    <col min="15" max="15" width="19" style="1" customWidth="1"/>
    <col min="16" max="16" width="22.42578125" style="1" customWidth="1"/>
    <col min="17" max="17" width="19.140625" style="1" customWidth="1"/>
    <col min="18" max="18" width="21.5703125" style="1" customWidth="1"/>
    <col min="19" max="27" width="9.7109375" style="1" customWidth="1"/>
    <col min="28" max="36" width="11.28515625" style="1" customWidth="1"/>
    <col min="37" max="38" width="14.42578125" style="1" customWidth="1"/>
    <col min="39" max="40" width="18.7109375" style="1" customWidth="1"/>
    <col min="41" max="44" width="14.42578125" style="1" customWidth="1"/>
    <col min="45" max="45" width="20.5703125" style="1" customWidth="1"/>
    <col min="46" max="46" width="21.140625" style="1" customWidth="1"/>
    <col min="47" max="47" width="20.140625" style="1" customWidth="1"/>
    <col min="48" max="48" width="20.85546875" style="1" customWidth="1"/>
    <col min="49" max="49" width="22.42578125" style="1" customWidth="1"/>
    <col min="50" max="50" width="20.140625" style="1" customWidth="1"/>
    <col min="51" max="59" width="11.140625" style="1" customWidth="1"/>
    <col min="60" max="63" width="17.5703125" style="1" customWidth="1"/>
    <col min="64" max="65" width="12.140625" style="3" customWidth="1"/>
    <col min="66" max="66" width="20.140625" style="3" customWidth="1"/>
    <col min="67" max="68" width="18.5703125" style="3" customWidth="1"/>
    <col min="69" max="69" width="18.7109375" style="3" customWidth="1"/>
    <col min="70" max="71" width="18.5703125" style="3" customWidth="1"/>
    <col min="72" max="73" width="18.28515625" style="3" customWidth="1"/>
    <col min="74" max="74" width="19.5703125" style="3" customWidth="1"/>
    <col min="75" max="77" width="20" style="3" customWidth="1"/>
    <col min="78" max="78" width="20.85546875" style="3" customWidth="1"/>
    <col min="79" max="79" width="21.28515625" style="3" customWidth="1"/>
    <col min="80" max="84" width="17.85546875" style="3" customWidth="1"/>
    <col min="85" max="86" width="18" style="3" customWidth="1"/>
    <col min="87" max="87" width="19.42578125" style="3" customWidth="1"/>
    <col min="88" max="90" width="19" style="3" customWidth="1"/>
    <col min="91" max="91" width="20.140625" style="3" customWidth="1"/>
    <col min="92" max="92" width="12.5703125" style="3" customWidth="1"/>
    <col min="93" max="93" width="15.140625" style="3" customWidth="1"/>
    <col min="94" max="95" width="12.140625" style="3" customWidth="1"/>
    <col min="96" max="96" width="20.140625" style="3" customWidth="1"/>
    <col min="97" max="98" width="18.5703125" style="3" customWidth="1"/>
    <col min="99" max="99" width="19.28515625" style="3" customWidth="1"/>
    <col min="100" max="101" width="18.5703125" style="3" customWidth="1"/>
    <col min="102" max="103" width="18.85546875" style="3" customWidth="1"/>
    <col min="104" max="104" width="19.5703125" style="3" customWidth="1"/>
    <col min="105" max="107" width="20.28515625" style="3" customWidth="1"/>
    <col min="108" max="108" width="20.7109375" style="3" customWidth="1"/>
    <col min="109" max="109" width="20.140625" style="3" customWidth="1"/>
    <col min="110" max="114" width="17.85546875" style="3" customWidth="1"/>
    <col min="115" max="116" width="18" style="3" customWidth="1"/>
    <col min="117" max="117" width="19.42578125" style="3" customWidth="1"/>
    <col min="118" max="120" width="19" style="3" customWidth="1"/>
    <col min="121" max="121" width="20.140625" style="3" customWidth="1"/>
    <col min="122" max="122" width="12.5703125" style="3" customWidth="1"/>
    <col min="123" max="123" width="15.140625" style="3" customWidth="1"/>
    <col min="124" max="125" width="12.140625" style="3" customWidth="1"/>
    <col min="126" max="126" width="20.140625" style="3" customWidth="1"/>
    <col min="127" max="128" width="18.5703125" style="3" customWidth="1"/>
    <col min="129" max="129" width="17.85546875" style="3" customWidth="1"/>
    <col min="130" max="131" width="18.5703125" style="3" customWidth="1"/>
    <col min="132" max="133" width="18.85546875" style="3" customWidth="1"/>
    <col min="134" max="134" width="19.5703125" style="3" customWidth="1"/>
    <col min="135" max="138" width="20.28515625" style="3" customWidth="1"/>
    <col min="139" max="139" width="20.140625" style="3" customWidth="1"/>
    <col min="140" max="144" width="17.85546875" style="3" customWidth="1"/>
    <col min="145" max="146" width="18.5703125" style="3" customWidth="1"/>
    <col min="147" max="147" width="19.42578125" style="3" customWidth="1"/>
    <col min="148" max="150" width="20.7109375" style="3" customWidth="1"/>
    <col min="151" max="151" width="20.140625" style="3" customWidth="1"/>
    <col min="152" max="153" width="12.5703125" style="3" customWidth="1"/>
    <col min="154" max="155" width="12.140625" style="3" customWidth="1"/>
    <col min="156" max="156" width="22.140625" style="3" customWidth="1"/>
    <col min="157" max="158" width="18.5703125" style="3" customWidth="1"/>
    <col min="159" max="159" width="17.28515625" style="3" customWidth="1"/>
    <col min="160" max="161" width="18.5703125" style="3" customWidth="1"/>
    <col min="162" max="163" width="17.7109375" style="3" customWidth="1"/>
    <col min="164" max="164" width="19.5703125" style="3" customWidth="1"/>
    <col min="165" max="168" width="20" style="3" customWidth="1"/>
    <col min="169" max="169" width="21.85546875" style="3" customWidth="1"/>
    <col min="170" max="172" width="17.85546875" style="3" customWidth="1"/>
    <col min="173" max="173" width="20.42578125" style="3" customWidth="1"/>
    <col min="174" max="174" width="19.28515625" style="3" customWidth="1"/>
    <col min="175" max="176" width="18.5703125" style="3" customWidth="1"/>
    <col min="177" max="177" width="19.42578125" style="3" customWidth="1"/>
    <col min="178" max="180" width="21" style="3" customWidth="1"/>
    <col min="181" max="181" width="20.140625" style="3" customWidth="1"/>
    <col min="182" max="182" width="12.5703125" style="3" customWidth="1"/>
    <col min="183" max="183" width="14.28515625" style="3" customWidth="1"/>
    <col min="184" max="185" width="12.140625" style="3" customWidth="1"/>
    <col min="186" max="186" width="20.140625" style="3" customWidth="1"/>
    <col min="187" max="188" width="18.5703125" style="3" customWidth="1"/>
    <col min="189" max="189" width="20.42578125" style="3" customWidth="1"/>
    <col min="190" max="191" width="18.5703125" style="3" customWidth="1"/>
    <col min="192" max="193" width="19.42578125" style="3" customWidth="1"/>
    <col min="194" max="194" width="19.5703125" style="3" customWidth="1"/>
    <col min="195" max="197" width="21.140625" style="3" customWidth="1"/>
    <col min="198" max="198" width="20.42578125" style="3" customWidth="1"/>
    <col min="199" max="199" width="20.140625" style="3" customWidth="1"/>
    <col min="200" max="204" width="17.85546875" style="3" customWidth="1"/>
    <col min="205" max="207" width="19.42578125" style="3" customWidth="1"/>
    <col min="208" max="211" width="21" style="3" customWidth="1"/>
    <col min="212" max="212" width="12.5703125" style="3" customWidth="1"/>
    <col min="213" max="213" width="14.7109375" style="3" customWidth="1"/>
    <col min="214" max="216" width="23.28515625" style="3" customWidth="1"/>
    <col min="217" max="225" width="11.5703125" style="3" customWidth="1"/>
    <col min="226" max="231" width="20.85546875" style="3" customWidth="1"/>
    <col min="232" max="232" width="32.140625" style="3" customWidth="1"/>
    <col min="233" max="234" width="24.42578125" style="3" customWidth="1"/>
    <col min="235" max="235" width="17.28515625" style="3" customWidth="1"/>
    <col min="236" max="236" width="24.7109375" style="3" customWidth="1"/>
    <col min="237" max="237" width="16.7109375" style="3" customWidth="1"/>
    <col min="238" max="238" width="22.5703125" style="3" customWidth="1"/>
    <col min="239" max="239" width="17.5703125" style="3" customWidth="1"/>
    <col min="240" max="240" width="23.140625" style="3" customWidth="1"/>
    <col min="241" max="241" width="15.7109375" style="3" customWidth="1"/>
    <col min="242" max="242" width="20.5703125" style="3" customWidth="1"/>
    <col min="243" max="244" width="20.28515625" style="3" customWidth="1"/>
    <col min="245" max="246" width="21.42578125" style="3" customWidth="1"/>
    <col min="247" max="253" width="11.140625" style="3" customWidth="1"/>
    <col min="254" max="262" width="9.7109375" style="3" customWidth="1"/>
    <col min="263" max="271" width="11.28515625" style="3" customWidth="1"/>
    <col min="272" max="272" width="15.28515625" style="3" customWidth="1"/>
    <col min="273" max="273" width="16.5703125" style="3" customWidth="1"/>
    <col min="274" max="275" width="20.5703125" style="3" customWidth="1"/>
    <col min="276" max="276" width="15.28515625" style="3" customWidth="1"/>
    <col min="277" max="277" width="17.42578125" style="3" customWidth="1"/>
    <col min="278" max="278" width="20.7109375" style="3" customWidth="1"/>
    <col min="279" max="287" width="10.42578125" style="3" customWidth="1"/>
    <col min="288" max="289" width="21.140625" style="3" customWidth="1"/>
    <col min="290" max="291" width="19.7109375" style="3" customWidth="1"/>
    <col min="292" max="293" width="13.7109375" style="3" customWidth="1"/>
    <col min="294" max="294" width="22.5703125" style="3" customWidth="1"/>
    <col min="295" max="295" width="18" style="3" customWidth="1"/>
    <col min="296" max="296" width="18.5703125" style="3" customWidth="1"/>
    <col min="297" max="297" width="19.7109375" style="3" customWidth="1"/>
    <col min="298" max="298" width="18.5703125" style="3" customWidth="1"/>
    <col min="299" max="299" width="20.7109375" style="3" customWidth="1"/>
    <col min="300" max="301" width="17" style="3" customWidth="1"/>
    <col min="302" max="302" width="20.28515625" style="3" customWidth="1"/>
    <col min="303" max="303" width="20.5703125" style="3" customWidth="1"/>
    <col min="304" max="304" width="17.28515625" style="3" customWidth="1"/>
    <col min="305" max="305" width="20.85546875" style="3" customWidth="1"/>
    <col min="306" max="308" width="18.5703125" style="3" customWidth="1"/>
    <col min="309" max="309" width="19.5703125" style="3" customWidth="1"/>
    <col min="310" max="312" width="18.5703125" style="3" customWidth="1"/>
    <col min="313" max="314" width="18.28515625" style="3" customWidth="1"/>
    <col min="315" max="315" width="17.85546875" style="3" customWidth="1"/>
    <col min="316" max="318" width="20.42578125" style="3" customWidth="1"/>
    <col min="319" max="319" width="17.85546875" style="3" customWidth="1"/>
    <col min="320" max="321" width="16.28515625" style="3" customWidth="1"/>
    <col min="322" max="322" width="19.42578125" style="3" customWidth="1"/>
    <col min="323" max="325" width="17.85546875" style="3" customWidth="1"/>
    <col min="326" max="326" width="20.140625" style="3" customWidth="1"/>
    <col min="327" max="329" width="18" style="3" customWidth="1"/>
    <col min="330" max="330" width="12.140625" style="3" customWidth="1"/>
    <col min="331" max="331" width="20.140625" style="3" customWidth="1"/>
    <col min="332" max="332" width="18.5703125" style="3" customWidth="1"/>
    <col min="333" max="333" width="20.85546875" style="3" customWidth="1"/>
    <col min="334" max="334" width="17.28515625" style="3" customWidth="1"/>
    <col min="335" max="336" width="21.42578125" style="3" customWidth="1"/>
    <col min="337" max="338" width="20.28515625" style="3" customWidth="1"/>
    <col min="339" max="339" width="19.5703125" style="3" customWidth="1"/>
    <col min="340" max="342" width="18.5703125" style="3" customWidth="1"/>
    <col min="343" max="343" width="20.7109375" style="3" customWidth="1"/>
    <col min="344" max="344" width="20.140625" style="3" customWidth="1"/>
    <col min="345" max="348" width="21.85546875" style="3" customWidth="1"/>
    <col min="349" max="349" width="23.85546875" style="3" customWidth="1"/>
    <col min="350" max="351" width="16.28515625" style="3" customWidth="1"/>
    <col min="352" max="352" width="19.42578125" style="3" customWidth="1"/>
    <col min="353" max="353" width="17.85546875" style="3" customWidth="1"/>
    <col min="354" max="354" width="20.7109375" style="3" customWidth="1"/>
    <col min="355" max="355" width="17.85546875" style="3" customWidth="1"/>
    <col min="356" max="356" width="20.140625" style="3" customWidth="1"/>
    <col min="357" max="359" width="18.28515625" style="3" customWidth="1"/>
    <col min="360" max="360" width="18.7109375" style="3" customWidth="1"/>
    <col min="361" max="361" width="20.140625" style="3" customWidth="1"/>
    <col min="362" max="362" width="18.5703125" style="3" customWidth="1"/>
    <col min="363" max="366" width="24.5703125" style="3" customWidth="1"/>
    <col min="367" max="367" width="21.42578125" style="3" customWidth="1"/>
    <col min="368" max="369" width="18.85546875" style="3" customWidth="1"/>
    <col min="370" max="372" width="18.5703125" style="3" customWidth="1"/>
    <col min="373" max="373" width="20.28515625" style="3" customWidth="1"/>
    <col min="374" max="374" width="20.140625" style="3" customWidth="1"/>
    <col min="375" max="375" width="17.85546875" style="3" customWidth="1"/>
    <col min="376" max="379" width="20.140625" style="3" customWidth="1"/>
    <col min="380" max="381" width="16.28515625" style="3" customWidth="1"/>
    <col min="382" max="382" width="19.42578125" style="3" customWidth="1"/>
    <col min="383" max="383" width="17.85546875" style="3" customWidth="1"/>
    <col min="384" max="384" width="20.7109375" style="3" customWidth="1"/>
    <col min="385" max="385" width="17.85546875" style="3" customWidth="1"/>
    <col min="386" max="386" width="20.140625" style="3" customWidth="1"/>
    <col min="387" max="389" width="17.7109375" style="3" customWidth="1"/>
    <col min="390" max="390" width="19.28515625" style="3" customWidth="1"/>
    <col min="391" max="391" width="20.140625" style="3" customWidth="1"/>
    <col min="392" max="396" width="21.7109375" style="3" customWidth="1"/>
    <col min="397" max="397" width="24.5703125" style="3" customWidth="1"/>
    <col min="398" max="398" width="19.7109375" style="3" customWidth="1"/>
    <col min="399" max="399" width="19.5703125" style="3" customWidth="1"/>
    <col min="400" max="402" width="18.5703125" style="3" customWidth="1"/>
    <col min="403" max="403" width="21.140625" style="3" customWidth="1"/>
    <col min="404" max="404" width="20.140625" style="3" customWidth="1"/>
    <col min="405" max="409" width="20.42578125" style="3" customWidth="1"/>
    <col min="410" max="411" width="16.28515625" style="3" customWidth="1"/>
    <col min="412" max="412" width="19.42578125" style="3" customWidth="1"/>
    <col min="413" max="413" width="17.85546875" style="3" customWidth="1"/>
    <col min="414" max="414" width="22.140625" style="3" customWidth="1"/>
    <col min="415" max="415" width="17.85546875" style="3" customWidth="1"/>
    <col min="416" max="416" width="20.140625" style="3" customWidth="1"/>
    <col min="417" max="419" width="18.5703125" style="3" customWidth="1"/>
    <col min="420" max="420" width="21.85546875" style="3" customWidth="1"/>
    <col min="421" max="421" width="20.140625" style="3" customWidth="1"/>
    <col min="422" max="426" width="23.140625" style="3" customWidth="1"/>
    <col min="427" max="427" width="22.5703125" style="3" customWidth="1"/>
    <col min="428" max="428" width="22.85546875" style="3" customWidth="1"/>
    <col min="429" max="429" width="19.5703125" style="3" customWidth="1"/>
    <col min="430" max="432" width="18.5703125" style="3" customWidth="1"/>
    <col min="433" max="433" width="20.42578125" style="3" customWidth="1"/>
    <col min="434" max="434" width="20.140625" style="3" customWidth="1"/>
    <col min="435" max="435" width="17.85546875" style="3" customWidth="1"/>
    <col min="436" max="439" width="21.5703125" style="3" customWidth="1"/>
    <col min="440" max="441" width="16.28515625" style="3" customWidth="1"/>
    <col min="442" max="442" width="19.42578125" style="3" customWidth="1"/>
    <col min="443" max="444" width="23" style="3" customWidth="1"/>
    <col min="445" max="451" width="11.85546875" style="3" customWidth="1"/>
    <col min="452" max="453" width="11.5703125" style="3" customWidth="1"/>
    <col min="454" max="459" width="16.7109375" style="3" customWidth="1"/>
    <col min="460" max="460" width="32.140625" style="3" customWidth="1"/>
    <col min="461" max="462" width="25" style="3" customWidth="1"/>
    <col min="463" max="463" width="19.5703125" style="3" customWidth="1"/>
    <col min="464" max="464" width="21.5703125" style="3" customWidth="1"/>
    <col min="465" max="465" width="16.7109375" style="3" customWidth="1"/>
    <col min="466" max="466" width="18.28515625" style="3" customWidth="1"/>
    <col min="467" max="467" width="17.5703125" style="3" customWidth="1"/>
    <col min="468" max="468" width="20.28515625" style="3" customWidth="1"/>
    <col min="469" max="469" width="18.28515625" style="3" customWidth="1"/>
    <col min="470" max="470" width="24.85546875" style="3" customWidth="1"/>
    <col min="471" max="472" width="20.28515625" style="3" customWidth="1"/>
    <col min="473" max="474" width="21.42578125" style="3" customWidth="1"/>
    <col min="475" max="481" width="12.5703125" style="3" customWidth="1"/>
    <col min="482" max="490" width="9.7109375" style="3" customWidth="1"/>
    <col min="491" max="494" width="11.28515625" style="3" customWidth="1"/>
    <col min="495" max="496" width="22.7109375" style="3" customWidth="1"/>
    <col min="497" max="498" width="11.28515625" style="3" customWidth="1"/>
    <col min="499" max="500" width="23" style="3" customWidth="1"/>
    <col min="501" max="501" width="16.5703125" style="3" customWidth="1"/>
    <col min="502" max="503" width="20.5703125" style="3" customWidth="1"/>
    <col min="504" max="504" width="15.28515625" style="3" customWidth="1"/>
    <col min="505" max="505" width="17.42578125" style="3" customWidth="1"/>
    <col min="506" max="506" width="20.7109375" style="3" customWidth="1"/>
    <col min="507" max="515" width="11.28515625" style="3" customWidth="1"/>
    <col min="516" max="526" width="24.5703125" style="3" customWidth="1"/>
    <col min="527" max="527" width="19" style="3" customWidth="1"/>
    <col min="528" max="528" width="12.140625" style="3" customWidth="1"/>
    <col min="529" max="529" width="20.140625" style="3" customWidth="1"/>
    <col min="530" max="530" width="18.5703125" style="3" customWidth="1"/>
    <col min="531" max="531" width="22.85546875" style="3" customWidth="1"/>
    <col min="532" max="532" width="17.28515625" style="3" customWidth="1"/>
    <col min="533" max="533" width="22.5703125" style="3" customWidth="1"/>
    <col min="534" max="534" width="22.28515625" style="3" customWidth="1"/>
    <col min="535" max="535" width="20.28515625" style="3" customWidth="1"/>
    <col min="536" max="536" width="16.28515625" style="3" customWidth="1"/>
    <col min="537" max="537" width="19.5703125" style="3" customWidth="1"/>
    <col min="538" max="540" width="18.5703125" style="3" customWidth="1"/>
    <col min="541" max="541" width="20.85546875" style="3" customWidth="1"/>
    <col min="542" max="542" width="20.140625" style="3" customWidth="1"/>
    <col min="543" max="543" width="17.85546875" style="3" customWidth="1"/>
    <col min="544" max="546" width="22.42578125" style="3" customWidth="1"/>
    <col min="547" max="547" width="23.5703125" style="3" customWidth="1"/>
    <col min="548" max="549" width="16.28515625" style="3" customWidth="1"/>
    <col min="550" max="550" width="19.42578125" style="3" customWidth="1"/>
    <col min="551" max="553" width="17.85546875" style="3" customWidth="1"/>
    <col min="554" max="554" width="20.140625" style="3" customWidth="1"/>
    <col min="555" max="557" width="18.5703125" style="3" customWidth="1"/>
    <col min="558" max="558" width="12.140625" style="3" customWidth="1"/>
    <col min="559" max="559" width="20.140625" style="3" customWidth="1"/>
    <col min="560" max="560" width="18.5703125" style="3" customWidth="1"/>
    <col min="561" max="563" width="24.28515625" style="3" customWidth="1"/>
    <col min="564" max="564" width="18.5703125" style="3" customWidth="1"/>
    <col min="565" max="565" width="20.28515625" style="3" customWidth="1"/>
    <col min="566" max="566" width="22.5703125" style="3" customWidth="1"/>
    <col min="567" max="567" width="19.5703125" style="3" customWidth="1"/>
    <col min="568" max="570" width="18.5703125" style="3" customWidth="1"/>
    <col min="571" max="571" width="20.7109375" style="3" customWidth="1"/>
    <col min="572" max="572" width="20.140625" style="3" customWidth="1"/>
    <col min="573" max="573" width="17.85546875" style="3" customWidth="1"/>
    <col min="574" max="576" width="23.28515625" style="3" customWidth="1"/>
    <col min="577" max="577" width="17.85546875" style="3" customWidth="1"/>
    <col min="578" max="579" width="16.28515625" style="3" customWidth="1"/>
    <col min="580" max="580" width="19.42578125" style="3" customWidth="1"/>
    <col min="581" max="583" width="17.85546875" style="3" customWidth="1"/>
    <col min="584" max="584" width="20.140625" style="3" customWidth="1"/>
    <col min="585" max="587" width="18.85546875" style="3" customWidth="1"/>
    <col min="588" max="588" width="12.140625" style="3" customWidth="1"/>
    <col min="589" max="589" width="20.140625" style="3" customWidth="1"/>
    <col min="590" max="590" width="18.5703125" style="3" customWidth="1"/>
    <col min="591" max="593" width="21.140625" style="3" customWidth="1"/>
    <col min="594" max="594" width="21.7109375" style="3" customWidth="1"/>
    <col min="595" max="595" width="16.28515625" style="3" customWidth="1"/>
    <col min="596" max="596" width="19.7109375" style="3" customWidth="1"/>
    <col min="597" max="597" width="19.5703125" style="3" customWidth="1"/>
    <col min="598" max="600" width="18.5703125" style="3" customWidth="1"/>
    <col min="601" max="601" width="20.28515625" style="3" customWidth="1"/>
    <col min="602" max="602" width="20.140625" style="3" customWidth="1"/>
    <col min="603" max="603" width="17.85546875" style="3" customWidth="1"/>
    <col min="604" max="606" width="21" style="3" customWidth="1"/>
    <col min="607" max="607" width="22.42578125" style="3" customWidth="1"/>
    <col min="608" max="609" width="16.28515625" style="3" customWidth="1"/>
    <col min="610" max="610" width="19.42578125" style="3" customWidth="1"/>
    <col min="611" max="613" width="17.85546875" style="3" customWidth="1"/>
    <col min="614" max="614" width="20.140625" style="3" customWidth="1"/>
    <col min="615" max="617" width="18" style="3" customWidth="1"/>
    <col min="618" max="618" width="12.140625" style="3" customWidth="1"/>
    <col min="619" max="619" width="20.140625" style="3" customWidth="1"/>
    <col min="620" max="620" width="18.5703125" style="3" customWidth="1"/>
    <col min="621" max="623" width="21.140625" style="3" customWidth="1"/>
    <col min="624" max="624" width="21.7109375" style="3" customWidth="1"/>
    <col min="625" max="625" width="23.140625" style="3" customWidth="1"/>
    <col min="626" max="626" width="20" style="3" customWidth="1"/>
    <col min="627" max="627" width="19.5703125" style="3" customWidth="1"/>
    <col min="628" max="630" width="18.5703125" style="3" customWidth="1"/>
    <col min="631" max="631" width="21.140625" style="3" customWidth="1"/>
    <col min="632" max="632" width="20.140625" style="3" customWidth="1"/>
    <col min="633" max="633" width="17.85546875" style="3" customWidth="1"/>
    <col min="634" max="636" width="21.28515625" style="3" customWidth="1"/>
    <col min="637" max="637" width="22.140625" style="3" customWidth="1"/>
    <col min="638" max="639" width="16.28515625" style="3" customWidth="1"/>
    <col min="640" max="640" width="19.42578125" style="3" customWidth="1"/>
    <col min="641" max="643" width="17.85546875" style="3" customWidth="1"/>
    <col min="644" max="644" width="20.140625" style="3" customWidth="1"/>
    <col min="645" max="647" width="18.5703125" style="3" customWidth="1"/>
    <col min="648" max="648" width="12.140625" style="3" customWidth="1"/>
    <col min="649" max="649" width="20.140625" style="3" customWidth="1"/>
    <col min="650" max="650" width="18.5703125" style="3" customWidth="1"/>
    <col min="651" max="653" width="22.28515625" style="3" customWidth="1"/>
    <col min="654" max="654" width="23.42578125" style="3" customWidth="1"/>
    <col min="655" max="656" width="20.28515625" style="3" customWidth="1"/>
    <col min="657" max="657" width="19.5703125" style="3" customWidth="1"/>
    <col min="658" max="660" width="18.5703125" style="3" customWidth="1"/>
    <col min="661" max="661" width="20.42578125" style="3" customWidth="1"/>
    <col min="662" max="662" width="20.140625" style="3" customWidth="1"/>
    <col min="663" max="666" width="23.28515625" style="3" customWidth="1"/>
    <col min="667" max="667" width="17.85546875" style="3" customWidth="1"/>
    <col min="668" max="669" width="16.28515625" style="3" customWidth="1"/>
    <col min="670" max="670" width="19.42578125" style="3" customWidth="1"/>
    <col min="671" max="672" width="17.85546875" style="3" customWidth="1"/>
    <col min="673" max="679" width="11.85546875" style="3" customWidth="1"/>
    <col min="680" max="681" width="11.5703125" style="3" customWidth="1"/>
    <col min="682" max="688" width="22.42578125" style="3" customWidth="1"/>
    <col min="689" max="690" width="20.140625" style="3"/>
    <col min="691" max="691" width="20.85546875" style="3" customWidth="1"/>
    <col min="692" max="692" width="21.5703125" style="3" customWidth="1"/>
    <col min="693" max="695" width="20.140625" style="3"/>
    <col min="696" max="696" width="21.140625" style="3" customWidth="1"/>
    <col min="697" max="16384" width="20.140625" style="3"/>
  </cols>
  <sheetData>
    <row r="1" spans="1:697" ht="101.25" customHeight="1" x14ac:dyDescent="0.25">
      <c r="O1" s="146"/>
      <c r="P1" s="146"/>
      <c r="Q1" s="146"/>
      <c r="R1" s="146"/>
      <c r="T1" s="146" t="s">
        <v>145</v>
      </c>
      <c r="U1" s="146"/>
      <c r="V1" s="146"/>
      <c r="W1" s="146"/>
      <c r="X1" s="146"/>
      <c r="Y1" s="146"/>
      <c r="Z1" s="146"/>
      <c r="AA1" s="146"/>
      <c r="AD1" s="55"/>
      <c r="AE1" s="55"/>
      <c r="AF1" s="55"/>
      <c r="AG1" s="55"/>
      <c r="AH1" s="55"/>
      <c r="AI1" s="55"/>
      <c r="AJ1" s="55"/>
    </row>
    <row r="3" spans="1:697" ht="76.5" customHeight="1" x14ac:dyDescent="0.25">
      <c r="D3" s="147" t="s">
        <v>94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697" ht="18" customHeight="1" x14ac:dyDescent="0.25">
      <c r="R4" s="14"/>
      <c r="Z4" s="148" t="s">
        <v>92</v>
      </c>
      <c r="AA4" s="148"/>
      <c r="AB4" s="39"/>
      <c r="AI4" s="58"/>
      <c r="AJ4" s="58"/>
    </row>
    <row r="5" spans="1:697" ht="18" customHeight="1" x14ac:dyDescent="0.25">
      <c r="R5" s="14"/>
      <c r="Z5" s="149" t="s">
        <v>93</v>
      </c>
      <c r="AA5" s="149"/>
      <c r="AB5" s="57"/>
      <c r="AI5" s="59"/>
      <c r="AJ5" s="59"/>
    </row>
    <row r="6" spans="1:697" ht="20.25" customHeight="1" x14ac:dyDescent="0.25">
      <c r="A6" s="137" t="s">
        <v>73</v>
      </c>
      <c r="B6" s="78" t="s">
        <v>66</v>
      </c>
      <c r="C6" s="78" t="s">
        <v>117</v>
      </c>
      <c r="D6" s="134" t="s">
        <v>60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6"/>
      <c r="AB6" s="134" t="s">
        <v>135</v>
      </c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44" t="s">
        <v>60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34" t="s">
        <v>60</v>
      </c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4" t="s">
        <v>60</v>
      </c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40" t="s">
        <v>139</v>
      </c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0" t="s">
        <v>141</v>
      </c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34" t="s">
        <v>100</v>
      </c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 t="s">
        <v>60</v>
      </c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42" t="s">
        <v>61</v>
      </c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4" t="s">
        <v>125</v>
      </c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34" t="s">
        <v>144</v>
      </c>
      <c r="JT6" s="135"/>
      <c r="JU6" s="135"/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5"/>
      <c r="KM6" s="135"/>
      <c r="KN6" s="140" t="s">
        <v>61</v>
      </c>
      <c r="KO6" s="141"/>
      <c r="KP6" s="141"/>
      <c r="KQ6" s="141"/>
      <c r="KR6" s="141"/>
      <c r="KS6" s="141"/>
      <c r="KT6" s="141"/>
      <c r="KU6" s="141"/>
      <c r="KV6" s="141"/>
      <c r="KW6" s="141"/>
      <c r="KX6" s="141"/>
      <c r="KY6" s="141"/>
      <c r="KZ6" s="141"/>
      <c r="LA6" s="141"/>
      <c r="LB6" s="141"/>
      <c r="LC6" s="141"/>
      <c r="LD6" s="141"/>
      <c r="LE6" s="141"/>
      <c r="LF6" s="141"/>
      <c r="LG6" s="141"/>
      <c r="LH6" s="141"/>
      <c r="LI6" s="141"/>
      <c r="LJ6" s="134" t="s">
        <v>133</v>
      </c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5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5"/>
      <c r="ML6" s="135"/>
      <c r="MM6" s="135"/>
      <c r="MN6" s="140" t="s">
        <v>128</v>
      </c>
      <c r="MO6" s="141"/>
      <c r="MP6" s="141"/>
      <c r="MQ6" s="141"/>
      <c r="MR6" s="141"/>
      <c r="MS6" s="141"/>
      <c r="MT6" s="141"/>
      <c r="MU6" s="141"/>
      <c r="MV6" s="141"/>
      <c r="MW6" s="141"/>
      <c r="MX6" s="141"/>
      <c r="MY6" s="141"/>
      <c r="MZ6" s="141"/>
      <c r="NA6" s="141"/>
      <c r="NB6" s="141"/>
      <c r="NC6" s="141"/>
      <c r="ND6" s="141"/>
      <c r="NE6" s="141"/>
      <c r="NF6" s="141"/>
      <c r="NG6" s="141"/>
      <c r="NH6" s="141"/>
      <c r="NI6" s="141"/>
      <c r="NJ6" s="141"/>
      <c r="NK6" s="141"/>
      <c r="NL6" s="141"/>
      <c r="NM6" s="141"/>
      <c r="NN6" s="141"/>
      <c r="NO6" s="141"/>
      <c r="NP6" s="141"/>
      <c r="NQ6" s="141"/>
      <c r="NR6" s="140" t="s">
        <v>129</v>
      </c>
      <c r="NS6" s="141"/>
      <c r="NT6" s="141"/>
      <c r="NU6" s="141"/>
      <c r="NV6" s="141"/>
      <c r="NW6" s="141"/>
      <c r="NX6" s="141"/>
      <c r="NY6" s="141"/>
      <c r="NZ6" s="141"/>
      <c r="OA6" s="141"/>
      <c r="OB6" s="141"/>
      <c r="OC6" s="141"/>
      <c r="OD6" s="141"/>
      <c r="OE6" s="141"/>
      <c r="OF6" s="141"/>
      <c r="OG6" s="141"/>
      <c r="OH6" s="141"/>
      <c r="OI6" s="141"/>
      <c r="OJ6" s="141"/>
      <c r="OK6" s="141"/>
      <c r="OL6" s="141"/>
      <c r="OM6" s="141"/>
      <c r="ON6" s="141"/>
      <c r="OO6" s="141"/>
      <c r="OP6" s="141"/>
      <c r="OQ6" s="141"/>
      <c r="OR6" s="141"/>
      <c r="OS6" s="141"/>
      <c r="OT6" s="141"/>
      <c r="OU6" s="141"/>
      <c r="OV6" s="134" t="s">
        <v>61</v>
      </c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5"/>
      <c r="PH6" s="135"/>
      <c r="PI6" s="135"/>
      <c r="PJ6" s="135"/>
      <c r="PK6" s="135"/>
      <c r="PL6" s="135"/>
      <c r="PM6" s="135"/>
      <c r="PN6" s="135"/>
      <c r="PO6" s="135"/>
      <c r="PP6" s="135"/>
      <c r="PQ6" s="135"/>
      <c r="PR6" s="135"/>
      <c r="PS6" s="135"/>
      <c r="PT6" s="135"/>
      <c r="PU6" s="135"/>
      <c r="PV6" s="135"/>
      <c r="PW6" s="135"/>
      <c r="PX6" s="135"/>
      <c r="PY6" s="135"/>
      <c r="PZ6" s="135" t="s">
        <v>61</v>
      </c>
      <c r="QA6" s="135"/>
      <c r="QB6" s="135"/>
      <c r="QC6" s="135"/>
      <c r="QD6" s="135"/>
      <c r="QE6" s="135"/>
      <c r="QF6" s="135"/>
      <c r="QG6" s="135"/>
      <c r="QH6" s="135"/>
      <c r="QI6" s="135"/>
      <c r="QJ6" s="135"/>
      <c r="QK6" s="135"/>
      <c r="QL6" s="135"/>
      <c r="QM6" s="135"/>
      <c r="QN6" s="135"/>
      <c r="QO6" s="135"/>
      <c r="QP6" s="135"/>
      <c r="QQ6" s="135"/>
      <c r="QR6" s="138" t="s">
        <v>104</v>
      </c>
      <c r="QS6" s="139"/>
      <c r="QT6" s="139"/>
      <c r="QU6" s="139"/>
      <c r="QV6" s="139"/>
      <c r="QW6" s="139"/>
      <c r="QX6" s="139"/>
      <c r="QY6" s="139"/>
      <c r="QZ6" s="139"/>
      <c r="RA6" s="139"/>
      <c r="RB6" s="139"/>
      <c r="RC6" s="139"/>
      <c r="RD6" s="139"/>
      <c r="RE6" s="139"/>
      <c r="RF6" s="139"/>
      <c r="RG6" s="139"/>
      <c r="RH6" s="139"/>
      <c r="RI6" s="139"/>
      <c r="RJ6" s="139"/>
      <c r="RK6" s="139"/>
      <c r="RL6" s="139"/>
      <c r="RM6" s="139"/>
      <c r="RN6" s="139"/>
      <c r="RO6" s="139"/>
      <c r="RP6" s="139"/>
      <c r="RQ6" s="139"/>
      <c r="RR6" s="139"/>
      <c r="RS6" s="139"/>
      <c r="RT6" s="139"/>
      <c r="RU6" s="139"/>
      <c r="RV6" s="139"/>
      <c r="RW6" s="139"/>
      <c r="RX6" s="139"/>
      <c r="RY6" s="139"/>
      <c r="RZ6" s="139"/>
      <c r="SA6" s="139"/>
      <c r="SB6" s="139"/>
      <c r="SC6" s="139"/>
      <c r="SD6" s="139"/>
      <c r="SE6" s="139"/>
      <c r="SF6" s="138" t="s">
        <v>106</v>
      </c>
      <c r="SG6" s="139"/>
      <c r="SH6" s="139"/>
      <c r="SI6" s="139"/>
      <c r="SJ6" s="139"/>
      <c r="SK6" s="139"/>
      <c r="SL6" s="139"/>
      <c r="SM6" s="139"/>
      <c r="SN6" s="139"/>
      <c r="SO6" s="139"/>
      <c r="SP6" s="139"/>
      <c r="SQ6" s="139"/>
      <c r="SR6" s="139"/>
      <c r="SS6" s="139"/>
      <c r="ST6" s="139"/>
      <c r="SU6" s="139"/>
      <c r="SV6" s="139"/>
      <c r="SW6" s="139"/>
      <c r="SX6" s="139"/>
      <c r="SY6" s="139"/>
      <c r="SZ6" s="139"/>
      <c r="TA6" s="139"/>
      <c r="TB6" s="139"/>
      <c r="TC6" s="139"/>
      <c r="TD6" s="139"/>
      <c r="TE6" s="139"/>
      <c r="TF6" s="139"/>
      <c r="TG6" s="139"/>
      <c r="TH6" s="139"/>
      <c r="TI6" s="139"/>
      <c r="TJ6" s="138" t="s">
        <v>130</v>
      </c>
      <c r="TK6" s="139"/>
      <c r="TL6" s="139"/>
      <c r="TM6" s="139"/>
      <c r="TN6" s="139"/>
      <c r="TO6" s="139"/>
      <c r="TP6" s="139"/>
      <c r="TQ6" s="139"/>
      <c r="TR6" s="139"/>
      <c r="TS6" s="139"/>
      <c r="TT6" s="139"/>
      <c r="TU6" s="139"/>
      <c r="TV6" s="139"/>
      <c r="TW6" s="139"/>
      <c r="TX6" s="139"/>
      <c r="TY6" s="139"/>
      <c r="TZ6" s="139"/>
      <c r="UA6" s="139"/>
      <c r="UB6" s="139"/>
      <c r="UC6" s="139"/>
      <c r="UD6" s="139"/>
      <c r="UE6" s="139"/>
      <c r="UF6" s="139"/>
      <c r="UG6" s="139"/>
      <c r="UH6" s="139"/>
      <c r="UI6" s="139"/>
      <c r="UJ6" s="139"/>
      <c r="UK6" s="139"/>
      <c r="UL6" s="139"/>
      <c r="UM6" s="139"/>
      <c r="UN6" s="138" t="s">
        <v>131</v>
      </c>
      <c r="UO6" s="139"/>
      <c r="UP6" s="139"/>
      <c r="UQ6" s="139"/>
      <c r="UR6" s="139"/>
      <c r="US6" s="139"/>
      <c r="UT6" s="139"/>
      <c r="UU6" s="139"/>
      <c r="UV6" s="139"/>
      <c r="UW6" s="139"/>
      <c r="UX6" s="139"/>
      <c r="UY6" s="139"/>
      <c r="UZ6" s="139"/>
      <c r="VA6" s="139"/>
      <c r="VB6" s="139"/>
      <c r="VC6" s="139"/>
      <c r="VD6" s="139"/>
      <c r="VE6" s="139"/>
      <c r="VF6" s="139"/>
      <c r="VG6" s="139"/>
      <c r="VH6" s="139"/>
      <c r="VI6" s="139"/>
      <c r="VJ6" s="139"/>
      <c r="VK6" s="139"/>
      <c r="VL6" s="139"/>
      <c r="VM6" s="139"/>
      <c r="VN6" s="139"/>
      <c r="VO6" s="139"/>
      <c r="VP6" s="139"/>
      <c r="VQ6" s="139"/>
      <c r="VR6" s="138" t="s">
        <v>132</v>
      </c>
      <c r="VS6" s="139"/>
      <c r="VT6" s="139"/>
      <c r="VU6" s="139"/>
      <c r="VV6" s="139"/>
      <c r="VW6" s="139"/>
      <c r="VX6" s="139"/>
      <c r="VY6" s="139"/>
      <c r="VZ6" s="139"/>
      <c r="WA6" s="139"/>
      <c r="WB6" s="139"/>
      <c r="WC6" s="139"/>
      <c r="WD6" s="139"/>
      <c r="WE6" s="139"/>
      <c r="WF6" s="139"/>
      <c r="WG6" s="139"/>
      <c r="WH6" s="139"/>
      <c r="WI6" s="139"/>
      <c r="WJ6" s="139"/>
      <c r="WK6" s="139"/>
      <c r="WL6" s="139"/>
      <c r="WM6" s="139"/>
      <c r="WN6" s="139"/>
      <c r="WO6" s="139"/>
      <c r="WP6" s="139"/>
      <c r="WQ6" s="139"/>
      <c r="WR6" s="139"/>
      <c r="WS6" s="139"/>
      <c r="WT6" s="139"/>
      <c r="WU6" s="139"/>
      <c r="WV6" s="138" t="s">
        <v>131</v>
      </c>
      <c r="WW6" s="139"/>
      <c r="WX6" s="139"/>
      <c r="WY6" s="139"/>
      <c r="WZ6" s="139"/>
      <c r="XA6" s="139"/>
      <c r="XB6" s="139"/>
      <c r="XC6" s="139"/>
      <c r="XD6" s="139"/>
      <c r="XE6" s="139"/>
      <c r="XF6" s="139"/>
      <c r="XG6" s="139"/>
      <c r="XH6" s="139"/>
      <c r="XI6" s="139"/>
      <c r="XJ6" s="139"/>
      <c r="XK6" s="139"/>
      <c r="XL6" s="139"/>
      <c r="XM6" s="139"/>
      <c r="XN6" s="139"/>
      <c r="XO6" s="139"/>
      <c r="XP6" s="139"/>
      <c r="XQ6" s="139"/>
      <c r="XR6" s="139"/>
      <c r="XS6" s="139"/>
      <c r="XT6" s="139"/>
      <c r="XU6" s="139"/>
      <c r="XV6" s="139"/>
      <c r="XW6" s="139"/>
      <c r="XX6" s="139"/>
      <c r="XY6" s="139"/>
      <c r="XZ6" s="150" t="s">
        <v>109</v>
      </c>
      <c r="YA6" s="150"/>
      <c r="YB6" s="150"/>
      <c r="YC6" s="150"/>
      <c r="YD6" s="150"/>
      <c r="YE6" s="150"/>
      <c r="YF6" s="150"/>
      <c r="YG6" s="150"/>
      <c r="YH6" s="150"/>
      <c r="YI6" s="150"/>
      <c r="YJ6" s="150"/>
      <c r="YK6" s="150"/>
      <c r="YL6" s="150"/>
      <c r="YM6" s="150"/>
      <c r="YN6" s="150"/>
      <c r="YO6" s="150"/>
      <c r="YP6" s="150"/>
      <c r="YQ6" s="150"/>
      <c r="YR6" s="150"/>
      <c r="YS6" s="150"/>
      <c r="YT6" s="150"/>
      <c r="YU6" s="150"/>
      <c r="YV6" s="150"/>
      <c r="YW6" s="150"/>
      <c r="YX6" s="150"/>
      <c r="YY6" s="150"/>
      <c r="YZ6" s="150"/>
      <c r="ZA6" s="150"/>
      <c r="ZB6" s="150"/>
      <c r="ZC6" s="150"/>
      <c r="ZD6" s="150"/>
      <c r="ZE6" s="150"/>
      <c r="ZF6" s="150"/>
      <c r="ZG6" s="150"/>
      <c r="ZH6" s="150"/>
      <c r="ZI6" s="150"/>
      <c r="ZJ6" s="150"/>
      <c r="ZK6" s="150"/>
      <c r="ZL6" s="155" t="s">
        <v>115</v>
      </c>
      <c r="ZM6" s="151" t="s">
        <v>110</v>
      </c>
      <c r="ZN6" s="151"/>
      <c r="ZO6" s="151"/>
      <c r="ZP6" s="151"/>
      <c r="ZQ6" s="151"/>
      <c r="ZR6" s="151"/>
      <c r="ZS6" s="151"/>
      <c r="ZT6" s="151"/>
      <c r="ZU6" s="151"/>
    </row>
    <row r="7" spans="1:697" ht="18.75" customHeight="1" x14ac:dyDescent="0.25">
      <c r="A7" s="137"/>
      <c r="B7" s="79"/>
      <c r="C7" s="79"/>
      <c r="D7" s="100" t="s">
        <v>63</v>
      </c>
      <c r="E7" s="94" t="s">
        <v>0</v>
      </c>
      <c r="F7" s="96"/>
      <c r="G7" s="97" t="s">
        <v>0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9" t="s">
        <v>0</v>
      </c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7" t="s">
        <v>0</v>
      </c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87" t="s">
        <v>0</v>
      </c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9"/>
      <c r="CP7" s="87" t="s">
        <v>137</v>
      </c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9"/>
      <c r="DT7" s="87" t="s">
        <v>0</v>
      </c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9"/>
      <c r="EX7" s="87" t="s">
        <v>0</v>
      </c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9"/>
      <c r="GB7" s="87" t="s">
        <v>0</v>
      </c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9"/>
      <c r="HF7" s="98" t="s">
        <v>62</v>
      </c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100" t="s">
        <v>64</v>
      </c>
      <c r="HY7" s="94" t="s">
        <v>0</v>
      </c>
      <c r="HZ7" s="96"/>
      <c r="IA7" s="97" t="s">
        <v>0</v>
      </c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9" t="s">
        <v>0</v>
      </c>
      <c r="IW7" s="99"/>
      <c r="IX7" s="99"/>
      <c r="IY7" s="99"/>
      <c r="IZ7" s="99"/>
      <c r="JA7" s="99"/>
      <c r="JB7" s="99"/>
      <c r="JC7" s="99"/>
      <c r="JD7" s="99"/>
      <c r="JE7" s="99"/>
      <c r="JF7" s="99"/>
      <c r="JG7" s="99"/>
      <c r="JH7" s="99"/>
      <c r="JI7" s="99"/>
      <c r="JJ7" s="99"/>
      <c r="JK7" s="99"/>
      <c r="JL7" s="99"/>
      <c r="JM7" s="99"/>
      <c r="JN7" s="99"/>
      <c r="JO7" s="99"/>
      <c r="JP7" s="99"/>
      <c r="JQ7" s="99"/>
      <c r="JR7" s="99"/>
      <c r="JS7" s="97" t="s">
        <v>0</v>
      </c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87" t="s">
        <v>0</v>
      </c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9"/>
      <c r="LJ7" s="87" t="s">
        <v>0</v>
      </c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9"/>
      <c r="MN7" s="87" t="s">
        <v>0</v>
      </c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9"/>
      <c r="NR7" s="90" t="s">
        <v>102</v>
      </c>
      <c r="NS7" s="91"/>
      <c r="NT7" s="91"/>
      <c r="NU7" s="91"/>
      <c r="NV7" s="91"/>
      <c r="NW7" s="91"/>
      <c r="NX7" s="91"/>
      <c r="NY7" s="91"/>
      <c r="NZ7" s="91"/>
      <c r="OA7" s="91"/>
      <c r="OB7" s="91"/>
      <c r="OC7" s="91"/>
      <c r="OD7" s="91"/>
      <c r="OE7" s="91"/>
      <c r="OF7" s="91"/>
      <c r="OG7" s="91"/>
      <c r="OH7" s="91"/>
      <c r="OI7" s="91"/>
      <c r="OJ7" s="91"/>
      <c r="OK7" s="91"/>
      <c r="OL7" s="91"/>
      <c r="OM7" s="91"/>
      <c r="ON7" s="91"/>
      <c r="OO7" s="91"/>
      <c r="OP7" s="91"/>
      <c r="OQ7" s="91"/>
      <c r="OR7" s="91"/>
      <c r="OS7" s="91"/>
      <c r="OT7" s="91"/>
      <c r="OU7" s="92"/>
      <c r="OV7" s="87" t="s">
        <v>0</v>
      </c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9"/>
      <c r="PZ7" s="98" t="s">
        <v>62</v>
      </c>
      <c r="QA7" s="98"/>
      <c r="QB7" s="98"/>
      <c r="QC7" s="98"/>
      <c r="QD7" s="98"/>
      <c r="QE7" s="98"/>
      <c r="QF7" s="98"/>
      <c r="QG7" s="98"/>
      <c r="QH7" s="98"/>
      <c r="QI7" s="98"/>
      <c r="QJ7" s="98"/>
      <c r="QK7" s="98"/>
      <c r="QL7" s="98"/>
      <c r="QM7" s="98"/>
      <c r="QN7" s="98"/>
      <c r="QO7" s="98"/>
      <c r="QP7" s="98"/>
      <c r="QQ7" s="98"/>
      <c r="QR7" s="131" t="s">
        <v>65</v>
      </c>
      <c r="QS7" s="107" t="s">
        <v>0</v>
      </c>
      <c r="QT7" s="109"/>
      <c r="QU7" s="110" t="s">
        <v>0</v>
      </c>
      <c r="QV7" s="110"/>
      <c r="QW7" s="110"/>
      <c r="QX7" s="110"/>
      <c r="QY7" s="110"/>
      <c r="QZ7" s="110"/>
      <c r="RA7" s="110"/>
      <c r="RB7" s="110"/>
      <c r="RC7" s="110"/>
      <c r="RD7" s="110"/>
      <c r="RE7" s="110"/>
      <c r="RF7" s="110"/>
      <c r="RG7" s="110"/>
      <c r="RH7" s="110"/>
      <c r="RI7" s="110"/>
      <c r="RJ7" s="110"/>
      <c r="RK7" s="110"/>
      <c r="RL7" s="110"/>
      <c r="RM7" s="110"/>
      <c r="RN7" s="110"/>
      <c r="RO7" s="110"/>
      <c r="RP7" s="118" t="s">
        <v>0</v>
      </c>
      <c r="RQ7" s="118"/>
      <c r="RR7" s="118"/>
      <c r="RS7" s="118"/>
      <c r="RT7" s="118"/>
      <c r="RU7" s="118"/>
      <c r="RV7" s="118"/>
      <c r="RW7" s="118"/>
      <c r="RX7" s="118"/>
      <c r="RY7" s="118"/>
      <c r="RZ7" s="118"/>
      <c r="SA7" s="118"/>
      <c r="SB7" s="118"/>
      <c r="SC7" s="118"/>
      <c r="SD7" s="118"/>
      <c r="SE7" s="118"/>
      <c r="SF7" s="118"/>
      <c r="SG7" s="118"/>
      <c r="SH7" s="118"/>
      <c r="SI7" s="118"/>
      <c r="SJ7" s="118"/>
      <c r="SK7" s="118"/>
      <c r="SL7" s="118"/>
      <c r="SM7" s="110" t="s">
        <v>0</v>
      </c>
      <c r="SN7" s="110"/>
      <c r="SO7" s="110"/>
      <c r="SP7" s="110"/>
      <c r="SQ7" s="110"/>
      <c r="SR7" s="110"/>
      <c r="SS7" s="110"/>
      <c r="ST7" s="110"/>
      <c r="SU7" s="110"/>
      <c r="SV7" s="110"/>
      <c r="SW7" s="110"/>
      <c r="SX7" s="110"/>
      <c r="SY7" s="110"/>
      <c r="SZ7" s="102" t="s">
        <v>0</v>
      </c>
      <c r="TA7" s="103"/>
      <c r="TB7" s="103"/>
      <c r="TC7" s="103"/>
      <c r="TD7" s="103"/>
      <c r="TE7" s="103"/>
      <c r="TF7" s="103"/>
      <c r="TG7" s="103"/>
      <c r="TH7" s="103"/>
      <c r="TI7" s="103"/>
      <c r="TJ7" s="103"/>
      <c r="TK7" s="103"/>
      <c r="TL7" s="103"/>
      <c r="TM7" s="103"/>
      <c r="TN7" s="103"/>
      <c r="TO7" s="103"/>
      <c r="TP7" s="103"/>
      <c r="TQ7" s="103"/>
      <c r="TR7" s="103"/>
      <c r="TS7" s="103"/>
      <c r="TT7" s="103"/>
      <c r="TU7" s="103"/>
      <c r="TV7" s="103"/>
      <c r="TW7" s="103"/>
      <c r="TX7" s="103"/>
      <c r="TY7" s="103"/>
      <c r="TZ7" s="103"/>
      <c r="UA7" s="103"/>
      <c r="UB7" s="103"/>
      <c r="UC7" s="104"/>
      <c r="UD7" s="102" t="s">
        <v>0</v>
      </c>
      <c r="UE7" s="103"/>
      <c r="UF7" s="103"/>
      <c r="UG7" s="103"/>
      <c r="UH7" s="103"/>
      <c r="UI7" s="103"/>
      <c r="UJ7" s="103"/>
      <c r="UK7" s="103"/>
      <c r="UL7" s="103"/>
      <c r="UM7" s="103"/>
      <c r="UN7" s="103"/>
      <c r="UO7" s="103"/>
      <c r="UP7" s="103"/>
      <c r="UQ7" s="103"/>
      <c r="UR7" s="103"/>
      <c r="US7" s="103"/>
      <c r="UT7" s="103"/>
      <c r="UU7" s="103"/>
      <c r="UV7" s="103"/>
      <c r="UW7" s="103"/>
      <c r="UX7" s="103"/>
      <c r="UY7" s="103"/>
      <c r="UZ7" s="103"/>
      <c r="VA7" s="103"/>
      <c r="VB7" s="103"/>
      <c r="VC7" s="103"/>
      <c r="VD7" s="103"/>
      <c r="VE7" s="103"/>
      <c r="VF7" s="103"/>
      <c r="VG7" s="104"/>
      <c r="VH7" s="102" t="s">
        <v>0</v>
      </c>
      <c r="VI7" s="103"/>
      <c r="VJ7" s="103"/>
      <c r="VK7" s="103"/>
      <c r="VL7" s="103"/>
      <c r="VM7" s="103"/>
      <c r="VN7" s="103"/>
      <c r="VO7" s="103"/>
      <c r="VP7" s="103"/>
      <c r="VQ7" s="103"/>
      <c r="VR7" s="103"/>
      <c r="VS7" s="103"/>
      <c r="VT7" s="103"/>
      <c r="VU7" s="103"/>
      <c r="VV7" s="103"/>
      <c r="VW7" s="103"/>
      <c r="VX7" s="103"/>
      <c r="VY7" s="103"/>
      <c r="VZ7" s="103"/>
      <c r="WA7" s="103"/>
      <c r="WB7" s="103"/>
      <c r="WC7" s="103"/>
      <c r="WD7" s="103"/>
      <c r="WE7" s="103"/>
      <c r="WF7" s="103"/>
      <c r="WG7" s="103"/>
      <c r="WH7" s="103"/>
      <c r="WI7" s="103"/>
      <c r="WJ7" s="103"/>
      <c r="WK7" s="104"/>
      <c r="WL7" s="102" t="s">
        <v>0</v>
      </c>
      <c r="WM7" s="103"/>
      <c r="WN7" s="103"/>
      <c r="WO7" s="103"/>
      <c r="WP7" s="103"/>
      <c r="WQ7" s="103"/>
      <c r="WR7" s="103"/>
      <c r="WS7" s="103"/>
      <c r="WT7" s="103"/>
      <c r="WU7" s="103"/>
      <c r="WV7" s="103"/>
      <c r="WW7" s="103"/>
      <c r="WX7" s="103"/>
      <c r="WY7" s="103"/>
      <c r="WZ7" s="103"/>
      <c r="XA7" s="103"/>
      <c r="XB7" s="103"/>
      <c r="XC7" s="103"/>
      <c r="XD7" s="103"/>
      <c r="XE7" s="103"/>
      <c r="XF7" s="103"/>
      <c r="XG7" s="103"/>
      <c r="XH7" s="103"/>
      <c r="XI7" s="103"/>
      <c r="XJ7" s="103"/>
      <c r="XK7" s="103"/>
      <c r="XL7" s="103"/>
      <c r="XM7" s="103"/>
      <c r="XN7" s="103"/>
      <c r="XO7" s="104"/>
      <c r="XP7" s="102" t="s">
        <v>0</v>
      </c>
      <c r="XQ7" s="103"/>
      <c r="XR7" s="103"/>
      <c r="XS7" s="103"/>
      <c r="XT7" s="103"/>
      <c r="XU7" s="103"/>
      <c r="XV7" s="103"/>
      <c r="XW7" s="103"/>
      <c r="XX7" s="103"/>
      <c r="XY7" s="103"/>
      <c r="XZ7" s="103"/>
      <c r="YA7" s="103"/>
      <c r="YB7" s="103"/>
      <c r="YC7" s="103"/>
      <c r="YD7" s="103"/>
      <c r="YE7" s="103"/>
      <c r="YF7" s="103"/>
      <c r="YG7" s="103"/>
      <c r="YH7" s="103"/>
      <c r="YI7" s="103"/>
      <c r="YJ7" s="103"/>
      <c r="YK7" s="103"/>
      <c r="YL7" s="103"/>
      <c r="YM7" s="103"/>
      <c r="YN7" s="103"/>
      <c r="YO7" s="103"/>
      <c r="YP7" s="103"/>
      <c r="YQ7" s="103"/>
      <c r="YR7" s="103"/>
      <c r="YS7" s="104"/>
      <c r="YT7" s="105" t="s">
        <v>62</v>
      </c>
      <c r="YU7" s="105"/>
      <c r="YV7" s="105"/>
      <c r="YW7" s="105"/>
      <c r="YX7" s="105"/>
      <c r="YY7" s="105"/>
      <c r="YZ7" s="105"/>
      <c r="ZA7" s="105"/>
      <c r="ZB7" s="105"/>
      <c r="ZC7" s="105"/>
      <c r="ZD7" s="105"/>
      <c r="ZE7" s="105"/>
      <c r="ZF7" s="105"/>
      <c r="ZG7" s="105"/>
      <c r="ZH7" s="105"/>
      <c r="ZI7" s="105"/>
      <c r="ZJ7" s="105"/>
      <c r="ZK7" s="105"/>
      <c r="ZL7" s="156"/>
      <c r="ZM7" s="151"/>
      <c r="ZN7" s="151"/>
      <c r="ZO7" s="151"/>
      <c r="ZP7" s="151"/>
      <c r="ZQ7" s="151"/>
      <c r="ZR7" s="151"/>
      <c r="ZS7" s="151"/>
      <c r="ZT7" s="151"/>
      <c r="ZU7" s="151"/>
    </row>
    <row r="8" spans="1:697" s="2" customFormat="1" ht="48.75" customHeight="1" x14ac:dyDescent="0.25">
      <c r="A8" s="137"/>
      <c r="B8" s="79"/>
      <c r="C8" s="79"/>
      <c r="D8" s="100"/>
      <c r="E8" s="78" t="s">
        <v>58</v>
      </c>
      <c r="F8" s="78" t="s">
        <v>59</v>
      </c>
      <c r="G8" s="93" t="s">
        <v>1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 t="s">
        <v>134</v>
      </c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6"/>
      <c r="AS8" s="97" t="s">
        <v>67</v>
      </c>
      <c r="AT8" s="97"/>
      <c r="AU8" s="97"/>
      <c r="AV8" s="97"/>
      <c r="AW8" s="97"/>
      <c r="AX8" s="97"/>
      <c r="AY8" s="97" t="s">
        <v>67</v>
      </c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87" t="s">
        <v>2</v>
      </c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9"/>
      <c r="CP8" s="87" t="s">
        <v>3</v>
      </c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9"/>
      <c r="DT8" s="90" t="s">
        <v>138</v>
      </c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2"/>
      <c r="EX8" s="87" t="s">
        <v>5</v>
      </c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9"/>
      <c r="GB8" s="87" t="s">
        <v>6</v>
      </c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9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100"/>
      <c r="HY8" s="78" t="s">
        <v>58</v>
      </c>
      <c r="HZ8" s="78" t="s">
        <v>59</v>
      </c>
      <c r="IA8" s="93" t="s">
        <v>1</v>
      </c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4" t="s">
        <v>126</v>
      </c>
      <c r="IW8" s="95"/>
      <c r="IX8" s="95"/>
      <c r="IY8" s="95"/>
      <c r="IZ8" s="95"/>
      <c r="JA8" s="95"/>
      <c r="JB8" s="95"/>
      <c r="JC8" s="95"/>
      <c r="JD8" s="95"/>
      <c r="JE8" s="95"/>
      <c r="JF8" s="95"/>
      <c r="JG8" s="95"/>
      <c r="JH8" s="95"/>
      <c r="JI8" s="95"/>
      <c r="JJ8" s="95"/>
      <c r="JK8" s="95"/>
      <c r="JL8" s="96"/>
      <c r="JM8" s="97" t="s">
        <v>67</v>
      </c>
      <c r="JN8" s="97"/>
      <c r="JO8" s="97"/>
      <c r="JP8" s="97"/>
      <c r="JQ8" s="97"/>
      <c r="JR8" s="97"/>
      <c r="JS8" s="97" t="s">
        <v>67</v>
      </c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87" t="s">
        <v>2</v>
      </c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9"/>
      <c r="LJ8" s="87" t="s">
        <v>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9"/>
      <c r="MN8" s="90" t="s">
        <v>101</v>
      </c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91"/>
      <c r="NI8" s="91"/>
      <c r="NJ8" s="91"/>
      <c r="NK8" s="91"/>
      <c r="NL8" s="91"/>
      <c r="NM8" s="91"/>
      <c r="NN8" s="91"/>
      <c r="NO8" s="91"/>
      <c r="NP8" s="91"/>
      <c r="NQ8" s="92"/>
      <c r="NR8" s="87" t="s">
        <v>5</v>
      </c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9"/>
      <c r="OV8" s="87" t="s">
        <v>6</v>
      </c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9"/>
      <c r="PZ8" s="98"/>
      <c r="QA8" s="98"/>
      <c r="QB8" s="98"/>
      <c r="QC8" s="98"/>
      <c r="QD8" s="98"/>
      <c r="QE8" s="98"/>
      <c r="QF8" s="98"/>
      <c r="QG8" s="98"/>
      <c r="QH8" s="98"/>
      <c r="QI8" s="98"/>
      <c r="QJ8" s="98"/>
      <c r="QK8" s="98"/>
      <c r="QL8" s="98"/>
      <c r="QM8" s="98"/>
      <c r="QN8" s="98"/>
      <c r="QO8" s="98"/>
      <c r="QP8" s="98"/>
      <c r="QQ8" s="98"/>
      <c r="QR8" s="131"/>
      <c r="QS8" s="115" t="s">
        <v>58</v>
      </c>
      <c r="QT8" s="115" t="s">
        <v>59</v>
      </c>
      <c r="QU8" s="106" t="s">
        <v>1</v>
      </c>
      <c r="QV8" s="106"/>
      <c r="QW8" s="106"/>
      <c r="QX8" s="106"/>
      <c r="QY8" s="106"/>
      <c r="QZ8" s="106"/>
      <c r="RA8" s="106"/>
      <c r="RB8" s="106"/>
      <c r="RC8" s="106"/>
      <c r="RD8" s="106"/>
      <c r="RE8" s="106"/>
      <c r="RF8" s="106"/>
      <c r="RG8" s="106"/>
      <c r="RH8" s="106"/>
      <c r="RI8" s="106"/>
      <c r="RJ8" s="106"/>
      <c r="RK8" s="106"/>
      <c r="RL8" s="106"/>
      <c r="RM8" s="106"/>
      <c r="RN8" s="106"/>
      <c r="RO8" s="106"/>
      <c r="RP8" s="107" t="s">
        <v>1</v>
      </c>
      <c r="RQ8" s="108"/>
      <c r="RR8" s="108"/>
      <c r="RS8" s="108"/>
      <c r="RT8" s="108"/>
      <c r="RU8" s="108"/>
      <c r="RV8" s="108"/>
      <c r="RW8" s="108"/>
      <c r="RX8" s="108"/>
      <c r="RY8" s="108"/>
      <c r="RZ8" s="108"/>
      <c r="SA8" s="108"/>
      <c r="SB8" s="108"/>
      <c r="SC8" s="108"/>
      <c r="SD8" s="108"/>
      <c r="SE8" s="108"/>
      <c r="SF8" s="109"/>
      <c r="SG8" s="110" t="s">
        <v>67</v>
      </c>
      <c r="SH8" s="110"/>
      <c r="SI8" s="110"/>
      <c r="SJ8" s="110"/>
      <c r="SK8" s="110"/>
      <c r="SL8" s="110"/>
      <c r="SM8" s="111" t="s">
        <v>105</v>
      </c>
      <c r="SN8" s="111"/>
      <c r="SO8" s="111"/>
      <c r="SP8" s="111"/>
      <c r="SQ8" s="111"/>
      <c r="SR8" s="111"/>
      <c r="SS8" s="111"/>
      <c r="ST8" s="111"/>
      <c r="SU8" s="111"/>
      <c r="SV8" s="111"/>
      <c r="SW8" s="111"/>
      <c r="SX8" s="111"/>
      <c r="SY8" s="111"/>
      <c r="SZ8" s="102" t="s">
        <v>2</v>
      </c>
      <c r="TA8" s="103"/>
      <c r="TB8" s="103"/>
      <c r="TC8" s="103"/>
      <c r="TD8" s="103"/>
      <c r="TE8" s="103"/>
      <c r="TF8" s="103"/>
      <c r="TG8" s="103"/>
      <c r="TH8" s="103"/>
      <c r="TI8" s="103"/>
      <c r="TJ8" s="103"/>
      <c r="TK8" s="103"/>
      <c r="TL8" s="103"/>
      <c r="TM8" s="103"/>
      <c r="TN8" s="103"/>
      <c r="TO8" s="103"/>
      <c r="TP8" s="103"/>
      <c r="TQ8" s="103"/>
      <c r="TR8" s="103"/>
      <c r="TS8" s="103"/>
      <c r="TT8" s="103"/>
      <c r="TU8" s="103"/>
      <c r="TV8" s="103"/>
      <c r="TW8" s="103"/>
      <c r="TX8" s="103"/>
      <c r="TY8" s="103"/>
      <c r="TZ8" s="103"/>
      <c r="UA8" s="103"/>
      <c r="UB8" s="103"/>
      <c r="UC8" s="104"/>
      <c r="UD8" s="112" t="s">
        <v>107</v>
      </c>
      <c r="UE8" s="113"/>
      <c r="UF8" s="113"/>
      <c r="UG8" s="113"/>
      <c r="UH8" s="113"/>
      <c r="UI8" s="113"/>
      <c r="UJ8" s="113"/>
      <c r="UK8" s="113"/>
      <c r="UL8" s="113"/>
      <c r="UM8" s="113"/>
      <c r="UN8" s="113"/>
      <c r="UO8" s="113"/>
      <c r="UP8" s="113"/>
      <c r="UQ8" s="113"/>
      <c r="UR8" s="113"/>
      <c r="US8" s="113"/>
      <c r="UT8" s="113"/>
      <c r="UU8" s="113"/>
      <c r="UV8" s="113"/>
      <c r="UW8" s="113"/>
      <c r="UX8" s="113"/>
      <c r="UY8" s="113"/>
      <c r="UZ8" s="113"/>
      <c r="VA8" s="113"/>
      <c r="VB8" s="113"/>
      <c r="VC8" s="113"/>
      <c r="VD8" s="113"/>
      <c r="VE8" s="113"/>
      <c r="VF8" s="113"/>
      <c r="VG8" s="114"/>
      <c r="VH8" s="102" t="s">
        <v>4</v>
      </c>
      <c r="VI8" s="103"/>
      <c r="VJ8" s="103"/>
      <c r="VK8" s="103"/>
      <c r="VL8" s="103"/>
      <c r="VM8" s="103"/>
      <c r="VN8" s="103"/>
      <c r="VO8" s="103"/>
      <c r="VP8" s="103"/>
      <c r="VQ8" s="103"/>
      <c r="VR8" s="103"/>
      <c r="VS8" s="103"/>
      <c r="VT8" s="103"/>
      <c r="VU8" s="103"/>
      <c r="VV8" s="103"/>
      <c r="VW8" s="103"/>
      <c r="VX8" s="103"/>
      <c r="VY8" s="103"/>
      <c r="VZ8" s="103"/>
      <c r="WA8" s="103"/>
      <c r="WB8" s="103"/>
      <c r="WC8" s="103"/>
      <c r="WD8" s="103"/>
      <c r="WE8" s="103"/>
      <c r="WF8" s="103"/>
      <c r="WG8" s="103"/>
      <c r="WH8" s="103"/>
      <c r="WI8" s="103"/>
      <c r="WJ8" s="103"/>
      <c r="WK8" s="104"/>
      <c r="WL8" s="102" t="s">
        <v>5</v>
      </c>
      <c r="WM8" s="103"/>
      <c r="WN8" s="103"/>
      <c r="WO8" s="103"/>
      <c r="WP8" s="103"/>
      <c r="WQ8" s="103"/>
      <c r="WR8" s="103"/>
      <c r="WS8" s="103"/>
      <c r="WT8" s="103"/>
      <c r="WU8" s="103"/>
      <c r="WV8" s="103"/>
      <c r="WW8" s="103"/>
      <c r="WX8" s="103"/>
      <c r="WY8" s="103"/>
      <c r="WZ8" s="103"/>
      <c r="XA8" s="103"/>
      <c r="XB8" s="103"/>
      <c r="XC8" s="103"/>
      <c r="XD8" s="103"/>
      <c r="XE8" s="103"/>
      <c r="XF8" s="103"/>
      <c r="XG8" s="103"/>
      <c r="XH8" s="103"/>
      <c r="XI8" s="103"/>
      <c r="XJ8" s="103"/>
      <c r="XK8" s="103"/>
      <c r="XL8" s="103"/>
      <c r="XM8" s="103"/>
      <c r="XN8" s="103"/>
      <c r="XO8" s="104"/>
      <c r="XP8" s="102" t="s">
        <v>6</v>
      </c>
      <c r="XQ8" s="103"/>
      <c r="XR8" s="103"/>
      <c r="XS8" s="103"/>
      <c r="XT8" s="103"/>
      <c r="XU8" s="103"/>
      <c r="XV8" s="103"/>
      <c r="XW8" s="103"/>
      <c r="XX8" s="103"/>
      <c r="XY8" s="103"/>
      <c r="XZ8" s="103"/>
      <c r="YA8" s="103"/>
      <c r="YB8" s="103"/>
      <c r="YC8" s="103"/>
      <c r="YD8" s="103"/>
      <c r="YE8" s="103"/>
      <c r="YF8" s="103"/>
      <c r="YG8" s="103"/>
      <c r="YH8" s="103"/>
      <c r="YI8" s="103"/>
      <c r="YJ8" s="103"/>
      <c r="YK8" s="103"/>
      <c r="YL8" s="103"/>
      <c r="YM8" s="103"/>
      <c r="YN8" s="103"/>
      <c r="YO8" s="103"/>
      <c r="YP8" s="103"/>
      <c r="YQ8" s="103"/>
      <c r="YR8" s="103"/>
      <c r="YS8" s="104"/>
      <c r="YT8" s="105"/>
      <c r="YU8" s="105"/>
      <c r="YV8" s="105"/>
      <c r="YW8" s="105"/>
      <c r="YX8" s="105"/>
      <c r="YY8" s="105"/>
      <c r="YZ8" s="105"/>
      <c r="ZA8" s="105"/>
      <c r="ZB8" s="105"/>
      <c r="ZC8" s="105"/>
      <c r="ZD8" s="105"/>
      <c r="ZE8" s="105"/>
      <c r="ZF8" s="105"/>
      <c r="ZG8" s="105"/>
      <c r="ZH8" s="105"/>
      <c r="ZI8" s="105"/>
      <c r="ZJ8" s="105"/>
      <c r="ZK8" s="105"/>
      <c r="ZL8" s="156"/>
      <c r="ZM8" s="151"/>
      <c r="ZN8" s="151"/>
      <c r="ZO8" s="151"/>
      <c r="ZP8" s="151"/>
      <c r="ZQ8" s="151"/>
      <c r="ZR8" s="151"/>
      <c r="ZS8" s="151"/>
      <c r="ZT8" s="151"/>
      <c r="ZU8" s="151"/>
    </row>
    <row r="9" spans="1:697" s="2" customFormat="1" ht="39.75" customHeight="1" x14ac:dyDescent="0.25">
      <c r="A9" s="137"/>
      <c r="B9" s="79"/>
      <c r="C9" s="79"/>
      <c r="D9" s="100"/>
      <c r="E9" s="79"/>
      <c r="F9" s="79"/>
      <c r="G9" s="93" t="s">
        <v>7</v>
      </c>
      <c r="H9" s="93"/>
      <c r="I9" s="93"/>
      <c r="J9" s="93"/>
      <c r="K9" s="93"/>
      <c r="L9" s="93"/>
      <c r="M9" s="93" t="s">
        <v>8</v>
      </c>
      <c r="N9" s="93"/>
      <c r="O9" s="93"/>
      <c r="P9" s="93"/>
      <c r="Q9" s="93"/>
      <c r="R9" s="93"/>
      <c r="S9" s="93" t="s">
        <v>9</v>
      </c>
      <c r="T9" s="93"/>
      <c r="U9" s="93"/>
      <c r="V9" s="93"/>
      <c r="W9" s="93"/>
      <c r="X9" s="93"/>
      <c r="Y9" s="93"/>
      <c r="Z9" s="93"/>
      <c r="AA9" s="93"/>
      <c r="AB9" s="93" t="s">
        <v>9</v>
      </c>
      <c r="AC9" s="93"/>
      <c r="AD9" s="93"/>
      <c r="AE9" s="93"/>
      <c r="AF9" s="93"/>
      <c r="AG9" s="93"/>
      <c r="AH9" s="93"/>
      <c r="AI9" s="93"/>
      <c r="AJ9" s="93"/>
      <c r="AK9" s="94" t="s">
        <v>9</v>
      </c>
      <c r="AL9" s="95"/>
      <c r="AM9" s="95"/>
      <c r="AN9" s="95"/>
      <c r="AO9" s="95"/>
      <c r="AP9" s="95"/>
      <c r="AQ9" s="95"/>
      <c r="AR9" s="96"/>
      <c r="AS9" s="93" t="s">
        <v>7</v>
      </c>
      <c r="AT9" s="93"/>
      <c r="AU9" s="93"/>
      <c r="AV9" s="93" t="s">
        <v>8</v>
      </c>
      <c r="AW9" s="93"/>
      <c r="AX9" s="93"/>
      <c r="AY9" s="93" t="s">
        <v>9</v>
      </c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87" t="s">
        <v>0</v>
      </c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9"/>
      <c r="CP9" s="87" t="s">
        <v>0</v>
      </c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9"/>
      <c r="DT9" s="87" t="s">
        <v>0</v>
      </c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9"/>
      <c r="EX9" s="87" t="s">
        <v>0</v>
      </c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9"/>
      <c r="GB9" s="87" t="s">
        <v>0</v>
      </c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9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100"/>
      <c r="HY9" s="79"/>
      <c r="HZ9" s="79"/>
      <c r="IA9" s="101" t="s">
        <v>143</v>
      </c>
      <c r="IB9" s="101"/>
      <c r="IC9" s="101"/>
      <c r="ID9" s="101"/>
      <c r="IE9" s="101"/>
      <c r="IF9" s="101"/>
      <c r="IG9" s="93" t="s">
        <v>8</v>
      </c>
      <c r="IH9" s="93"/>
      <c r="II9" s="93"/>
      <c r="IJ9" s="93"/>
      <c r="IK9" s="93"/>
      <c r="IL9" s="93"/>
      <c r="IM9" s="93" t="s">
        <v>9</v>
      </c>
      <c r="IN9" s="93"/>
      <c r="IO9" s="93"/>
      <c r="IP9" s="93"/>
      <c r="IQ9" s="93"/>
      <c r="IR9" s="93"/>
      <c r="IS9" s="93"/>
      <c r="IT9" s="93"/>
      <c r="IU9" s="93"/>
      <c r="IV9" s="93" t="s">
        <v>9</v>
      </c>
      <c r="IW9" s="93"/>
      <c r="IX9" s="93"/>
      <c r="IY9" s="93"/>
      <c r="IZ9" s="93"/>
      <c r="JA9" s="93"/>
      <c r="JB9" s="93"/>
      <c r="JC9" s="93"/>
      <c r="JD9" s="93"/>
      <c r="JE9" s="94" t="s">
        <v>9</v>
      </c>
      <c r="JF9" s="95"/>
      <c r="JG9" s="95"/>
      <c r="JH9" s="95"/>
      <c r="JI9" s="95"/>
      <c r="JJ9" s="95"/>
      <c r="JK9" s="95"/>
      <c r="JL9" s="96"/>
      <c r="JM9" s="93" t="s">
        <v>7</v>
      </c>
      <c r="JN9" s="93"/>
      <c r="JO9" s="93"/>
      <c r="JP9" s="93" t="s">
        <v>8</v>
      </c>
      <c r="JQ9" s="93"/>
      <c r="JR9" s="93"/>
      <c r="JS9" s="93" t="s">
        <v>9</v>
      </c>
      <c r="JT9" s="93"/>
      <c r="JU9" s="93"/>
      <c r="JV9" s="93"/>
      <c r="JW9" s="93"/>
      <c r="JX9" s="93"/>
      <c r="JY9" s="93"/>
      <c r="JZ9" s="93"/>
      <c r="KA9" s="93"/>
      <c r="KB9" s="93"/>
      <c r="KC9" s="93"/>
      <c r="KD9" s="93"/>
      <c r="KE9" s="93"/>
      <c r="KF9" s="87" t="s">
        <v>0</v>
      </c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9"/>
      <c r="LJ9" s="87" t="s">
        <v>0</v>
      </c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9"/>
      <c r="MN9" s="87" t="s">
        <v>0</v>
      </c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9"/>
      <c r="NR9" s="90" t="s">
        <v>102</v>
      </c>
      <c r="NS9" s="91"/>
      <c r="NT9" s="91"/>
      <c r="NU9" s="91"/>
      <c r="NV9" s="91"/>
      <c r="NW9" s="91"/>
      <c r="NX9" s="91"/>
      <c r="NY9" s="91"/>
      <c r="NZ9" s="91"/>
      <c r="OA9" s="91"/>
      <c r="OB9" s="91"/>
      <c r="OC9" s="91"/>
      <c r="OD9" s="91"/>
      <c r="OE9" s="91"/>
      <c r="OF9" s="91"/>
      <c r="OG9" s="91"/>
      <c r="OH9" s="91"/>
      <c r="OI9" s="91"/>
      <c r="OJ9" s="91"/>
      <c r="OK9" s="91"/>
      <c r="OL9" s="91"/>
      <c r="OM9" s="91"/>
      <c r="ON9" s="91"/>
      <c r="OO9" s="91"/>
      <c r="OP9" s="91"/>
      <c r="OQ9" s="91"/>
      <c r="OR9" s="91"/>
      <c r="OS9" s="91"/>
      <c r="OT9" s="91"/>
      <c r="OU9" s="92"/>
      <c r="OV9" s="87" t="s">
        <v>0</v>
      </c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9"/>
      <c r="PZ9" s="98"/>
      <c r="QA9" s="98"/>
      <c r="QB9" s="98"/>
      <c r="QC9" s="98"/>
      <c r="QD9" s="98"/>
      <c r="QE9" s="98"/>
      <c r="QF9" s="98"/>
      <c r="QG9" s="98"/>
      <c r="QH9" s="98"/>
      <c r="QI9" s="98"/>
      <c r="QJ9" s="98"/>
      <c r="QK9" s="98"/>
      <c r="QL9" s="98"/>
      <c r="QM9" s="98"/>
      <c r="QN9" s="98"/>
      <c r="QO9" s="98"/>
      <c r="QP9" s="98"/>
      <c r="QQ9" s="98"/>
      <c r="QR9" s="131"/>
      <c r="QS9" s="132"/>
      <c r="QT9" s="132"/>
      <c r="QU9" s="106" t="s">
        <v>7</v>
      </c>
      <c r="QV9" s="106"/>
      <c r="QW9" s="106"/>
      <c r="QX9" s="106"/>
      <c r="QY9" s="106"/>
      <c r="QZ9" s="106"/>
      <c r="RA9" s="106" t="s">
        <v>8</v>
      </c>
      <c r="RB9" s="106"/>
      <c r="RC9" s="106"/>
      <c r="RD9" s="106"/>
      <c r="RE9" s="106"/>
      <c r="RF9" s="106"/>
      <c r="RG9" s="106" t="s">
        <v>9</v>
      </c>
      <c r="RH9" s="106"/>
      <c r="RI9" s="106"/>
      <c r="RJ9" s="106"/>
      <c r="RK9" s="106"/>
      <c r="RL9" s="106"/>
      <c r="RM9" s="106"/>
      <c r="RN9" s="106"/>
      <c r="RO9" s="106"/>
      <c r="RP9" s="106" t="s">
        <v>9</v>
      </c>
      <c r="RQ9" s="106"/>
      <c r="RR9" s="106"/>
      <c r="RS9" s="106"/>
      <c r="RT9" s="106"/>
      <c r="RU9" s="106"/>
      <c r="RV9" s="106"/>
      <c r="RW9" s="106"/>
      <c r="RX9" s="106"/>
      <c r="RY9" s="107" t="s">
        <v>9</v>
      </c>
      <c r="RZ9" s="108"/>
      <c r="SA9" s="108"/>
      <c r="SB9" s="108"/>
      <c r="SC9" s="108"/>
      <c r="SD9" s="108"/>
      <c r="SE9" s="108"/>
      <c r="SF9" s="109"/>
      <c r="SG9" s="106" t="s">
        <v>7</v>
      </c>
      <c r="SH9" s="106"/>
      <c r="SI9" s="106"/>
      <c r="SJ9" s="106" t="s">
        <v>8</v>
      </c>
      <c r="SK9" s="106"/>
      <c r="SL9" s="106"/>
      <c r="SM9" s="106" t="s">
        <v>9</v>
      </c>
      <c r="SN9" s="106"/>
      <c r="SO9" s="106"/>
      <c r="SP9" s="106"/>
      <c r="SQ9" s="106"/>
      <c r="SR9" s="106"/>
      <c r="SS9" s="106"/>
      <c r="ST9" s="106"/>
      <c r="SU9" s="106"/>
      <c r="SV9" s="106"/>
      <c r="SW9" s="106"/>
      <c r="SX9" s="106"/>
      <c r="SY9" s="106"/>
      <c r="SZ9" s="102" t="s">
        <v>0</v>
      </c>
      <c r="TA9" s="103"/>
      <c r="TB9" s="103"/>
      <c r="TC9" s="103"/>
      <c r="TD9" s="103"/>
      <c r="TE9" s="103"/>
      <c r="TF9" s="103"/>
      <c r="TG9" s="103"/>
      <c r="TH9" s="103"/>
      <c r="TI9" s="103"/>
      <c r="TJ9" s="103"/>
      <c r="TK9" s="103"/>
      <c r="TL9" s="103"/>
      <c r="TM9" s="103"/>
      <c r="TN9" s="103"/>
      <c r="TO9" s="103"/>
      <c r="TP9" s="103"/>
      <c r="TQ9" s="103"/>
      <c r="TR9" s="103"/>
      <c r="TS9" s="103"/>
      <c r="TT9" s="103"/>
      <c r="TU9" s="103"/>
      <c r="TV9" s="103"/>
      <c r="TW9" s="103"/>
      <c r="TX9" s="103"/>
      <c r="TY9" s="103"/>
      <c r="TZ9" s="103"/>
      <c r="UA9" s="103"/>
      <c r="UB9" s="103"/>
      <c r="UC9" s="104"/>
      <c r="UD9" s="102" t="s">
        <v>0</v>
      </c>
      <c r="UE9" s="103"/>
      <c r="UF9" s="103"/>
      <c r="UG9" s="103"/>
      <c r="UH9" s="103"/>
      <c r="UI9" s="103"/>
      <c r="UJ9" s="103"/>
      <c r="UK9" s="103"/>
      <c r="UL9" s="103"/>
      <c r="UM9" s="103"/>
      <c r="UN9" s="103"/>
      <c r="UO9" s="103"/>
      <c r="UP9" s="103"/>
      <c r="UQ9" s="103"/>
      <c r="UR9" s="103"/>
      <c r="US9" s="103"/>
      <c r="UT9" s="103"/>
      <c r="UU9" s="103"/>
      <c r="UV9" s="103"/>
      <c r="UW9" s="103"/>
      <c r="UX9" s="103"/>
      <c r="UY9" s="103"/>
      <c r="UZ9" s="103"/>
      <c r="VA9" s="103"/>
      <c r="VB9" s="103"/>
      <c r="VC9" s="103"/>
      <c r="VD9" s="103"/>
      <c r="VE9" s="103"/>
      <c r="VF9" s="103"/>
      <c r="VG9" s="104"/>
      <c r="VH9" s="102" t="s">
        <v>0</v>
      </c>
      <c r="VI9" s="103"/>
      <c r="VJ9" s="103"/>
      <c r="VK9" s="103"/>
      <c r="VL9" s="103"/>
      <c r="VM9" s="103"/>
      <c r="VN9" s="103"/>
      <c r="VO9" s="103"/>
      <c r="VP9" s="103"/>
      <c r="VQ9" s="103"/>
      <c r="VR9" s="103"/>
      <c r="VS9" s="103"/>
      <c r="VT9" s="103"/>
      <c r="VU9" s="103"/>
      <c r="VV9" s="103"/>
      <c r="VW9" s="103"/>
      <c r="VX9" s="103"/>
      <c r="VY9" s="103"/>
      <c r="VZ9" s="103"/>
      <c r="WA9" s="103"/>
      <c r="WB9" s="103"/>
      <c r="WC9" s="103"/>
      <c r="WD9" s="103"/>
      <c r="WE9" s="103"/>
      <c r="WF9" s="103"/>
      <c r="WG9" s="103"/>
      <c r="WH9" s="103"/>
      <c r="WI9" s="103"/>
      <c r="WJ9" s="103"/>
      <c r="WK9" s="104"/>
      <c r="WL9" s="102" t="s">
        <v>0</v>
      </c>
      <c r="WM9" s="103"/>
      <c r="WN9" s="103"/>
      <c r="WO9" s="103"/>
      <c r="WP9" s="103"/>
      <c r="WQ9" s="103"/>
      <c r="WR9" s="103"/>
      <c r="WS9" s="103"/>
      <c r="WT9" s="103"/>
      <c r="WU9" s="103"/>
      <c r="WV9" s="103"/>
      <c r="WW9" s="103"/>
      <c r="WX9" s="103"/>
      <c r="WY9" s="103"/>
      <c r="WZ9" s="103"/>
      <c r="XA9" s="103"/>
      <c r="XB9" s="103"/>
      <c r="XC9" s="103"/>
      <c r="XD9" s="103"/>
      <c r="XE9" s="103"/>
      <c r="XF9" s="103"/>
      <c r="XG9" s="103"/>
      <c r="XH9" s="103"/>
      <c r="XI9" s="103"/>
      <c r="XJ9" s="103"/>
      <c r="XK9" s="103"/>
      <c r="XL9" s="103"/>
      <c r="XM9" s="103"/>
      <c r="XN9" s="103"/>
      <c r="XO9" s="104"/>
      <c r="XP9" s="102" t="s">
        <v>0</v>
      </c>
      <c r="XQ9" s="103"/>
      <c r="XR9" s="103"/>
      <c r="XS9" s="103"/>
      <c r="XT9" s="103"/>
      <c r="XU9" s="103"/>
      <c r="XV9" s="103"/>
      <c r="XW9" s="103"/>
      <c r="XX9" s="103"/>
      <c r="XY9" s="103"/>
      <c r="XZ9" s="103"/>
      <c r="YA9" s="103"/>
      <c r="YB9" s="103"/>
      <c r="YC9" s="103"/>
      <c r="YD9" s="103"/>
      <c r="YE9" s="103"/>
      <c r="YF9" s="103"/>
      <c r="YG9" s="103"/>
      <c r="YH9" s="103"/>
      <c r="YI9" s="103"/>
      <c r="YJ9" s="103"/>
      <c r="YK9" s="103"/>
      <c r="YL9" s="103"/>
      <c r="YM9" s="103"/>
      <c r="YN9" s="103"/>
      <c r="YO9" s="103"/>
      <c r="YP9" s="103"/>
      <c r="YQ9" s="103"/>
      <c r="YR9" s="103"/>
      <c r="YS9" s="104"/>
      <c r="YT9" s="105"/>
      <c r="YU9" s="105"/>
      <c r="YV9" s="105"/>
      <c r="YW9" s="105"/>
      <c r="YX9" s="105"/>
      <c r="YY9" s="105"/>
      <c r="YZ9" s="105"/>
      <c r="ZA9" s="105"/>
      <c r="ZB9" s="105"/>
      <c r="ZC9" s="105"/>
      <c r="ZD9" s="105"/>
      <c r="ZE9" s="105"/>
      <c r="ZF9" s="105"/>
      <c r="ZG9" s="105"/>
      <c r="ZH9" s="105"/>
      <c r="ZI9" s="105"/>
      <c r="ZJ9" s="105"/>
      <c r="ZK9" s="105"/>
      <c r="ZL9" s="156"/>
      <c r="ZM9" s="151"/>
      <c r="ZN9" s="151"/>
      <c r="ZO9" s="151"/>
      <c r="ZP9" s="151"/>
      <c r="ZQ9" s="151"/>
      <c r="ZR9" s="151"/>
      <c r="ZS9" s="151"/>
      <c r="ZT9" s="151"/>
      <c r="ZU9" s="151"/>
    </row>
    <row r="10" spans="1:697" s="2" customFormat="1" ht="18.75" customHeight="1" x14ac:dyDescent="0.25">
      <c r="A10" s="137"/>
      <c r="B10" s="79"/>
      <c r="C10" s="79"/>
      <c r="D10" s="100"/>
      <c r="E10" s="79"/>
      <c r="F10" s="79"/>
      <c r="G10" s="93" t="s">
        <v>10</v>
      </c>
      <c r="H10" s="93" t="s">
        <v>68</v>
      </c>
      <c r="I10" s="93" t="s">
        <v>11</v>
      </c>
      <c r="J10" s="93" t="s">
        <v>69</v>
      </c>
      <c r="K10" s="93" t="s">
        <v>12</v>
      </c>
      <c r="L10" s="93" t="s">
        <v>70</v>
      </c>
      <c r="M10" s="93" t="s">
        <v>10</v>
      </c>
      <c r="N10" s="93" t="s">
        <v>68</v>
      </c>
      <c r="O10" s="93" t="s">
        <v>11</v>
      </c>
      <c r="P10" s="93" t="s">
        <v>69</v>
      </c>
      <c r="Q10" s="93" t="s">
        <v>12</v>
      </c>
      <c r="R10" s="93" t="s">
        <v>70</v>
      </c>
      <c r="S10" s="93" t="s">
        <v>13</v>
      </c>
      <c r="T10" s="93"/>
      <c r="U10" s="93"/>
      <c r="V10" s="93"/>
      <c r="W10" s="93"/>
      <c r="X10" s="93"/>
      <c r="Y10" s="93"/>
      <c r="Z10" s="93"/>
      <c r="AA10" s="93"/>
      <c r="AB10" s="93" t="s">
        <v>71</v>
      </c>
      <c r="AC10" s="93"/>
      <c r="AD10" s="93"/>
      <c r="AE10" s="93"/>
      <c r="AF10" s="93"/>
      <c r="AG10" s="93"/>
      <c r="AH10" s="93"/>
      <c r="AI10" s="93"/>
      <c r="AJ10" s="93"/>
      <c r="AK10" s="93" t="s">
        <v>11</v>
      </c>
      <c r="AL10" s="93"/>
      <c r="AM10" s="93" t="s">
        <v>72</v>
      </c>
      <c r="AN10" s="93"/>
      <c r="AO10" s="93" t="s">
        <v>12</v>
      </c>
      <c r="AP10" s="93"/>
      <c r="AQ10" s="93" t="s">
        <v>70</v>
      </c>
      <c r="AR10" s="93"/>
      <c r="AS10" s="93" t="s">
        <v>10</v>
      </c>
      <c r="AT10" s="93" t="s">
        <v>11</v>
      </c>
      <c r="AU10" s="93" t="s">
        <v>12</v>
      </c>
      <c r="AV10" s="78" t="s">
        <v>10</v>
      </c>
      <c r="AW10" s="78" t="s">
        <v>11</v>
      </c>
      <c r="AX10" s="78" t="s">
        <v>12</v>
      </c>
      <c r="AY10" s="93" t="s">
        <v>13</v>
      </c>
      <c r="AZ10" s="93"/>
      <c r="BA10" s="93"/>
      <c r="BB10" s="93"/>
      <c r="BC10" s="93"/>
      <c r="BD10" s="93"/>
      <c r="BE10" s="93"/>
      <c r="BF10" s="93"/>
      <c r="BG10" s="93"/>
      <c r="BH10" s="93" t="s">
        <v>11</v>
      </c>
      <c r="BI10" s="93"/>
      <c r="BJ10" s="93" t="s">
        <v>12</v>
      </c>
      <c r="BK10" s="93"/>
      <c r="BL10" s="81" t="s">
        <v>14</v>
      </c>
      <c r="BM10" s="81"/>
      <c r="BN10" s="87" t="s">
        <v>15</v>
      </c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9"/>
      <c r="CN10" s="60" t="s">
        <v>16</v>
      </c>
      <c r="CO10" s="62"/>
      <c r="CP10" s="81" t="s">
        <v>14</v>
      </c>
      <c r="CQ10" s="81"/>
      <c r="CR10" s="90" t="s">
        <v>136</v>
      </c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2"/>
      <c r="DR10" s="60" t="s">
        <v>16</v>
      </c>
      <c r="DS10" s="62"/>
      <c r="DT10" s="81" t="s">
        <v>14</v>
      </c>
      <c r="DU10" s="81"/>
      <c r="DV10" s="90" t="s">
        <v>140</v>
      </c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2"/>
      <c r="EV10" s="60" t="s">
        <v>16</v>
      </c>
      <c r="EW10" s="62"/>
      <c r="EX10" s="81" t="s">
        <v>14</v>
      </c>
      <c r="EY10" s="81"/>
      <c r="EZ10" s="90" t="s">
        <v>99</v>
      </c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2"/>
      <c r="FZ10" s="60" t="s">
        <v>16</v>
      </c>
      <c r="GA10" s="62"/>
      <c r="GB10" s="81" t="s">
        <v>14</v>
      </c>
      <c r="GC10" s="81"/>
      <c r="GD10" s="87" t="s">
        <v>15</v>
      </c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9"/>
      <c r="HD10" s="60" t="s">
        <v>16</v>
      </c>
      <c r="HE10" s="62"/>
      <c r="HF10" s="98" t="s">
        <v>17</v>
      </c>
      <c r="HG10" s="81" t="s">
        <v>0</v>
      </c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100"/>
      <c r="HY10" s="79"/>
      <c r="HZ10" s="79"/>
      <c r="IA10" s="93" t="s">
        <v>10</v>
      </c>
      <c r="IB10" s="93" t="s">
        <v>68</v>
      </c>
      <c r="IC10" s="93" t="s">
        <v>11</v>
      </c>
      <c r="ID10" s="93" t="s">
        <v>69</v>
      </c>
      <c r="IE10" s="93" t="s">
        <v>12</v>
      </c>
      <c r="IF10" s="93" t="s">
        <v>70</v>
      </c>
      <c r="IG10" s="93" t="s">
        <v>10</v>
      </c>
      <c r="IH10" s="93" t="s">
        <v>68</v>
      </c>
      <c r="II10" s="93" t="s">
        <v>11</v>
      </c>
      <c r="IJ10" s="93" t="s">
        <v>69</v>
      </c>
      <c r="IK10" s="93" t="s">
        <v>12</v>
      </c>
      <c r="IL10" s="93" t="s">
        <v>70</v>
      </c>
      <c r="IM10" s="93" t="s">
        <v>13</v>
      </c>
      <c r="IN10" s="93"/>
      <c r="IO10" s="93"/>
      <c r="IP10" s="93"/>
      <c r="IQ10" s="93"/>
      <c r="IR10" s="93"/>
      <c r="IS10" s="93"/>
      <c r="IT10" s="93"/>
      <c r="IU10" s="93"/>
      <c r="IV10" s="93" t="s">
        <v>71</v>
      </c>
      <c r="IW10" s="93"/>
      <c r="IX10" s="93"/>
      <c r="IY10" s="93"/>
      <c r="IZ10" s="93"/>
      <c r="JA10" s="93"/>
      <c r="JB10" s="93"/>
      <c r="JC10" s="93"/>
      <c r="JD10" s="93"/>
      <c r="JE10" s="93" t="s">
        <v>11</v>
      </c>
      <c r="JF10" s="93"/>
      <c r="JG10" s="93" t="s">
        <v>72</v>
      </c>
      <c r="JH10" s="93"/>
      <c r="JI10" s="93" t="s">
        <v>12</v>
      </c>
      <c r="JJ10" s="93"/>
      <c r="JK10" s="93" t="s">
        <v>70</v>
      </c>
      <c r="JL10" s="93"/>
      <c r="JM10" s="93" t="s">
        <v>10</v>
      </c>
      <c r="JN10" s="93" t="s">
        <v>11</v>
      </c>
      <c r="JO10" s="93" t="s">
        <v>12</v>
      </c>
      <c r="JP10" s="78" t="s">
        <v>10</v>
      </c>
      <c r="JQ10" s="78" t="s">
        <v>11</v>
      </c>
      <c r="JR10" s="78" t="s">
        <v>12</v>
      </c>
      <c r="JS10" s="93" t="s">
        <v>13</v>
      </c>
      <c r="JT10" s="93"/>
      <c r="JU10" s="93"/>
      <c r="JV10" s="93"/>
      <c r="JW10" s="93"/>
      <c r="JX10" s="93"/>
      <c r="JY10" s="93"/>
      <c r="JZ10" s="93"/>
      <c r="KA10" s="93"/>
      <c r="KB10" s="93" t="s">
        <v>11</v>
      </c>
      <c r="KC10" s="93"/>
      <c r="KD10" s="93" t="s">
        <v>12</v>
      </c>
      <c r="KE10" s="93"/>
      <c r="KF10" s="81" t="s">
        <v>14</v>
      </c>
      <c r="KG10" s="81"/>
      <c r="KH10" s="87" t="s">
        <v>15</v>
      </c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9"/>
      <c r="LH10" s="60" t="s">
        <v>16</v>
      </c>
      <c r="LI10" s="62"/>
      <c r="LJ10" s="81" t="s">
        <v>14</v>
      </c>
      <c r="LK10" s="81"/>
      <c r="LL10" s="87" t="s">
        <v>15</v>
      </c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9"/>
      <c r="ML10" s="60" t="s">
        <v>16</v>
      </c>
      <c r="MM10" s="62"/>
      <c r="MN10" s="81" t="s">
        <v>14</v>
      </c>
      <c r="MO10" s="81"/>
      <c r="MP10" s="87" t="s">
        <v>15</v>
      </c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88"/>
      <c r="NI10" s="88"/>
      <c r="NJ10" s="88"/>
      <c r="NK10" s="88"/>
      <c r="NL10" s="88"/>
      <c r="NM10" s="88"/>
      <c r="NN10" s="88"/>
      <c r="NO10" s="89"/>
      <c r="NP10" s="60" t="s">
        <v>16</v>
      </c>
      <c r="NQ10" s="62"/>
      <c r="NR10" s="81" t="s">
        <v>14</v>
      </c>
      <c r="NS10" s="81"/>
      <c r="NT10" s="90" t="s">
        <v>103</v>
      </c>
      <c r="NU10" s="91"/>
      <c r="NV10" s="91"/>
      <c r="NW10" s="91"/>
      <c r="NX10" s="91"/>
      <c r="NY10" s="91"/>
      <c r="NZ10" s="91"/>
      <c r="OA10" s="91"/>
      <c r="OB10" s="91"/>
      <c r="OC10" s="91"/>
      <c r="OD10" s="91"/>
      <c r="OE10" s="91"/>
      <c r="OF10" s="91"/>
      <c r="OG10" s="91"/>
      <c r="OH10" s="91"/>
      <c r="OI10" s="91"/>
      <c r="OJ10" s="91"/>
      <c r="OK10" s="91"/>
      <c r="OL10" s="91"/>
      <c r="OM10" s="91"/>
      <c r="ON10" s="91"/>
      <c r="OO10" s="91"/>
      <c r="OP10" s="91"/>
      <c r="OQ10" s="91"/>
      <c r="OR10" s="91"/>
      <c r="OS10" s="92"/>
      <c r="OT10" s="60" t="s">
        <v>16</v>
      </c>
      <c r="OU10" s="62"/>
      <c r="OV10" s="81" t="s">
        <v>14</v>
      </c>
      <c r="OW10" s="81"/>
      <c r="OX10" s="87" t="s">
        <v>15</v>
      </c>
      <c r="OY10" s="88"/>
      <c r="OZ10" s="88"/>
      <c r="PA10" s="88"/>
      <c r="PB10" s="88"/>
      <c r="PC10" s="88"/>
      <c r="PD10" s="88"/>
      <c r="PE10" s="88"/>
      <c r="PF10" s="88"/>
      <c r="PG10" s="88"/>
      <c r="PH10" s="88"/>
      <c r="PI10" s="88"/>
      <c r="PJ10" s="88"/>
      <c r="PK10" s="88"/>
      <c r="PL10" s="88"/>
      <c r="PM10" s="88"/>
      <c r="PN10" s="88"/>
      <c r="PO10" s="88"/>
      <c r="PP10" s="88"/>
      <c r="PQ10" s="88"/>
      <c r="PR10" s="88"/>
      <c r="PS10" s="88"/>
      <c r="PT10" s="88"/>
      <c r="PU10" s="88"/>
      <c r="PV10" s="88"/>
      <c r="PW10" s="89"/>
      <c r="PX10" s="60" t="s">
        <v>16</v>
      </c>
      <c r="PY10" s="62"/>
      <c r="PZ10" s="98" t="s">
        <v>17</v>
      </c>
      <c r="QA10" s="81" t="s">
        <v>0</v>
      </c>
      <c r="QB10" s="81"/>
      <c r="QC10" s="81"/>
      <c r="QD10" s="81"/>
      <c r="QE10" s="81"/>
      <c r="QF10" s="81"/>
      <c r="QG10" s="81"/>
      <c r="QH10" s="81"/>
      <c r="QI10" s="81"/>
      <c r="QJ10" s="81"/>
      <c r="QK10" s="81"/>
      <c r="QL10" s="81"/>
      <c r="QM10" s="81"/>
      <c r="QN10" s="81"/>
      <c r="QO10" s="81"/>
      <c r="QP10" s="81"/>
      <c r="QQ10" s="81"/>
      <c r="QR10" s="131"/>
      <c r="QS10" s="132"/>
      <c r="QT10" s="132"/>
      <c r="QU10" s="106" t="s">
        <v>10</v>
      </c>
      <c r="QV10" s="106" t="s">
        <v>68</v>
      </c>
      <c r="QW10" s="106" t="s">
        <v>11</v>
      </c>
      <c r="QX10" s="106" t="s">
        <v>69</v>
      </c>
      <c r="QY10" s="106" t="s">
        <v>12</v>
      </c>
      <c r="QZ10" s="106" t="s">
        <v>70</v>
      </c>
      <c r="RA10" s="106" t="s">
        <v>10</v>
      </c>
      <c r="RB10" s="106" t="s">
        <v>68</v>
      </c>
      <c r="RC10" s="106" t="s">
        <v>11</v>
      </c>
      <c r="RD10" s="106" t="s">
        <v>69</v>
      </c>
      <c r="RE10" s="106" t="s">
        <v>12</v>
      </c>
      <c r="RF10" s="106" t="s">
        <v>70</v>
      </c>
      <c r="RG10" s="106" t="s">
        <v>13</v>
      </c>
      <c r="RH10" s="106"/>
      <c r="RI10" s="106"/>
      <c r="RJ10" s="106"/>
      <c r="RK10" s="106"/>
      <c r="RL10" s="106"/>
      <c r="RM10" s="106"/>
      <c r="RN10" s="106"/>
      <c r="RO10" s="106"/>
      <c r="RP10" s="106" t="s">
        <v>71</v>
      </c>
      <c r="RQ10" s="106"/>
      <c r="RR10" s="106"/>
      <c r="RS10" s="106"/>
      <c r="RT10" s="106"/>
      <c r="RU10" s="106"/>
      <c r="RV10" s="106"/>
      <c r="RW10" s="106"/>
      <c r="RX10" s="106"/>
      <c r="RY10" s="106" t="s">
        <v>11</v>
      </c>
      <c r="RZ10" s="106"/>
      <c r="SA10" s="106" t="s">
        <v>72</v>
      </c>
      <c r="SB10" s="106"/>
      <c r="SC10" s="106" t="s">
        <v>12</v>
      </c>
      <c r="SD10" s="106"/>
      <c r="SE10" s="106" t="s">
        <v>70</v>
      </c>
      <c r="SF10" s="106"/>
      <c r="SG10" s="106" t="s">
        <v>10</v>
      </c>
      <c r="SH10" s="106" t="s">
        <v>11</v>
      </c>
      <c r="SI10" s="106" t="s">
        <v>12</v>
      </c>
      <c r="SJ10" s="115" t="s">
        <v>10</v>
      </c>
      <c r="SK10" s="115" t="s">
        <v>11</v>
      </c>
      <c r="SL10" s="115" t="s">
        <v>12</v>
      </c>
      <c r="SM10" s="106" t="s">
        <v>13</v>
      </c>
      <c r="SN10" s="106"/>
      <c r="SO10" s="106"/>
      <c r="SP10" s="106"/>
      <c r="SQ10" s="106"/>
      <c r="SR10" s="106"/>
      <c r="SS10" s="106"/>
      <c r="ST10" s="106"/>
      <c r="SU10" s="106"/>
      <c r="SV10" s="106" t="s">
        <v>11</v>
      </c>
      <c r="SW10" s="106"/>
      <c r="SX10" s="106" t="s">
        <v>12</v>
      </c>
      <c r="SY10" s="106"/>
      <c r="SZ10" s="119" t="s">
        <v>14</v>
      </c>
      <c r="TA10" s="119"/>
      <c r="TB10" s="102" t="s">
        <v>15</v>
      </c>
      <c r="TC10" s="103"/>
      <c r="TD10" s="103"/>
      <c r="TE10" s="103"/>
      <c r="TF10" s="103"/>
      <c r="TG10" s="103"/>
      <c r="TH10" s="103"/>
      <c r="TI10" s="103"/>
      <c r="TJ10" s="103"/>
      <c r="TK10" s="103"/>
      <c r="TL10" s="103"/>
      <c r="TM10" s="103"/>
      <c r="TN10" s="103"/>
      <c r="TO10" s="103"/>
      <c r="TP10" s="103"/>
      <c r="TQ10" s="103"/>
      <c r="TR10" s="103"/>
      <c r="TS10" s="103"/>
      <c r="TT10" s="103"/>
      <c r="TU10" s="103"/>
      <c r="TV10" s="103"/>
      <c r="TW10" s="103"/>
      <c r="TX10" s="103"/>
      <c r="TY10" s="103"/>
      <c r="TZ10" s="103"/>
      <c r="UA10" s="104"/>
      <c r="UB10" s="122" t="s">
        <v>16</v>
      </c>
      <c r="UC10" s="124"/>
      <c r="UD10" s="119" t="s">
        <v>14</v>
      </c>
      <c r="UE10" s="119"/>
      <c r="UF10" s="112" t="s">
        <v>108</v>
      </c>
      <c r="UG10" s="113"/>
      <c r="UH10" s="113"/>
      <c r="UI10" s="113"/>
      <c r="UJ10" s="113"/>
      <c r="UK10" s="113"/>
      <c r="UL10" s="113"/>
      <c r="UM10" s="113"/>
      <c r="UN10" s="113"/>
      <c r="UO10" s="113"/>
      <c r="UP10" s="113"/>
      <c r="UQ10" s="113"/>
      <c r="UR10" s="113"/>
      <c r="US10" s="113"/>
      <c r="UT10" s="113"/>
      <c r="UU10" s="113"/>
      <c r="UV10" s="113"/>
      <c r="UW10" s="113"/>
      <c r="UX10" s="113"/>
      <c r="UY10" s="113"/>
      <c r="UZ10" s="113"/>
      <c r="VA10" s="113"/>
      <c r="VB10" s="113"/>
      <c r="VC10" s="113"/>
      <c r="VD10" s="113"/>
      <c r="VE10" s="114"/>
      <c r="VF10" s="122" t="s">
        <v>16</v>
      </c>
      <c r="VG10" s="124"/>
      <c r="VH10" s="119" t="s">
        <v>14</v>
      </c>
      <c r="VI10" s="119"/>
      <c r="VJ10" s="102" t="s">
        <v>15</v>
      </c>
      <c r="VK10" s="103"/>
      <c r="VL10" s="103"/>
      <c r="VM10" s="103"/>
      <c r="VN10" s="103"/>
      <c r="VO10" s="103"/>
      <c r="VP10" s="103"/>
      <c r="VQ10" s="103"/>
      <c r="VR10" s="103"/>
      <c r="VS10" s="103"/>
      <c r="VT10" s="103"/>
      <c r="VU10" s="103"/>
      <c r="VV10" s="103"/>
      <c r="VW10" s="103"/>
      <c r="VX10" s="103"/>
      <c r="VY10" s="103"/>
      <c r="VZ10" s="103"/>
      <c r="WA10" s="103"/>
      <c r="WB10" s="103"/>
      <c r="WC10" s="103"/>
      <c r="WD10" s="103"/>
      <c r="WE10" s="103"/>
      <c r="WF10" s="103"/>
      <c r="WG10" s="103"/>
      <c r="WH10" s="103"/>
      <c r="WI10" s="104"/>
      <c r="WJ10" s="122" t="s">
        <v>16</v>
      </c>
      <c r="WK10" s="124"/>
      <c r="WL10" s="119" t="s">
        <v>14</v>
      </c>
      <c r="WM10" s="119"/>
      <c r="WN10" s="102" t="s">
        <v>15</v>
      </c>
      <c r="WO10" s="103"/>
      <c r="WP10" s="103"/>
      <c r="WQ10" s="103"/>
      <c r="WR10" s="103"/>
      <c r="WS10" s="103"/>
      <c r="WT10" s="103"/>
      <c r="WU10" s="103"/>
      <c r="WV10" s="103"/>
      <c r="WW10" s="103"/>
      <c r="WX10" s="103"/>
      <c r="WY10" s="103"/>
      <c r="WZ10" s="103"/>
      <c r="XA10" s="103"/>
      <c r="XB10" s="103"/>
      <c r="XC10" s="103"/>
      <c r="XD10" s="103"/>
      <c r="XE10" s="103"/>
      <c r="XF10" s="103"/>
      <c r="XG10" s="103"/>
      <c r="XH10" s="103"/>
      <c r="XI10" s="103"/>
      <c r="XJ10" s="103"/>
      <c r="XK10" s="103"/>
      <c r="XL10" s="103"/>
      <c r="XM10" s="104"/>
      <c r="XN10" s="122" t="s">
        <v>16</v>
      </c>
      <c r="XO10" s="124"/>
      <c r="XP10" s="119" t="s">
        <v>14</v>
      </c>
      <c r="XQ10" s="119"/>
      <c r="XR10" s="102" t="s">
        <v>15</v>
      </c>
      <c r="XS10" s="103"/>
      <c r="XT10" s="103"/>
      <c r="XU10" s="103"/>
      <c r="XV10" s="103"/>
      <c r="XW10" s="103"/>
      <c r="XX10" s="103"/>
      <c r="XY10" s="103"/>
      <c r="XZ10" s="103"/>
      <c r="YA10" s="103"/>
      <c r="YB10" s="103"/>
      <c r="YC10" s="103"/>
      <c r="YD10" s="103"/>
      <c r="YE10" s="103"/>
      <c r="YF10" s="103"/>
      <c r="YG10" s="103"/>
      <c r="YH10" s="103"/>
      <c r="YI10" s="103"/>
      <c r="YJ10" s="103"/>
      <c r="YK10" s="103"/>
      <c r="YL10" s="103"/>
      <c r="YM10" s="103"/>
      <c r="YN10" s="103"/>
      <c r="YO10" s="103"/>
      <c r="YP10" s="103"/>
      <c r="YQ10" s="104"/>
      <c r="YR10" s="122" t="s">
        <v>16</v>
      </c>
      <c r="YS10" s="124"/>
      <c r="YT10" s="119" t="s">
        <v>17</v>
      </c>
      <c r="YU10" s="119" t="s">
        <v>0</v>
      </c>
      <c r="YV10" s="119"/>
      <c r="YW10" s="119"/>
      <c r="YX10" s="119"/>
      <c r="YY10" s="119"/>
      <c r="YZ10" s="119"/>
      <c r="ZA10" s="119"/>
      <c r="ZB10" s="119"/>
      <c r="ZC10" s="119"/>
      <c r="ZD10" s="119"/>
      <c r="ZE10" s="119"/>
      <c r="ZF10" s="119"/>
      <c r="ZG10" s="119"/>
      <c r="ZH10" s="119"/>
      <c r="ZI10" s="119"/>
      <c r="ZJ10" s="119"/>
      <c r="ZK10" s="119"/>
      <c r="ZL10" s="156"/>
      <c r="ZM10" s="151"/>
      <c r="ZN10" s="151"/>
      <c r="ZO10" s="151"/>
      <c r="ZP10" s="151"/>
      <c r="ZQ10" s="151"/>
      <c r="ZR10" s="151"/>
      <c r="ZS10" s="151"/>
      <c r="ZT10" s="151"/>
      <c r="ZU10" s="151"/>
    </row>
    <row r="11" spans="1:697" s="2" customFormat="1" ht="37.5" customHeight="1" x14ac:dyDescent="0.25">
      <c r="A11" s="137"/>
      <c r="B11" s="79"/>
      <c r="C11" s="79"/>
      <c r="D11" s="100"/>
      <c r="E11" s="79"/>
      <c r="F11" s="79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79"/>
      <c r="AW11" s="79"/>
      <c r="AX11" s="79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81"/>
      <c r="BM11" s="81"/>
      <c r="BN11" s="87" t="s">
        <v>18</v>
      </c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9"/>
      <c r="CA11" s="85" t="s">
        <v>95</v>
      </c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63"/>
      <c r="CO11" s="65"/>
      <c r="CP11" s="81"/>
      <c r="CQ11" s="81"/>
      <c r="CR11" s="87" t="s">
        <v>18</v>
      </c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  <c r="DE11" s="85" t="s">
        <v>96</v>
      </c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63"/>
      <c r="DS11" s="65"/>
      <c r="DT11" s="81"/>
      <c r="DU11" s="81"/>
      <c r="DV11" s="87" t="s">
        <v>18</v>
      </c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9"/>
      <c r="EI11" s="85" t="s">
        <v>97</v>
      </c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63"/>
      <c r="EW11" s="65"/>
      <c r="EX11" s="81"/>
      <c r="EY11" s="81"/>
      <c r="EZ11" s="87" t="s">
        <v>18</v>
      </c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9"/>
      <c r="FM11" s="85" t="s">
        <v>142</v>
      </c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63"/>
      <c r="GA11" s="65"/>
      <c r="GB11" s="81"/>
      <c r="GC11" s="81"/>
      <c r="GD11" s="87" t="s">
        <v>18</v>
      </c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9"/>
      <c r="GQ11" s="85" t="s">
        <v>98</v>
      </c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63"/>
      <c r="HE11" s="65"/>
      <c r="HF11" s="98"/>
      <c r="HG11" s="81" t="s">
        <v>20</v>
      </c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 t="s">
        <v>21</v>
      </c>
      <c r="HS11" s="81"/>
      <c r="HT11" s="81"/>
      <c r="HU11" s="81" t="s">
        <v>22</v>
      </c>
      <c r="HV11" s="81"/>
      <c r="HW11" s="81"/>
      <c r="HX11" s="100"/>
      <c r="HY11" s="79"/>
      <c r="HZ11" s="79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  <c r="IW11" s="93"/>
      <c r="IX11" s="93"/>
      <c r="IY11" s="93"/>
      <c r="IZ11" s="93"/>
      <c r="JA11" s="93"/>
      <c r="JB11" s="93"/>
      <c r="JC11" s="93"/>
      <c r="JD11" s="93"/>
      <c r="JE11" s="93"/>
      <c r="JF11" s="93"/>
      <c r="JG11" s="93"/>
      <c r="JH11" s="93"/>
      <c r="JI11" s="93"/>
      <c r="JJ11" s="93"/>
      <c r="JK11" s="93"/>
      <c r="JL11" s="93"/>
      <c r="JM11" s="93"/>
      <c r="JN11" s="93"/>
      <c r="JO11" s="93"/>
      <c r="JP11" s="79"/>
      <c r="JQ11" s="79"/>
      <c r="JR11" s="79"/>
      <c r="JS11" s="93"/>
      <c r="JT11" s="93"/>
      <c r="JU11" s="93"/>
      <c r="JV11" s="93"/>
      <c r="JW11" s="93"/>
      <c r="JX11" s="93"/>
      <c r="JY11" s="93"/>
      <c r="JZ11" s="93"/>
      <c r="KA11" s="93"/>
      <c r="KB11" s="93"/>
      <c r="KC11" s="93"/>
      <c r="KD11" s="93"/>
      <c r="KE11" s="93"/>
      <c r="KF11" s="81"/>
      <c r="KG11" s="81"/>
      <c r="KH11" s="87" t="s">
        <v>18</v>
      </c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9"/>
      <c r="KU11" s="81" t="s">
        <v>19</v>
      </c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63"/>
      <c r="LI11" s="65"/>
      <c r="LJ11" s="81"/>
      <c r="LK11" s="81"/>
      <c r="LL11" s="87" t="s">
        <v>127</v>
      </c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9"/>
      <c r="LY11" s="81" t="s">
        <v>19</v>
      </c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63"/>
      <c r="MM11" s="65"/>
      <c r="MN11" s="81"/>
      <c r="MO11" s="81"/>
      <c r="MP11" s="87" t="s">
        <v>18</v>
      </c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9"/>
      <c r="NC11" s="81" t="s">
        <v>19</v>
      </c>
      <c r="ND11" s="81"/>
      <c r="NE11" s="81"/>
      <c r="NF11" s="81"/>
      <c r="NG11" s="81"/>
      <c r="NH11" s="81"/>
      <c r="NI11" s="81"/>
      <c r="NJ11" s="81"/>
      <c r="NK11" s="81"/>
      <c r="NL11" s="81"/>
      <c r="NM11" s="81"/>
      <c r="NN11" s="81"/>
      <c r="NO11" s="81"/>
      <c r="NP11" s="63"/>
      <c r="NQ11" s="65"/>
      <c r="NR11" s="81"/>
      <c r="NS11" s="81"/>
      <c r="NT11" s="87" t="s">
        <v>18</v>
      </c>
      <c r="NU11" s="88"/>
      <c r="NV11" s="88"/>
      <c r="NW11" s="88"/>
      <c r="NX11" s="88"/>
      <c r="NY11" s="88"/>
      <c r="NZ11" s="88"/>
      <c r="OA11" s="88"/>
      <c r="OB11" s="88"/>
      <c r="OC11" s="88"/>
      <c r="OD11" s="88"/>
      <c r="OE11" s="88"/>
      <c r="OF11" s="89"/>
      <c r="OG11" s="81" t="s">
        <v>19</v>
      </c>
      <c r="OH11" s="81"/>
      <c r="OI11" s="81"/>
      <c r="OJ11" s="81"/>
      <c r="OK11" s="81"/>
      <c r="OL11" s="81"/>
      <c r="OM11" s="81"/>
      <c r="ON11" s="81"/>
      <c r="OO11" s="81"/>
      <c r="OP11" s="81"/>
      <c r="OQ11" s="81"/>
      <c r="OR11" s="81"/>
      <c r="OS11" s="81"/>
      <c r="OT11" s="63"/>
      <c r="OU11" s="65"/>
      <c r="OV11" s="81"/>
      <c r="OW11" s="81"/>
      <c r="OX11" s="87" t="s">
        <v>18</v>
      </c>
      <c r="OY11" s="88"/>
      <c r="OZ11" s="88"/>
      <c r="PA11" s="88"/>
      <c r="PB11" s="88"/>
      <c r="PC11" s="88"/>
      <c r="PD11" s="88"/>
      <c r="PE11" s="88"/>
      <c r="PF11" s="88"/>
      <c r="PG11" s="88"/>
      <c r="PH11" s="88"/>
      <c r="PI11" s="88"/>
      <c r="PJ11" s="89"/>
      <c r="PK11" s="81" t="s">
        <v>19</v>
      </c>
      <c r="PL11" s="81"/>
      <c r="PM11" s="81"/>
      <c r="PN11" s="81"/>
      <c r="PO11" s="81"/>
      <c r="PP11" s="81"/>
      <c r="PQ11" s="81"/>
      <c r="PR11" s="81"/>
      <c r="PS11" s="81"/>
      <c r="PT11" s="81"/>
      <c r="PU11" s="81"/>
      <c r="PV11" s="81"/>
      <c r="PW11" s="81"/>
      <c r="PX11" s="63"/>
      <c r="PY11" s="65"/>
      <c r="PZ11" s="98"/>
      <c r="QA11" s="81" t="s">
        <v>20</v>
      </c>
      <c r="QB11" s="81"/>
      <c r="QC11" s="81"/>
      <c r="QD11" s="81"/>
      <c r="QE11" s="81"/>
      <c r="QF11" s="81"/>
      <c r="QG11" s="81"/>
      <c r="QH11" s="81"/>
      <c r="QI11" s="81"/>
      <c r="QJ11" s="81"/>
      <c r="QK11" s="81"/>
      <c r="QL11" s="81" t="s">
        <v>21</v>
      </c>
      <c r="QM11" s="81"/>
      <c r="QN11" s="81"/>
      <c r="QO11" s="81" t="s">
        <v>22</v>
      </c>
      <c r="QP11" s="81"/>
      <c r="QQ11" s="81"/>
      <c r="QR11" s="131"/>
      <c r="QS11" s="132"/>
      <c r="QT11" s="132"/>
      <c r="QU11" s="106"/>
      <c r="QV11" s="106"/>
      <c r="QW11" s="106"/>
      <c r="QX11" s="106"/>
      <c r="QY11" s="106"/>
      <c r="QZ11" s="106"/>
      <c r="RA11" s="106"/>
      <c r="RB11" s="106"/>
      <c r="RC11" s="106"/>
      <c r="RD11" s="106"/>
      <c r="RE11" s="106"/>
      <c r="RF11" s="106"/>
      <c r="RG11" s="106"/>
      <c r="RH11" s="106"/>
      <c r="RI11" s="106"/>
      <c r="RJ11" s="106"/>
      <c r="RK11" s="106"/>
      <c r="RL11" s="106"/>
      <c r="RM11" s="106"/>
      <c r="RN11" s="106"/>
      <c r="RO11" s="106"/>
      <c r="RP11" s="106"/>
      <c r="RQ11" s="106"/>
      <c r="RR11" s="106"/>
      <c r="RS11" s="106"/>
      <c r="RT11" s="106"/>
      <c r="RU11" s="106"/>
      <c r="RV11" s="106"/>
      <c r="RW11" s="106"/>
      <c r="RX11" s="106"/>
      <c r="RY11" s="106"/>
      <c r="RZ11" s="106"/>
      <c r="SA11" s="106"/>
      <c r="SB11" s="106"/>
      <c r="SC11" s="106"/>
      <c r="SD11" s="106"/>
      <c r="SE11" s="106"/>
      <c r="SF11" s="106"/>
      <c r="SG11" s="106"/>
      <c r="SH11" s="106"/>
      <c r="SI11" s="106"/>
      <c r="SJ11" s="132"/>
      <c r="SK11" s="132"/>
      <c r="SL11" s="132"/>
      <c r="SM11" s="106"/>
      <c r="SN11" s="106"/>
      <c r="SO11" s="106"/>
      <c r="SP11" s="106"/>
      <c r="SQ11" s="106"/>
      <c r="SR11" s="106"/>
      <c r="SS11" s="106"/>
      <c r="ST11" s="106"/>
      <c r="SU11" s="106"/>
      <c r="SV11" s="106"/>
      <c r="SW11" s="106"/>
      <c r="SX11" s="106"/>
      <c r="SY11" s="106"/>
      <c r="SZ11" s="119"/>
      <c r="TA11" s="119"/>
      <c r="TB11" s="102" t="s">
        <v>18</v>
      </c>
      <c r="TC11" s="103"/>
      <c r="TD11" s="103"/>
      <c r="TE11" s="103"/>
      <c r="TF11" s="103"/>
      <c r="TG11" s="103"/>
      <c r="TH11" s="103"/>
      <c r="TI11" s="103"/>
      <c r="TJ11" s="103"/>
      <c r="TK11" s="103"/>
      <c r="TL11" s="103"/>
      <c r="TM11" s="103"/>
      <c r="TN11" s="104"/>
      <c r="TO11" s="119" t="s">
        <v>19</v>
      </c>
      <c r="TP11" s="119"/>
      <c r="TQ11" s="119"/>
      <c r="TR11" s="119"/>
      <c r="TS11" s="119"/>
      <c r="TT11" s="119"/>
      <c r="TU11" s="119"/>
      <c r="TV11" s="119"/>
      <c r="TW11" s="119"/>
      <c r="TX11" s="119"/>
      <c r="TY11" s="119"/>
      <c r="TZ11" s="119"/>
      <c r="UA11" s="119"/>
      <c r="UB11" s="125"/>
      <c r="UC11" s="127"/>
      <c r="UD11" s="119"/>
      <c r="UE11" s="119"/>
      <c r="UF11" s="102" t="s">
        <v>18</v>
      </c>
      <c r="UG11" s="103"/>
      <c r="UH11" s="103"/>
      <c r="UI11" s="103"/>
      <c r="UJ11" s="103"/>
      <c r="UK11" s="103"/>
      <c r="UL11" s="103"/>
      <c r="UM11" s="103"/>
      <c r="UN11" s="103"/>
      <c r="UO11" s="103"/>
      <c r="UP11" s="103"/>
      <c r="UQ11" s="103"/>
      <c r="UR11" s="104"/>
      <c r="US11" s="119" t="s">
        <v>19</v>
      </c>
      <c r="UT11" s="119"/>
      <c r="UU11" s="119"/>
      <c r="UV11" s="119"/>
      <c r="UW11" s="119"/>
      <c r="UX11" s="119"/>
      <c r="UY11" s="119"/>
      <c r="UZ11" s="119"/>
      <c r="VA11" s="119"/>
      <c r="VB11" s="119"/>
      <c r="VC11" s="119"/>
      <c r="VD11" s="119"/>
      <c r="VE11" s="119"/>
      <c r="VF11" s="125"/>
      <c r="VG11" s="127"/>
      <c r="VH11" s="119"/>
      <c r="VI11" s="119"/>
      <c r="VJ11" s="102" t="s">
        <v>18</v>
      </c>
      <c r="VK11" s="103"/>
      <c r="VL11" s="103"/>
      <c r="VM11" s="103"/>
      <c r="VN11" s="103"/>
      <c r="VO11" s="103"/>
      <c r="VP11" s="103"/>
      <c r="VQ11" s="103"/>
      <c r="VR11" s="103"/>
      <c r="VS11" s="103"/>
      <c r="VT11" s="103"/>
      <c r="VU11" s="103"/>
      <c r="VV11" s="104"/>
      <c r="VW11" s="119" t="s">
        <v>19</v>
      </c>
      <c r="VX11" s="119"/>
      <c r="VY11" s="119"/>
      <c r="VZ11" s="119"/>
      <c r="WA11" s="119"/>
      <c r="WB11" s="119"/>
      <c r="WC11" s="119"/>
      <c r="WD11" s="119"/>
      <c r="WE11" s="119"/>
      <c r="WF11" s="119"/>
      <c r="WG11" s="119"/>
      <c r="WH11" s="119"/>
      <c r="WI11" s="119"/>
      <c r="WJ11" s="125"/>
      <c r="WK11" s="127"/>
      <c r="WL11" s="119"/>
      <c r="WM11" s="119"/>
      <c r="WN11" s="102" t="s">
        <v>18</v>
      </c>
      <c r="WO11" s="103"/>
      <c r="WP11" s="103"/>
      <c r="WQ11" s="103"/>
      <c r="WR11" s="103"/>
      <c r="WS11" s="103"/>
      <c r="WT11" s="103"/>
      <c r="WU11" s="103"/>
      <c r="WV11" s="103"/>
      <c r="WW11" s="103"/>
      <c r="WX11" s="103"/>
      <c r="WY11" s="103"/>
      <c r="WZ11" s="104"/>
      <c r="XA11" s="119" t="s">
        <v>19</v>
      </c>
      <c r="XB11" s="119"/>
      <c r="XC11" s="119"/>
      <c r="XD11" s="119"/>
      <c r="XE11" s="119"/>
      <c r="XF11" s="119"/>
      <c r="XG11" s="119"/>
      <c r="XH11" s="119"/>
      <c r="XI11" s="119"/>
      <c r="XJ11" s="119"/>
      <c r="XK11" s="119"/>
      <c r="XL11" s="119"/>
      <c r="XM11" s="119"/>
      <c r="XN11" s="125"/>
      <c r="XO11" s="127"/>
      <c r="XP11" s="119"/>
      <c r="XQ11" s="119"/>
      <c r="XR11" s="102" t="s">
        <v>18</v>
      </c>
      <c r="XS11" s="103"/>
      <c r="XT11" s="103"/>
      <c r="XU11" s="103"/>
      <c r="XV11" s="103"/>
      <c r="XW11" s="103"/>
      <c r="XX11" s="103"/>
      <c r="XY11" s="103"/>
      <c r="XZ11" s="103"/>
      <c r="YA11" s="103"/>
      <c r="YB11" s="103"/>
      <c r="YC11" s="103"/>
      <c r="YD11" s="104"/>
      <c r="YE11" s="119" t="s">
        <v>19</v>
      </c>
      <c r="YF11" s="119"/>
      <c r="YG11" s="119"/>
      <c r="YH11" s="119"/>
      <c r="YI11" s="119"/>
      <c r="YJ11" s="119"/>
      <c r="YK11" s="119"/>
      <c r="YL11" s="119"/>
      <c r="YM11" s="119"/>
      <c r="YN11" s="119"/>
      <c r="YO11" s="119"/>
      <c r="YP11" s="119"/>
      <c r="YQ11" s="119"/>
      <c r="YR11" s="125"/>
      <c r="YS11" s="127"/>
      <c r="YT11" s="119"/>
      <c r="YU11" s="119" t="s">
        <v>20</v>
      </c>
      <c r="YV11" s="119"/>
      <c r="YW11" s="119"/>
      <c r="YX11" s="119"/>
      <c r="YY11" s="119"/>
      <c r="YZ11" s="119"/>
      <c r="ZA11" s="119"/>
      <c r="ZB11" s="119"/>
      <c r="ZC11" s="119"/>
      <c r="ZD11" s="119"/>
      <c r="ZE11" s="119"/>
      <c r="ZF11" s="119" t="s">
        <v>21</v>
      </c>
      <c r="ZG11" s="119"/>
      <c r="ZH11" s="119"/>
      <c r="ZI11" s="119" t="s">
        <v>22</v>
      </c>
      <c r="ZJ11" s="119"/>
      <c r="ZK11" s="119"/>
      <c r="ZL11" s="156"/>
      <c r="ZM11" s="151"/>
      <c r="ZN11" s="151"/>
      <c r="ZO11" s="151"/>
      <c r="ZP11" s="151"/>
      <c r="ZQ11" s="151"/>
      <c r="ZR11" s="151"/>
      <c r="ZS11" s="151"/>
      <c r="ZT11" s="151"/>
      <c r="ZU11" s="151"/>
    </row>
    <row r="12" spans="1:697" s="2" customFormat="1" ht="21.75" customHeight="1" x14ac:dyDescent="0.25">
      <c r="A12" s="137"/>
      <c r="B12" s="79"/>
      <c r="C12" s="79"/>
      <c r="D12" s="100"/>
      <c r="E12" s="79"/>
      <c r="F12" s="79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86" t="s">
        <v>23</v>
      </c>
      <c r="T12" s="86" t="s">
        <v>24</v>
      </c>
      <c r="U12" s="86" t="s">
        <v>25</v>
      </c>
      <c r="V12" s="86" t="s">
        <v>26</v>
      </c>
      <c r="W12" s="86" t="s">
        <v>27</v>
      </c>
      <c r="X12" s="86" t="s">
        <v>28</v>
      </c>
      <c r="Y12" s="86" t="s">
        <v>29</v>
      </c>
      <c r="Z12" s="86" t="s">
        <v>30</v>
      </c>
      <c r="AA12" s="86" t="s">
        <v>31</v>
      </c>
      <c r="AB12" s="86" t="s">
        <v>23</v>
      </c>
      <c r="AC12" s="86" t="s">
        <v>24</v>
      </c>
      <c r="AD12" s="86" t="s">
        <v>25</v>
      </c>
      <c r="AE12" s="86" t="s">
        <v>26</v>
      </c>
      <c r="AF12" s="86" t="s">
        <v>27</v>
      </c>
      <c r="AG12" s="86" t="s">
        <v>28</v>
      </c>
      <c r="AH12" s="86" t="s">
        <v>29</v>
      </c>
      <c r="AI12" s="86" t="s">
        <v>30</v>
      </c>
      <c r="AJ12" s="86" t="s">
        <v>31</v>
      </c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79"/>
      <c r="AW12" s="79"/>
      <c r="AX12" s="79"/>
      <c r="AY12" s="86" t="s">
        <v>23</v>
      </c>
      <c r="AZ12" s="86" t="s">
        <v>24</v>
      </c>
      <c r="BA12" s="86" t="s">
        <v>25</v>
      </c>
      <c r="BB12" s="86" t="s">
        <v>26</v>
      </c>
      <c r="BC12" s="86" t="s">
        <v>27</v>
      </c>
      <c r="BD12" s="86" t="s">
        <v>28</v>
      </c>
      <c r="BE12" s="86" t="s">
        <v>29</v>
      </c>
      <c r="BF12" s="86" t="s">
        <v>30</v>
      </c>
      <c r="BG12" s="86" t="s">
        <v>31</v>
      </c>
      <c r="BH12" s="93"/>
      <c r="BI12" s="93"/>
      <c r="BJ12" s="93"/>
      <c r="BK12" s="93"/>
      <c r="BL12" s="81"/>
      <c r="BM12" s="81"/>
      <c r="BN12" s="81" t="s">
        <v>32</v>
      </c>
      <c r="BO12" s="60" t="s">
        <v>33</v>
      </c>
      <c r="BP12" s="61"/>
      <c r="BQ12" s="61"/>
      <c r="BR12" s="61"/>
      <c r="BS12" s="62"/>
      <c r="BT12" s="81" t="s">
        <v>34</v>
      </c>
      <c r="BU12" s="81"/>
      <c r="BV12" s="81" t="s">
        <v>35</v>
      </c>
      <c r="BW12" s="81"/>
      <c r="BX12" s="81"/>
      <c r="BY12" s="81"/>
      <c r="BZ12" s="81"/>
      <c r="CA12" s="81" t="s">
        <v>32</v>
      </c>
      <c r="CB12" s="81" t="s">
        <v>36</v>
      </c>
      <c r="CC12" s="81"/>
      <c r="CD12" s="81"/>
      <c r="CE12" s="81"/>
      <c r="CF12" s="81"/>
      <c r="CG12" s="81" t="s">
        <v>37</v>
      </c>
      <c r="CH12" s="81"/>
      <c r="CI12" s="81" t="s">
        <v>38</v>
      </c>
      <c r="CJ12" s="81"/>
      <c r="CK12" s="81"/>
      <c r="CL12" s="81"/>
      <c r="CM12" s="81"/>
      <c r="CN12" s="63"/>
      <c r="CO12" s="65"/>
      <c r="CP12" s="81"/>
      <c r="CQ12" s="81"/>
      <c r="CR12" s="81" t="s">
        <v>32</v>
      </c>
      <c r="CS12" s="60" t="s">
        <v>33</v>
      </c>
      <c r="CT12" s="61"/>
      <c r="CU12" s="61"/>
      <c r="CV12" s="61"/>
      <c r="CW12" s="62"/>
      <c r="CX12" s="81" t="s">
        <v>34</v>
      </c>
      <c r="CY12" s="81"/>
      <c r="CZ12" s="60" t="s">
        <v>35</v>
      </c>
      <c r="DA12" s="61"/>
      <c r="DB12" s="62"/>
      <c r="DC12" s="69" t="s">
        <v>35</v>
      </c>
      <c r="DD12" s="70"/>
      <c r="DE12" s="81" t="s">
        <v>32</v>
      </c>
      <c r="DF12" s="81" t="s">
        <v>36</v>
      </c>
      <c r="DG12" s="81"/>
      <c r="DH12" s="81"/>
      <c r="DI12" s="81"/>
      <c r="DJ12" s="81"/>
      <c r="DK12" s="81" t="s">
        <v>37</v>
      </c>
      <c r="DL12" s="81"/>
      <c r="DM12" s="81" t="s">
        <v>38</v>
      </c>
      <c r="DN12" s="81"/>
      <c r="DO12" s="81"/>
      <c r="DP12" s="81"/>
      <c r="DQ12" s="81"/>
      <c r="DR12" s="63"/>
      <c r="DS12" s="65"/>
      <c r="DT12" s="81"/>
      <c r="DU12" s="81"/>
      <c r="DV12" s="81" t="s">
        <v>32</v>
      </c>
      <c r="DW12" s="60" t="s">
        <v>33</v>
      </c>
      <c r="DX12" s="61"/>
      <c r="DY12" s="61"/>
      <c r="DZ12" s="61"/>
      <c r="EA12" s="62"/>
      <c r="EB12" s="81" t="s">
        <v>34</v>
      </c>
      <c r="EC12" s="81"/>
      <c r="ED12" s="81" t="s">
        <v>35</v>
      </c>
      <c r="EE12" s="81"/>
      <c r="EF12" s="81"/>
      <c r="EG12" s="81"/>
      <c r="EH12" s="81"/>
      <c r="EI12" s="81" t="s">
        <v>32</v>
      </c>
      <c r="EJ12" s="81" t="s">
        <v>36</v>
      </c>
      <c r="EK12" s="81"/>
      <c r="EL12" s="81"/>
      <c r="EM12" s="81"/>
      <c r="EN12" s="81"/>
      <c r="EO12" s="81" t="s">
        <v>37</v>
      </c>
      <c r="EP12" s="81"/>
      <c r="EQ12" s="81" t="s">
        <v>38</v>
      </c>
      <c r="ER12" s="81"/>
      <c r="ES12" s="81"/>
      <c r="ET12" s="81"/>
      <c r="EU12" s="81"/>
      <c r="EV12" s="63"/>
      <c r="EW12" s="65"/>
      <c r="EX12" s="81"/>
      <c r="EY12" s="81"/>
      <c r="EZ12" s="81" t="s">
        <v>32</v>
      </c>
      <c r="FA12" s="60" t="s">
        <v>33</v>
      </c>
      <c r="FB12" s="61"/>
      <c r="FC12" s="61"/>
      <c r="FD12" s="61"/>
      <c r="FE12" s="62"/>
      <c r="FF12" s="81" t="s">
        <v>34</v>
      </c>
      <c r="FG12" s="81"/>
      <c r="FH12" s="81" t="s">
        <v>35</v>
      </c>
      <c r="FI12" s="81"/>
      <c r="FJ12" s="81"/>
      <c r="FK12" s="81"/>
      <c r="FL12" s="81"/>
      <c r="FM12" s="81" t="s">
        <v>32</v>
      </c>
      <c r="FN12" s="69" t="s">
        <v>36</v>
      </c>
      <c r="FO12" s="75"/>
      <c r="FP12" s="70"/>
      <c r="FQ12" s="69" t="s">
        <v>36</v>
      </c>
      <c r="FR12" s="70"/>
      <c r="FS12" s="81" t="s">
        <v>37</v>
      </c>
      <c r="FT12" s="81"/>
      <c r="FU12" s="81" t="s">
        <v>38</v>
      </c>
      <c r="FV12" s="81"/>
      <c r="FW12" s="81"/>
      <c r="FX12" s="81"/>
      <c r="FY12" s="81"/>
      <c r="FZ12" s="63"/>
      <c r="GA12" s="65"/>
      <c r="GB12" s="81"/>
      <c r="GC12" s="81"/>
      <c r="GD12" s="81" t="s">
        <v>32</v>
      </c>
      <c r="GE12" s="60" t="s">
        <v>33</v>
      </c>
      <c r="GF12" s="61"/>
      <c r="GG12" s="61"/>
      <c r="GH12" s="61"/>
      <c r="GI12" s="62"/>
      <c r="GJ12" s="81" t="s">
        <v>34</v>
      </c>
      <c r="GK12" s="81"/>
      <c r="GL12" s="81" t="s">
        <v>35</v>
      </c>
      <c r="GM12" s="81"/>
      <c r="GN12" s="81"/>
      <c r="GO12" s="81"/>
      <c r="GP12" s="81"/>
      <c r="GQ12" s="81" t="s">
        <v>32</v>
      </c>
      <c r="GR12" s="81" t="s">
        <v>36</v>
      </c>
      <c r="GS12" s="81"/>
      <c r="GT12" s="81"/>
      <c r="GU12" s="81"/>
      <c r="GV12" s="81"/>
      <c r="GW12" s="81" t="s">
        <v>37</v>
      </c>
      <c r="GX12" s="81"/>
      <c r="GY12" s="81" t="s">
        <v>38</v>
      </c>
      <c r="GZ12" s="81"/>
      <c r="HA12" s="81"/>
      <c r="HB12" s="81"/>
      <c r="HC12" s="81"/>
      <c r="HD12" s="63"/>
      <c r="HE12" s="65"/>
      <c r="HF12" s="98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100"/>
      <c r="HY12" s="79"/>
      <c r="HZ12" s="79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86" t="s">
        <v>23</v>
      </c>
      <c r="IN12" s="86" t="s">
        <v>24</v>
      </c>
      <c r="IO12" s="86" t="s">
        <v>25</v>
      </c>
      <c r="IP12" s="86" t="s">
        <v>26</v>
      </c>
      <c r="IQ12" s="86" t="s">
        <v>27</v>
      </c>
      <c r="IR12" s="86" t="s">
        <v>28</v>
      </c>
      <c r="IS12" s="86" t="s">
        <v>29</v>
      </c>
      <c r="IT12" s="86" t="s">
        <v>30</v>
      </c>
      <c r="IU12" s="86" t="s">
        <v>31</v>
      </c>
      <c r="IV12" s="86" t="s">
        <v>23</v>
      </c>
      <c r="IW12" s="86" t="s">
        <v>24</v>
      </c>
      <c r="IX12" s="86" t="s">
        <v>25</v>
      </c>
      <c r="IY12" s="86" t="s">
        <v>26</v>
      </c>
      <c r="IZ12" s="86" t="s">
        <v>27</v>
      </c>
      <c r="JA12" s="86" t="s">
        <v>28</v>
      </c>
      <c r="JB12" s="86" t="s">
        <v>29</v>
      </c>
      <c r="JC12" s="86" t="s">
        <v>30</v>
      </c>
      <c r="JD12" s="86" t="s">
        <v>31</v>
      </c>
      <c r="JE12" s="93"/>
      <c r="JF12" s="93"/>
      <c r="JG12" s="93"/>
      <c r="JH12" s="93"/>
      <c r="JI12" s="93"/>
      <c r="JJ12" s="93"/>
      <c r="JK12" s="93"/>
      <c r="JL12" s="93"/>
      <c r="JM12" s="93"/>
      <c r="JN12" s="93"/>
      <c r="JO12" s="93"/>
      <c r="JP12" s="79"/>
      <c r="JQ12" s="79"/>
      <c r="JR12" s="79"/>
      <c r="JS12" s="86" t="s">
        <v>23</v>
      </c>
      <c r="JT12" s="86" t="s">
        <v>24</v>
      </c>
      <c r="JU12" s="86" t="s">
        <v>25</v>
      </c>
      <c r="JV12" s="86" t="s">
        <v>26</v>
      </c>
      <c r="JW12" s="86" t="s">
        <v>27</v>
      </c>
      <c r="JX12" s="86" t="s">
        <v>28</v>
      </c>
      <c r="JY12" s="86" t="s">
        <v>29</v>
      </c>
      <c r="JZ12" s="86" t="s">
        <v>30</v>
      </c>
      <c r="KA12" s="86" t="s">
        <v>31</v>
      </c>
      <c r="KB12" s="93"/>
      <c r="KC12" s="93"/>
      <c r="KD12" s="93"/>
      <c r="KE12" s="93"/>
      <c r="KF12" s="81"/>
      <c r="KG12" s="81"/>
      <c r="KH12" s="81" t="s">
        <v>32</v>
      </c>
      <c r="KI12" s="60" t="s">
        <v>33</v>
      </c>
      <c r="KJ12" s="61"/>
      <c r="KK12" s="61"/>
      <c r="KL12" s="61"/>
      <c r="KM12" s="62"/>
      <c r="KN12" s="81" t="s">
        <v>34</v>
      </c>
      <c r="KO12" s="81"/>
      <c r="KP12" s="81" t="s">
        <v>35</v>
      </c>
      <c r="KQ12" s="81"/>
      <c r="KR12" s="81"/>
      <c r="KS12" s="81"/>
      <c r="KT12" s="81"/>
      <c r="KU12" s="81" t="s">
        <v>32</v>
      </c>
      <c r="KV12" s="81" t="s">
        <v>36</v>
      </c>
      <c r="KW12" s="81"/>
      <c r="KX12" s="81"/>
      <c r="KY12" s="81"/>
      <c r="KZ12" s="81"/>
      <c r="LA12" s="81" t="s">
        <v>37</v>
      </c>
      <c r="LB12" s="81"/>
      <c r="LC12" s="81" t="s">
        <v>38</v>
      </c>
      <c r="LD12" s="81"/>
      <c r="LE12" s="81"/>
      <c r="LF12" s="81"/>
      <c r="LG12" s="81"/>
      <c r="LH12" s="63"/>
      <c r="LI12" s="65"/>
      <c r="LJ12" s="81"/>
      <c r="LK12" s="81"/>
      <c r="LL12" s="81" t="s">
        <v>32</v>
      </c>
      <c r="LM12" s="60" t="s">
        <v>33</v>
      </c>
      <c r="LN12" s="61"/>
      <c r="LO12" s="61"/>
      <c r="LP12" s="61"/>
      <c r="LQ12" s="62"/>
      <c r="LR12" s="81" t="s">
        <v>34</v>
      </c>
      <c r="LS12" s="81"/>
      <c r="LT12" s="81" t="s">
        <v>35</v>
      </c>
      <c r="LU12" s="81"/>
      <c r="LV12" s="81"/>
      <c r="LW12" s="81"/>
      <c r="LX12" s="81"/>
      <c r="LY12" s="81" t="s">
        <v>32</v>
      </c>
      <c r="LZ12" s="81" t="s">
        <v>36</v>
      </c>
      <c r="MA12" s="81"/>
      <c r="MB12" s="81"/>
      <c r="MC12" s="81"/>
      <c r="MD12" s="81"/>
      <c r="ME12" s="81" t="s">
        <v>37</v>
      </c>
      <c r="MF12" s="81"/>
      <c r="MG12" s="81" t="s">
        <v>38</v>
      </c>
      <c r="MH12" s="81"/>
      <c r="MI12" s="81"/>
      <c r="MJ12" s="81"/>
      <c r="MK12" s="81"/>
      <c r="ML12" s="63"/>
      <c r="MM12" s="65"/>
      <c r="MN12" s="81"/>
      <c r="MO12" s="81"/>
      <c r="MP12" s="81" t="s">
        <v>32</v>
      </c>
      <c r="MQ12" s="60" t="s">
        <v>33</v>
      </c>
      <c r="MR12" s="61"/>
      <c r="MS12" s="61"/>
      <c r="MT12" s="61"/>
      <c r="MU12" s="62"/>
      <c r="MV12" s="81" t="s">
        <v>34</v>
      </c>
      <c r="MW12" s="81"/>
      <c r="MX12" s="81" t="s">
        <v>35</v>
      </c>
      <c r="MY12" s="81"/>
      <c r="MZ12" s="81"/>
      <c r="NA12" s="81"/>
      <c r="NB12" s="81"/>
      <c r="NC12" s="81" t="s">
        <v>32</v>
      </c>
      <c r="ND12" s="81" t="s">
        <v>36</v>
      </c>
      <c r="NE12" s="81"/>
      <c r="NF12" s="81"/>
      <c r="NG12" s="81"/>
      <c r="NH12" s="81"/>
      <c r="NI12" s="81" t="s">
        <v>37</v>
      </c>
      <c r="NJ12" s="81"/>
      <c r="NK12" s="81" t="s">
        <v>38</v>
      </c>
      <c r="NL12" s="81"/>
      <c r="NM12" s="81"/>
      <c r="NN12" s="81"/>
      <c r="NO12" s="81"/>
      <c r="NP12" s="63"/>
      <c r="NQ12" s="65"/>
      <c r="NR12" s="81"/>
      <c r="NS12" s="81"/>
      <c r="NT12" s="81" t="s">
        <v>32</v>
      </c>
      <c r="NU12" s="60" t="s">
        <v>33</v>
      </c>
      <c r="NV12" s="61"/>
      <c r="NW12" s="61"/>
      <c r="NX12" s="61"/>
      <c r="NY12" s="62"/>
      <c r="NZ12" s="81" t="s">
        <v>34</v>
      </c>
      <c r="OA12" s="81"/>
      <c r="OB12" s="81" t="s">
        <v>35</v>
      </c>
      <c r="OC12" s="81"/>
      <c r="OD12" s="81"/>
      <c r="OE12" s="81"/>
      <c r="OF12" s="81"/>
      <c r="OG12" s="81" t="s">
        <v>32</v>
      </c>
      <c r="OH12" s="81" t="s">
        <v>36</v>
      </c>
      <c r="OI12" s="81"/>
      <c r="OJ12" s="81"/>
      <c r="OK12" s="81"/>
      <c r="OL12" s="81"/>
      <c r="OM12" s="81" t="s">
        <v>37</v>
      </c>
      <c r="ON12" s="81"/>
      <c r="OO12" s="81" t="s">
        <v>38</v>
      </c>
      <c r="OP12" s="81"/>
      <c r="OQ12" s="81"/>
      <c r="OR12" s="81"/>
      <c r="OS12" s="81"/>
      <c r="OT12" s="63"/>
      <c r="OU12" s="65"/>
      <c r="OV12" s="81"/>
      <c r="OW12" s="81"/>
      <c r="OX12" s="81" t="s">
        <v>32</v>
      </c>
      <c r="OY12" s="60" t="s">
        <v>33</v>
      </c>
      <c r="OZ12" s="61"/>
      <c r="PA12" s="61"/>
      <c r="PB12" s="61"/>
      <c r="PC12" s="62"/>
      <c r="PD12" s="81" t="s">
        <v>34</v>
      </c>
      <c r="PE12" s="81"/>
      <c r="PF12" s="81" t="s">
        <v>35</v>
      </c>
      <c r="PG12" s="81"/>
      <c r="PH12" s="81"/>
      <c r="PI12" s="81"/>
      <c r="PJ12" s="81"/>
      <c r="PK12" s="81" t="s">
        <v>32</v>
      </c>
      <c r="PL12" s="81" t="s">
        <v>36</v>
      </c>
      <c r="PM12" s="81"/>
      <c r="PN12" s="81"/>
      <c r="PO12" s="81"/>
      <c r="PP12" s="81"/>
      <c r="PQ12" s="81" t="s">
        <v>37</v>
      </c>
      <c r="PR12" s="81"/>
      <c r="PS12" s="81" t="s">
        <v>38</v>
      </c>
      <c r="PT12" s="81"/>
      <c r="PU12" s="81"/>
      <c r="PV12" s="81"/>
      <c r="PW12" s="81"/>
      <c r="PX12" s="63"/>
      <c r="PY12" s="65"/>
      <c r="PZ12" s="98"/>
      <c r="QA12" s="81"/>
      <c r="QB12" s="81"/>
      <c r="QC12" s="81"/>
      <c r="QD12" s="81"/>
      <c r="QE12" s="81"/>
      <c r="QF12" s="81"/>
      <c r="QG12" s="81"/>
      <c r="QH12" s="81"/>
      <c r="QI12" s="81"/>
      <c r="QJ12" s="81"/>
      <c r="QK12" s="81"/>
      <c r="QL12" s="81"/>
      <c r="QM12" s="81"/>
      <c r="QN12" s="81"/>
      <c r="QO12" s="81"/>
      <c r="QP12" s="81"/>
      <c r="QQ12" s="81"/>
      <c r="QR12" s="131"/>
      <c r="QS12" s="132"/>
      <c r="QT12" s="132"/>
      <c r="QU12" s="106"/>
      <c r="QV12" s="106"/>
      <c r="QW12" s="106"/>
      <c r="QX12" s="106"/>
      <c r="QY12" s="106"/>
      <c r="QZ12" s="106"/>
      <c r="RA12" s="106"/>
      <c r="RB12" s="106"/>
      <c r="RC12" s="106"/>
      <c r="RD12" s="106"/>
      <c r="RE12" s="106"/>
      <c r="RF12" s="106"/>
      <c r="RG12" s="117" t="s">
        <v>23</v>
      </c>
      <c r="RH12" s="117" t="s">
        <v>24</v>
      </c>
      <c r="RI12" s="117" t="s">
        <v>25</v>
      </c>
      <c r="RJ12" s="117" t="s">
        <v>26</v>
      </c>
      <c r="RK12" s="117" t="s">
        <v>27</v>
      </c>
      <c r="RL12" s="117" t="s">
        <v>28</v>
      </c>
      <c r="RM12" s="117" t="s">
        <v>29</v>
      </c>
      <c r="RN12" s="117" t="s">
        <v>30</v>
      </c>
      <c r="RO12" s="117" t="s">
        <v>31</v>
      </c>
      <c r="RP12" s="117" t="s">
        <v>23</v>
      </c>
      <c r="RQ12" s="117" t="s">
        <v>24</v>
      </c>
      <c r="RR12" s="117" t="s">
        <v>25</v>
      </c>
      <c r="RS12" s="117" t="s">
        <v>26</v>
      </c>
      <c r="RT12" s="117" t="s">
        <v>27</v>
      </c>
      <c r="RU12" s="117" t="s">
        <v>28</v>
      </c>
      <c r="RV12" s="117" t="s">
        <v>29</v>
      </c>
      <c r="RW12" s="117" t="s">
        <v>30</v>
      </c>
      <c r="RX12" s="117" t="s">
        <v>31</v>
      </c>
      <c r="RY12" s="106"/>
      <c r="RZ12" s="106"/>
      <c r="SA12" s="106"/>
      <c r="SB12" s="106"/>
      <c r="SC12" s="106"/>
      <c r="SD12" s="106"/>
      <c r="SE12" s="106"/>
      <c r="SF12" s="106"/>
      <c r="SG12" s="106"/>
      <c r="SH12" s="106"/>
      <c r="SI12" s="106"/>
      <c r="SJ12" s="132"/>
      <c r="SK12" s="132"/>
      <c r="SL12" s="132"/>
      <c r="SM12" s="117" t="s">
        <v>23</v>
      </c>
      <c r="SN12" s="117" t="s">
        <v>24</v>
      </c>
      <c r="SO12" s="117" t="s">
        <v>25</v>
      </c>
      <c r="SP12" s="117" t="s">
        <v>26</v>
      </c>
      <c r="SQ12" s="117" t="s">
        <v>27</v>
      </c>
      <c r="SR12" s="117" t="s">
        <v>28</v>
      </c>
      <c r="SS12" s="117" t="s">
        <v>29</v>
      </c>
      <c r="ST12" s="117" t="s">
        <v>30</v>
      </c>
      <c r="SU12" s="117" t="s">
        <v>31</v>
      </c>
      <c r="SV12" s="106"/>
      <c r="SW12" s="106"/>
      <c r="SX12" s="106"/>
      <c r="SY12" s="106"/>
      <c r="SZ12" s="119"/>
      <c r="TA12" s="119"/>
      <c r="TB12" s="119" t="s">
        <v>32</v>
      </c>
      <c r="TC12" s="122" t="s">
        <v>33</v>
      </c>
      <c r="TD12" s="123"/>
      <c r="TE12" s="123"/>
      <c r="TF12" s="123"/>
      <c r="TG12" s="124"/>
      <c r="TH12" s="119" t="s">
        <v>34</v>
      </c>
      <c r="TI12" s="119"/>
      <c r="TJ12" s="119" t="s">
        <v>35</v>
      </c>
      <c r="TK12" s="119"/>
      <c r="TL12" s="119"/>
      <c r="TM12" s="119"/>
      <c r="TN12" s="119"/>
      <c r="TO12" s="119" t="s">
        <v>32</v>
      </c>
      <c r="TP12" s="119" t="s">
        <v>36</v>
      </c>
      <c r="TQ12" s="119"/>
      <c r="TR12" s="119"/>
      <c r="TS12" s="119"/>
      <c r="TT12" s="119"/>
      <c r="TU12" s="119" t="s">
        <v>37</v>
      </c>
      <c r="TV12" s="119"/>
      <c r="TW12" s="119" t="s">
        <v>38</v>
      </c>
      <c r="TX12" s="119"/>
      <c r="TY12" s="119"/>
      <c r="TZ12" s="119"/>
      <c r="UA12" s="119"/>
      <c r="UB12" s="125"/>
      <c r="UC12" s="127"/>
      <c r="UD12" s="119"/>
      <c r="UE12" s="119"/>
      <c r="UF12" s="119" t="s">
        <v>32</v>
      </c>
      <c r="UG12" s="122" t="s">
        <v>33</v>
      </c>
      <c r="UH12" s="123"/>
      <c r="UI12" s="123"/>
      <c r="UJ12" s="123"/>
      <c r="UK12" s="124"/>
      <c r="UL12" s="119" t="s">
        <v>34</v>
      </c>
      <c r="UM12" s="119"/>
      <c r="UN12" s="119" t="s">
        <v>35</v>
      </c>
      <c r="UO12" s="119"/>
      <c r="UP12" s="119"/>
      <c r="UQ12" s="119"/>
      <c r="UR12" s="119"/>
      <c r="US12" s="119" t="s">
        <v>32</v>
      </c>
      <c r="UT12" s="119" t="s">
        <v>36</v>
      </c>
      <c r="UU12" s="119"/>
      <c r="UV12" s="119"/>
      <c r="UW12" s="119"/>
      <c r="UX12" s="119"/>
      <c r="UY12" s="119" t="s">
        <v>37</v>
      </c>
      <c r="UZ12" s="119"/>
      <c r="VA12" s="119" t="s">
        <v>38</v>
      </c>
      <c r="VB12" s="119"/>
      <c r="VC12" s="119"/>
      <c r="VD12" s="119"/>
      <c r="VE12" s="119"/>
      <c r="VF12" s="125"/>
      <c r="VG12" s="127"/>
      <c r="VH12" s="119"/>
      <c r="VI12" s="119"/>
      <c r="VJ12" s="119" t="s">
        <v>32</v>
      </c>
      <c r="VK12" s="122" t="s">
        <v>33</v>
      </c>
      <c r="VL12" s="123"/>
      <c r="VM12" s="123"/>
      <c r="VN12" s="123"/>
      <c r="VO12" s="124"/>
      <c r="VP12" s="119" t="s">
        <v>34</v>
      </c>
      <c r="VQ12" s="119"/>
      <c r="VR12" s="119" t="s">
        <v>35</v>
      </c>
      <c r="VS12" s="119"/>
      <c r="VT12" s="119"/>
      <c r="VU12" s="119"/>
      <c r="VV12" s="119"/>
      <c r="VW12" s="119" t="s">
        <v>32</v>
      </c>
      <c r="VX12" s="119" t="s">
        <v>36</v>
      </c>
      <c r="VY12" s="119"/>
      <c r="VZ12" s="119"/>
      <c r="WA12" s="119"/>
      <c r="WB12" s="119"/>
      <c r="WC12" s="119" t="s">
        <v>37</v>
      </c>
      <c r="WD12" s="119"/>
      <c r="WE12" s="119" t="s">
        <v>38</v>
      </c>
      <c r="WF12" s="119"/>
      <c r="WG12" s="119"/>
      <c r="WH12" s="119"/>
      <c r="WI12" s="119"/>
      <c r="WJ12" s="125"/>
      <c r="WK12" s="127"/>
      <c r="WL12" s="119"/>
      <c r="WM12" s="119"/>
      <c r="WN12" s="119" t="s">
        <v>32</v>
      </c>
      <c r="WO12" s="122" t="s">
        <v>33</v>
      </c>
      <c r="WP12" s="123"/>
      <c r="WQ12" s="123"/>
      <c r="WR12" s="123"/>
      <c r="WS12" s="124"/>
      <c r="WT12" s="119" t="s">
        <v>34</v>
      </c>
      <c r="WU12" s="119"/>
      <c r="WV12" s="119" t="s">
        <v>35</v>
      </c>
      <c r="WW12" s="119"/>
      <c r="WX12" s="119"/>
      <c r="WY12" s="119"/>
      <c r="WZ12" s="119"/>
      <c r="XA12" s="119" t="s">
        <v>32</v>
      </c>
      <c r="XB12" s="119" t="s">
        <v>36</v>
      </c>
      <c r="XC12" s="119"/>
      <c r="XD12" s="119"/>
      <c r="XE12" s="119"/>
      <c r="XF12" s="119"/>
      <c r="XG12" s="119" t="s">
        <v>37</v>
      </c>
      <c r="XH12" s="119"/>
      <c r="XI12" s="119" t="s">
        <v>38</v>
      </c>
      <c r="XJ12" s="119"/>
      <c r="XK12" s="119"/>
      <c r="XL12" s="119"/>
      <c r="XM12" s="119"/>
      <c r="XN12" s="125"/>
      <c r="XO12" s="127"/>
      <c r="XP12" s="119"/>
      <c r="XQ12" s="119"/>
      <c r="XR12" s="119" t="s">
        <v>32</v>
      </c>
      <c r="XS12" s="122" t="s">
        <v>33</v>
      </c>
      <c r="XT12" s="123"/>
      <c r="XU12" s="123"/>
      <c r="XV12" s="123"/>
      <c r="XW12" s="124"/>
      <c r="XX12" s="119" t="s">
        <v>34</v>
      </c>
      <c r="XY12" s="119"/>
      <c r="XZ12" s="119" t="s">
        <v>35</v>
      </c>
      <c r="YA12" s="119"/>
      <c r="YB12" s="119"/>
      <c r="YC12" s="119"/>
      <c r="YD12" s="119"/>
      <c r="YE12" s="119" t="s">
        <v>32</v>
      </c>
      <c r="YF12" s="119" t="s">
        <v>36</v>
      </c>
      <c r="YG12" s="119"/>
      <c r="YH12" s="119"/>
      <c r="YI12" s="119"/>
      <c r="YJ12" s="119"/>
      <c r="YK12" s="119" t="s">
        <v>37</v>
      </c>
      <c r="YL12" s="119"/>
      <c r="YM12" s="119" t="s">
        <v>38</v>
      </c>
      <c r="YN12" s="119"/>
      <c r="YO12" s="119"/>
      <c r="YP12" s="119"/>
      <c r="YQ12" s="119"/>
      <c r="YR12" s="125"/>
      <c r="YS12" s="127"/>
      <c r="YT12" s="119"/>
      <c r="YU12" s="119"/>
      <c r="YV12" s="119"/>
      <c r="YW12" s="119"/>
      <c r="YX12" s="119"/>
      <c r="YY12" s="119"/>
      <c r="YZ12" s="119"/>
      <c r="ZA12" s="119"/>
      <c r="ZB12" s="119"/>
      <c r="ZC12" s="119"/>
      <c r="ZD12" s="119"/>
      <c r="ZE12" s="119"/>
      <c r="ZF12" s="119"/>
      <c r="ZG12" s="119"/>
      <c r="ZH12" s="119"/>
      <c r="ZI12" s="119"/>
      <c r="ZJ12" s="119"/>
      <c r="ZK12" s="119"/>
      <c r="ZL12" s="156"/>
      <c r="ZM12" s="151"/>
      <c r="ZN12" s="151"/>
      <c r="ZO12" s="151"/>
      <c r="ZP12" s="151"/>
      <c r="ZQ12" s="151"/>
      <c r="ZR12" s="151"/>
      <c r="ZS12" s="151"/>
      <c r="ZT12" s="151"/>
      <c r="ZU12" s="151"/>
    </row>
    <row r="13" spans="1:697" s="2" customFormat="1" ht="18.75" customHeight="1" x14ac:dyDescent="0.25">
      <c r="A13" s="137"/>
      <c r="B13" s="79"/>
      <c r="C13" s="79"/>
      <c r="D13" s="100"/>
      <c r="E13" s="79"/>
      <c r="F13" s="79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79"/>
      <c r="AW13" s="79"/>
      <c r="AX13" s="79"/>
      <c r="AY13" s="86"/>
      <c r="AZ13" s="86"/>
      <c r="BA13" s="86"/>
      <c r="BB13" s="86"/>
      <c r="BC13" s="86"/>
      <c r="BD13" s="86"/>
      <c r="BE13" s="86"/>
      <c r="BF13" s="86"/>
      <c r="BG13" s="86"/>
      <c r="BH13" s="93"/>
      <c r="BI13" s="93"/>
      <c r="BJ13" s="93"/>
      <c r="BK13" s="93"/>
      <c r="BL13" s="81"/>
      <c r="BM13" s="81"/>
      <c r="BN13" s="81"/>
      <c r="BO13" s="63"/>
      <c r="BP13" s="64"/>
      <c r="BQ13" s="64"/>
      <c r="BR13" s="64"/>
      <c r="BS13" s="65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63"/>
      <c r="CO13" s="65"/>
      <c r="CP13" s="81"/>
      <c r="CQ13" s="81"/>
      <c r="CR13" s="81"/>
      <c r="CS13" s="63"/>
      <c r="CT13" s="64"/>
      <c r="CU13" s="64"/>
      <c r="CV13" s="64"/>
      <c r="CW13" s="65"/>
      <c r="CX13" s="81"/>
      <c r="CY13" s="81"/>
      <c r="CZ13" s="63"/>
      <c r="DA13" s="64"/>
      <c r="DB13" s="65"/>
      <c r="DC13" s="71"/>
      <c r="DD13" s="72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63"/>
      <c r="DS13" s="65"/>
      <c r="DT13" s="81"/>
      <c r="DU13" s="81"/>
      <c r="DV13" s="81"/>
      <c r="DW13" s="63"/>
      <c r="DX13" s="64"/>
      <c r="DY13" s="64"/>
      <c r="DZ13" s="64"/>
      <c r="EA13" s="65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63"/>
      <c r="EW13" s="65"/>
      <c r="EX13" s="81"/>
      <c r="EY13" s="81"/>
      <c r="EZ13" s="81"/>
      <c r="FA13" s="63"/>
      <c r="FB13" s="64"/>
      <c r="FC13" s="64"/>
      <c r="FD13" s="64"/>
      <c r="FE13" s="65"/>
      <c r="FF13" s="81"/>
      <c r="FG13" s="81"/>
      <c r="FH13" s="81"/>
      <c r="FI13" s="81"/>
      <c r="FJ13" s="81"/>
      <c r="FK13" s="81"/>
      <c r="FL13" s="81"/>
      <c r="FM13" s="81"/>
      <c r="FN13" s="71"/>
      <c r="FO13" s="76"/>
      <c r="FP13" s="72"/>
      <c r="FQ13" s="71"/>
      <c r="FR13" s="72"/>
      <c r="FS13" s="81"/>
      <c r="FT13" s="81"/>
      <c r="FU13" s="81"/>
      <c r="FV13" s="81"/>
      <c r="FW13" s="81"/>
      <c r="FX13" s="81"/>
      <c r="FY13" s="81"/>
      <c r="FZ13" s="63"/>
      <c r="GA13" s="65"/>
      <c r="GB13" s="81"/>
      <c r="GC13" s="81"/>
      <c r="GD13" s="81"/>
      <c r="GE13" s="63"/>
      <c r="GF13" s="64"/>
      <c r="GG13" s="64"/>
      <c r="GH13" s="64"/>
      <c r="GI13" s="65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63"/>
      <c r="HE13" s="65"/>
      <c r="HF13" s="98"/>
      <c r="HG13" s="81" t="s">
        <v>39</v>
      </c>
      <c r="HH13" s="81" t="s">
        <v>40</v>
      </c>
      <c r="HI13" s="81" t="s">
        <v>41</v>
      </c>
      <c r="HJ13" s="81"/>
      <c r="HK13" s="81"/>
      <c r="HL13" s="81"/>
      <c r="HM13" s="81"/>
      <c r="HN13" s="81"/>
      <c r="HO13" s="81"/>
      <c r="HP13" s="81"/>
      <c r="HQ13" s="81"/>
      <c r="HR13" s="81" t="s">
        <v>39</v>
      </c>
      <c r="HS13" s="81" t="s">
        <v>40</v>
      </c>
      <c r="HT13" s="81" t="s">
        <v>42</v>
      </c>
      <c r="HU13" s="81" t="s">
        <v>39</v>
      </c>
      <c r="HV13" s="81" t="s">
        <v>40</v>
      </c>
      <c r="HW13" s="81" t="s">
        <v>42</v>
      </c>
      <c r="HX13" s="100"/>
      <c r="HY13" s="79"/>
      <c r="HZ13" s="79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93"/>
      <c r="JF13" s="93"/>
      <c r="JG13" s="93"/>
      <c r="JH13" s="93"/>
      <c r="JI13" s="93"/>
      <c r="JJ13" s="93"/>
      <c r="JK13" s="93"/>
      <c r="JL13" s="93"/>
      <c r="JM13" s="93"/>
      <c r="JN13" s="93"/>
      <c r="JO13" s="93"/>
      <c r="JP13" s="79"/>
      <c r="JQ13" s="79"/>
      <c r="JR13" s="79"/>
      <c r="JS13" s="86"/>
      <c r="JT13" s="86"/>
      <c r="JU13" s="86"/>
      <c r="JV13" s="86"/>
      <c r="JW13" s="86"/>
      <c r="JX13" s="86"/>
      <c r="JY13" s="86"/>
      <c r="JZ13" s="86"/>
      <c r="KA13" s="86"/>
      <c r="KB13" s="93"/>
      <c r="KC13" s="93"/>
      <c r="KD13" s="93"/>
      <c r="KE13" s="93"/>
      <c r="KF13" s="81"/>
      <c r="KG13" s="81"/>
      <c r="KH13" s="81"/>
      <c r="KI13" s="63"/>
      <c r="KJ13" s="64"/>
      <c r="KK13" s="64"/>
      <c r="KL13" s="64"/>
      <c r="KM13" s="65"/>
      <c r="KN13" s="81"/>
      <c r="KO13" s="81"/>
      <c r="KP13" s="81"/>
      <c r="KQ13" s="81"/>
      <c r="KR13" s="81"/>
      <c r="KS13" s="81"/>
      <c r="KT13" s="81"/>
      <c r="KU13" s="81"/>
      <c r="KV13" s="81"/>
      <c r="KW13" s="81"/>
      <c r="KX13" s="81"/>
      <c r="KY13" s="81"/>
      <c r="KZ13" s="81"/>
      <c r="LA13" s="81"/>
      <c r="LB13" s="81"/>
      <c r="LC13" s="81"/>
      <c r="LD13" s="81"/>
      <c r="LE13" s="81"/>
      <c r="LF13" s="81"/>
      <c r="LG13" s="81"/>
      <c r="LH13" s="63"/>
      <c r="LI13" s="65"/>
      <c r="LJ13" s="81"/>
      <c r="LK13" s="81"/>
      <c r="LL13" s="81"/>
      <c r="LM13" s="63"/>
      <c r="LN13" s="64"/>
      <c r="LO13" s="64"/>
      <c r="LP13" s="64"/>
      <c r="LQ13" s="65"/>
      <c r="LR13" s="81"/>
      <c r="LS13" s="81"/>
      <c r="LT13" s="81"/>
      <c r="LU13" s="81"/>
      <c r="LV13" s="81"/>
      <c r="LW13" s="81"/>
      <c r="LX13" s="81"/>
      <c r="LY13" s="81"/>
      <c r="LZ13" s="81"/>
      <c r="MA13" s="81"/>
      <c r="MB13" s="81"/>
      <c r="MC13" s="81"/>
      <c r="MD13" s="81"/>
      <c r="ME13" s="81"/>
      <c r="MF13" s="81"/>
      <c r="MG13" s="81"/>
      <c r="MH13" s="81"/>
      <c r="MI13" s="81"/>
      <c r="MJ13" s="81"/>
      <c r="MK13" s="81"/>
      <c r="ML13" s="63"/>
      <c r="MM13" s="65"/>
      <c r="MN13" s="81"/>
      <c r="MO13" s="81"/>
      <c r="MP13" s="81"/>
      <c r="MQ13" s="63"/>
      <c r="MR13" s="64"/>
      <c r="MS13" s="64"/>
      <c r="MT13" s="64"/>
      <c r="MU13" s="65"/>
      <c r="MV13" s="81"/>
      <c r="MW13" s="81"/>
      <c r="MX13" s="81"/>
      <c r="MY13" s="81"/>
      <c r="MZ13" s="81"/>
      <c r="NA13" s="81"/>
      <c r="NB13" s="81"/>
      <c r="NC13" s="81"/>
      <c r="ND13" s="81"/>
      <c r="NE13" s="81"/>
      <c r="NF13" s="81"/>
      <c r="NG13" s="81"/>
      <c r="NH13" s="81"/>
      <c r="NI13" s="81"/>
      <c r="NJ13" s="81"/>
      <c r="NK13" s="81"/>
      <c r="NL13" s="81"/>
      <c r="NM13" s="81"/>
      <c r="NN13" s="81"/>
      <c r="NO13" s="81"/>
      <c r="NP13" s="63"/>
      <c r="NQ13" s="65"/>
      <c r="NR13" s="81"/>
      <c r="NS13" s="81"/>
      <c r="NT13" s="81"/>
      <c r="NU13" s="63"/>
      <c r="NV13" s="64"/>
      <c r="NW13" s="64"/>
      <c r="NX13" s="64"/>
      <c r="NY13" s="65"/>
      <c r="NZ13" s="81"/>
      <c r="OA13" s="81"/>
      <c r="OB13" s="81"/>
      <c r="OC13" s="81"/>
      <c r="OD13" s="81"/>
      <c r="OE13" s="81"/>
      <c r="OF13" s="81"/>
      <c r="OG13" s="81"/>
      <c r="OH13" s="81"/>
      <c r="OI13" s="81"/>
      <c r="OJ13" s="81"/>
      <c r="OK13" s="81"/>
      <c r="OL13" s="81"/>
      <c r="OM13" s="81"/>
      <c r="ON13" s="81"/>
      <c r="OO13" s="81"/>
      <c r="OP13" s="81"/>
      <c r="OQ13" s="81"/>
      <c r="OR13" s="81"/>
      <c r="OS13" s="81"/>
      <c r="OT13" s="63"/>
      <c r="OU13" s="65"/>
      <c r="OV13" s="81"/>
      <c r="OW13" s="81"/>
      <c r="OX13" s="81"/>
      <c r="OY13" s="63"/>
      <c r="OZ13" s="64"/>
      <c r="PA13" s="64"/>
      <c r="PB13" s="64"/>
      <c r="PC13" s="65"/>
      <c r="PD13" s="81"/>
      <c r="PE13" s="81"/>
      <c r="PF13" s="81"/>
      <c r="PG13" s="81"/>
      <c r="PH13" s="81"/>
      <c r="PI13" s="81"/>
      <c r="PJ13" s="81"/>
      <c r="PK13" s="81"/>
      <c r="PL13" s="81"/>
      <c r="PM13" s="81"/>
      <c r="PN13" s="81"/>
      <c r="PO13" s="81"/>
      <c r="PP13" s="81"/>
      <c r="PQ13" s="81"/>
      <c r="PR13" s="81"/>
      <c r="PS13" s="81"/>
      <c r="PT13" s="81"/>
      <c r="PU13" s="81"/>
      <c r="PV13" s="81"/>
      <c r="PW13" s="81"/>
      <c r="PX13" s="63"/>
      <c r="PY13" s="65"/>
      <c r="PZ13" s="98"/>
      <c r="QA13" s="81" t="s">
        <v>39</v>
      </c>
      <c r="QB13" s="81" t="s">
        <v>40</v>
      </c>
      <c r="QC13" s="81" t="s">
        <v>41</v>
      </c>
      <c r="QD13" s="81"/>
      <c r="QE13" s="81"/>
      <c r="QF13" s="81"/>
      <c r="QG13" s="81"/>
      <c r="QH13" s="81"/>
      <c r="QI13" s="81"/>
      <c r="QJ13" s="81"/>
      <c r="QK13" s="81"/>
      <c r="QL13" s="81" t="s">
        <v>39</v>
      </c>
      <c r="QM13" s="81" t="s">
        <v>40</v>
      </c>
      <c r="QN13" s="81" t="s">
        <v>42</v>
      </c>
      <c r="QO13" s="81" t="s">
        <v>39</v>
      </c>
      <c r="QP13" s="81" t="s">
        <v>40</v>
      </c>
      <c r="QQ13" s="81" t="s">
        <v>42</v>
      </c>
      <c r="QR13" s="131"/>
      <c r="QS13" s="132"/>
      <c r="QT13" s="132"/>
      <c r="QU13" s="106"/>
      <c r="QV13" s="106"/>
      <c r="QW13" s="106"/>
      <c r="QX13" s="106"/>
      <c r="QY13" s="106"/>
      <c r="QZ13" s="106"/>
      <c r="RA13" s="106"/>
      <c r="RB13" s="106"/>
      <c r="RC13" s="106"/>
      <c r="RD13" s="106"/>
      <c r="RE13" s="106"/>
      <c r="RF13" s="106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06"/>
      <c r="RZ13" s="106"/>
      <c r="SA13" s="106"/>
      <c r="SB13" s="106"/>
      <c r="SC13" s="106"/>
      <c r="SD13" s="106"/>
      <c r="SE13" s="106"/>
      <c r="SF13" s="106"/>
      <c r="SG13" s="106"/>
      <c r="SH13" s="106"/>
      <c r="SI13" s="106"/>
      <c r="SJ13" s="132"/>
      <c r="SK13" s="132"/>
      <c r="SL13" s="132"/>
      <c r="SM13" s="117"/>
      <c r="SN13" s="117"/>
      <c r="SO13" s="117"/>
      <c r="SP13" s="117"/>
      <c r="SQ13" s="117"/>
      <c r="SR13" s="117"/>
      <c r="SS13" s="117"/>
      <c r="ST13" s="117"/>
      <c r="SU13" s="117"/>
      <c r="SV13" s="106"/>
      <c r="SW13" s="106"/>
      <c r="SX13" s="106"/>
      <c r="SY13" s="106"/>
      <c r="SZ13" s="119"/>
      <c r="TA13" s="119"/>
      <c r="TB13" s="119"/>
      <c r="TC13" s="125"/>
      <c r="TD13" s="126"/>
      <c r="TE13" s="126"/>
      <c r="TF13" s="126"/>
      <c r="TG13" s="127"/>
      <c r="TH13" s="119"/>
      <c r="TI13" s="119"/>
      <c r="TJ13" s="119"/>
      <c r="TK13" s="119"/>
      <c r="TL13" s="119"/>
      <c r="TM13" s="119"/>
      <c r="TN13" s="119"/>
      <c r="TO13" s="119"/>
      <c r="TP13" s="119"/>
      <c r="TQ13" s="119"/>
      <c r="TR13" s="119"/>
      <c r="TS13" s="119"/>
      <c r="TT13" s="119"/>
      <c r="TU13" s="119"/>
      <c r="TV13" s="119"/>
      <c r="TW13" s="119"/>
      <c r="TX13" s="119"/>
      <c r="TY13" s="119"/>
      <c r="TZ13" s="119"/>
      <c r="UA13" s="119"/>
      <c r="UB13" s="125"/>
      <c r="UC13" s="127"/>
      <c r="UD13" s="119"/>
      <c r="UE13" s="119"/>
      <c r="UF13" s="119"/>
      <c r="UG13" s="125"/>
      <c r="UH13" s="126"/>
      <c r="UI13" s="126"/>
      <c r="UJ13" s="126"/>
      <c r="UK13" s="127"/>
      <c r="UL13" s="119"/>
      <c r="UM13" s="119"/>
      <c r="UN13" s="119"/>
      <c r="UO13" s="119"/>
      <c r="UP13" s="119"/>
      <c r="UQ13" s="119"/>
      <c r="UR13" s="119"/>
      <c r="US13" s="119"/>
      <c r="UT13" s="119"/>
      <c r="UU13" s="119"/>
      <c r="UV13" s="119"/>
      <c r="UW13" s="119"/>
      <c r="UX13" s="119"/>
      <c r="UY13" s="119"/>
      <c r="UZ13" s="119"/>
      <c r="VA13" s="119"/>
      <c r="VB13" s="119"/>
      <c r="VC13" s="119"/>
      <c r="VD13" s="119"/>
      <c r="VE13" s="119"/>
      <c r="VF13" s="125"/>
      <c r="VG13" s="127"/>
      <c r="VH13" s="119"/>
      <c r="VI13" s="119"/>
      <c r="VJ13" s="119"/>
      <c r="VK13" s="125"/>
      <c r="VL13" s="126"/>
      <c r="VM13" s="126"/>
      <c r="VN13" s="126"/>
      <c r="VO13" s="127"/>
      <c r="VP13" s="119"/>
      <c r="VQ13" s="119"/>
      <c r="VR13" s="119"/>
      <c r="VS13" s="119"/>
      <c r="VT13" s="119"/>
      <c r="VU13" s="119"/>
      <c r="VV13" s="119"/>
      <c r="VW13" s="119"/>
      <c r="VX13" s="119"/>
      <c r="VY13" s="119"/>
      <c r="VZ13" s="119"/>
      <c r="WA13" s="119"/>
      <c r="WB13" s="119"/>
      <c r="WC13" s="119"/>
      <c r="WD13" s="119"/>
      <c r="WE13" s="119"/>
      <c r="WF13" s="119"/>
      <c r="WG13" s="119"/>
      <c r="WH13" s="119"/>
      <c r="WI13" s="119"/>
      <c r="WJ13" s="125"/>
      <c r="WK13" s="127"/>
      <c r="WL13" s="119"/>
      <c r="WM13" s="119"/>
      <c r="WN13" s="119"/>
      <c r="WO13" s="125"/>
      <c r="WP13" s="126"/>
      <c r="WQ13" s="126"/>
      <c r="WR13" s="126"/>
      <c r="WS13" s="127"/>
      <c r="WT13" s="119"/>
      <c r="WU13" s="119"/>
      <c r="WV13" s="119"/>
      <c r="WW13" s="119"/>
      <c r="WX13" s="119"/>
      <c r="WY13" s="119"/>
      <c r="WZ13" s="119"/>
      <c r="XA13" s="119"/>
      <c r="XB13" s="119"/>
      <c r="XC13" s="119"/>
      <c r="XD13" s="119"/>
      <c r="XE13" s="119"/>
      <c r="XF13" s="119"/>
      <c r="XG13" s="119"/>
      <c r="XH13" s="119"/>
      <c r="XI13" s="119"/>
      <c r="XJ13" s="119"/>
      <c r="XK13" s="119"/>
      <c r="XL13" s="119"/>
      <c r="XM13" s="119"/>
      <c r="XN13" s="125"/>
      <c r="XO13" s="127"/>
      <c r="XP13" s="119"/>
      <c r="XQ13" s="119"/>
      <c r="XR13" s="119"/>
      <c r="XS13" s="125"/>
      <c r="XT13" s="126"/>
      <c r="XU13" s="126"/>
      <c r="XV13" s="126"/>
      <c r="XW13" s="127"/>
      <c r="XX13" s="119"/>
      <c r="XY13" s="119"/>
      <c r="XZ13" s="119"/>
      <c r="YA13" s="119"/>
      <c r="YB13" s="119"/>
      <c r="YC13" s="119"/>
      <c r="YD13" s="119"/>
      <c r="YE13" s="119"/>
      <c r="YF13" s="119"/>
      <c r="YG13" s="119"/>
      <c r="YH13" s="119"/>
      <c r="YI13" s="119"/>
      <c r="YJ13" s="119"/>
      <c r="YK13" s="119"/>
      <c r="YL13" s="119"/>
      <c r="YM13" s="119"/>
      <c r="YN13" s="119"/>
      <c r="YO13" s="119"/>
      <c r="YP13" s="119"/>
      <c r="YQ13" s="119"/>
      <c r="YR13" s="125"/>
      <c r="YS13" s="127"/>
      <c r="YT13" s="119"/>
      <c r="YU13" s="119" t="s">
        <v>39</v>
      </c>
      <c r="YV13" s="119" t="s">
        <v>40</v>
      </c>
      <c r="YW13" s="119" t="s">
        <v>41</v>
      </c>
      <c r="YX13" s="119"/>
      <c r="YY13" s="119"/>
      <c r="YZ13" s="119"/>
      <c r="ZA13" s="119"/>
      <c r="ZB13" s="119"/>
      <c r="ZC13" s="119"/>
      <c r="ZD13" s="119"/>
      <c r="ZE13" s="119"/>
      <c r="ZF13" s="119" t="s">
        <v>39</v>
      </c>
      <c r="ZG13" s="119" t="s">
        <v>40</v>
      </c>
      <c r="ZH13" s="119" t="s">
        <v>42</v>
      </c>
      <c r="ZI13" s="119" t="s">
        <v>39</v>
      </c>
      <c r="ZJ13" s="119" t="s">
        <v>40</v>
      </c>
      <c r="ZK13" s="119" t="s">
        <v>42</v>
      </c>
      <c r="ZL13" s="156"/>
      <c r="ZM13" s="152" t="s">
        <v>17</v>
      </c>
      <c r="ZN13" s="93" t="s">
        <v>0</v>
      </c>
      <c r="ZO13" s="93"/>
      <c r="ZP13" s="93"/>
      <c r="ZQ13" s="93"/>
      <c r="ZR13" s="93"/>
      <c r="ZS13" s="93"/>
      <c r="ZT13" s="93"/>
      <c r="ZU13" s="93"/>
    </row>
    <row r="14" spans="1:697" s="2" customFormat="1" ht="39" customHeight="1" x14ac:dyDescent="0.25">
      <c r="A14" s="137"/>
      <c r="B14" s="79"/>
      <c r="C14" s="79"/>
      <c r="D14" s="100"/>
      <c r="E14" s="79"/>
      <c r="F14" s="79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79"/>
      <c r="AW14" s="79"/>
      <c r="AX14" s="79"/>
      <c r="AY14" s="86"/>
      <c r="AZ14" s="86"/>
      <c r="BA14" s="86"/>
      <c r="BB14" s="86"/>
      <c r="BC14" s="86"/>
      <c r="BD14" s="86"/>
      <c r="BE14" s="86"/>
      <c r="BF14" s="86"/>
      <c r="BG14" s="86"/>
      <c r="BH14" s="93"/>
      <c r="BI14" s="93"/>
      <c r="BJ14" s="93"/>
      <c r="BK14" s="93"/>
      <c r="BL14" s="81"/>
      <c r="BM14" s="81"/>
      <c r="BN14" s="81"/>
      <c r="BO14" s="63"/>
      <c r="BP14" s="64"/>
      <c r="BQ14" s="64"/>
      <c r="BR14" s="64"/>
      <c r="BS14" s="65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63"/>
      <c r="CO14" s="65"/>
      <c r="CP14" s="81"/>
      <c r="CQ14" s="81"/>
      <c r="CR14" s="81"/>
      <c r="CS14" s="63"/>
      <c r="CT14" s="64"/>
      <c r="CU14" s="64"/>
      <c r="CV14" s="64"/>
      <c r="CW14" s="65"/>
      <c r="CX14" s="81"/>
      <c r="CY14" s="81"/>
      <c r="CZ14" s="63"/>
      <c r="DA14" s="64"/>
      <c r="DB14" s="65"/>
      <c r="DC14" s="71"/>
      <c r="DD14" s="72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63"/>
      <c r="DS14" s="65"/>
      <c r="DT14" s="81"/>
      <c r="DU14" s="81"/>
      <c r="DV14" s="81"/>
      <c r="DW14" s="63"/>
      <c r="DX14" s="64"/>
      <c r="DY14" s="64"/>
      <c r="DZ14" s="64"/>
      <c r="EA14" s="65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63"/>
      <c r="EW14" s="65"/>
      <c r="EX14" s="81"/>
      <c r="EY14" s="81"/>
      <c r="EZ14" s="81"/>
      <c r="FA14" s="63"/>
      <c r="FB14" s="64"/>
      <c r="FC14" s="64"/>
      <c r="FD14" s="64"/>
      <c r="FE14" s="65"/>
      <c r="FF14" s="81"/>
      <c r="FG14" s="81"/>
      <c r="FH14" s="81"/>
      <c r="FI14" s="81"/>
      <c r="FJ14" s="81"/>
      <c r="FK14" s="81"/>
      <c r="FL14" s="81"/>
      <c r="FM14" s="81"/>
      <c r="FN14" s="71"/>
      <c r="FO14" s="76"/>
      <c r="FP14" s="72"/>
      <c r="FQ14" s="71"/>
      <c r="FR14" s="72"/>
      <c r="FS14" s="81"/>
      <c r="FT14" s="81"/>
      <c r="FU14" s="81"/>
      <c r="FV14" s="81"/>
      <c r="FW14" s="81"/>
      <c r="FX14" s="81"/>
      <c r="FY14" s="81"/>
      <c r="FZ14" s="63"/>
      <c r="GA14" s="65"/>
      <c r="GB14" s="81"/>
      <c r="GC14" s="81"/>
      <c r="GD14" s="81"/>
      <c r="GE14" s="63"/>
      <c r="GF14" s="64"/>
      <c r="GG14" s="64"/>
      <c r="GH14" s="64"/>
      <c r="GI14" s="65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63"/>
      <c r="HE14" s="65"/>
      <c r="HF14" s="98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100"/>
      <c r="HY14" s="79"/>
      <c r="HZ14" s="79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86"/>
      <c r="IN14" s="86"/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93"/>
      <c r="JF14" s="93"/>
      <c r="JG14" s="93"/>
      <c r="JH14" s="93"/>
      <c r="JI14" s="93"/>
      <c r="JJ14" s="93"/>
      <c r="JK14" s="93"/>
      <c r="JL14" s="93"/>
      <c r="JM14" s="93"/>
      <c r="JN14" s="93"/>
      <c r="JO14" s="93"/>
      <c r="JP14" s="79"/>
      <c r="JQ14" s="79"/>
      <c r="JR14" s="79"/>
      <c r="JS14" s="86"/>
      <c r="JT14" s="86"/>
      <c r="JU14" s="86"/>
      <c r="JV14" s="86"/>
      <c r="JW14" s="86"/>
      <c r="JX14" s="86"/>
      <c r="JY14" s="86"/>
      <c r="JZ14" s="86"/>
      <c r="KA14" s="86"/>
      <c r="KB14" s="93"/>
      <c r="KC14" s="93"/>
      <c r="KD14" s="93"/>
      <c r="KE14" s="93"/>
      <c r="KF14" s="81"/>
      <c r="KG14" s="81"/>
      <c r="KH14" s="81"/>
      <c r="KI14" s="63"/>
      <c r="KJ14" s="64"/>
      <c r="KK14" s="64"/>
      <c r="KL14" s="64"/>
      <c r="KM14" s="65"/>
      <c r="KN14" s="81"/>
      <c r="KO14" s="81"/>
      <c r="KP14" s="81"/>
      <c r="KQ14" s="81"/>
      <c r="KR14" s="81"/>
      <c r="KS14" s="81"/>
      <c r="KT14" s="81"/>
      <c r="KU14" s="81"/>
      <c r="KV14" s="81"/>
      <c r="KW14" s="81"/>
      <c r="KX14" s="81"/>
      <c r="KY14" s="81"/>
      <c r="KZ14" s="81"/>
      <c r="LA14" s="81"/>
      <c r="LB14" s="81"/>
      <c r="LC14" s="81"/>
      <c r="LD14" s="81"/>
      <c r="LE14" s="81"/>
      <c r="LF14" s="81"/>
      <c r="LG14" s="81"/>
      <c r="LH14" s="63"/>
      <c r="LI14" s="65"/>
      <c r="LJ14" s="81"/>
      <c r="LK14" s="81"/>
      <c r="LL14" s="81"/>
      <c r="LM14" s="63"/>
      <c r="LN14" s="64"/>
      <c r="LO14" s="64"/>
      <c r="LP14" s="64"/>
      <c r="LQ14" s="65"/>
      <c r="LR14" s="81"/>
      <c r="LS14" s="81"/>
      <c r="LT14" s="81"/>
      <c r="LU14" s="81"/>
      <c r="LV14" s="81"/>
      <c r="LW14" s="81"/>
      <c r="LX14" s="81"/>
      <c r="LY14" s="81"/>
      <c r="LZ14" s="81"/>
      <c r="MA14" s="81"/>
      <c r="MB14" s="81"/>
      <c r="MC14" s="81"/>
      <c r="MD14" s="81"/>
      <c r="ME14" s="81"/>
      <c r="MF14" s="81"/>
      <c r="MG14" s="81"/>
      <c r="MH14" s="81"/>
      <c r="MI14" s="81"/>
      <c r="MJ14" s="81"/>
      <c r="MK14" s="81"/>
      <c r="ML14" s="63"/>
      <c r="MM14" s="65"/>
      <c r="MN14" s="81"/>
      <c r="MO14" s="81"/>
      <c r="MP14" s="81"/>
      <c r="MQ14" s="63"/>
      <c r="MR14" s="64"/>
      <c r="MS14" s="64"/>
      <c r="MT14" s="64"/>
      <c r="MU14" s="65"/>
      <c r="MV14" s="81"/>
      <c r="MW14" s="81"/>
      <c r="MX14" s="81"/>
      <c r="MY14" s="81"/>
      <c r="MZ14" s="81"/>
      <c r="NA14" s="81"/>
      <c r="NB14" s="81"/>
      <c r="NC14" s="81"/>
      <c r="ND14" s="81"/>
      <c r="NE14" s="81"/>
      <c r="NF14" s="81"/>
      <c r="NG14" s="81"/>
      <c r="NH14" s="81"/>
      <c r="NI14" s="81"/>
      <c r="NJ14" s="81"/>
      <c r="NK14" s="81"/>
      <c r="NL14" s="81"/>
      <c r="NM14" s="81"/>
      <c r="NN14" s="81"/>
      <c r="NO14" s="81"/>
      <c r="NP14" s="63"/>
      <c r="NQ14" s="65"/>
      <c r="NR14" s="81"/>
      <c r="NS14" s="81"/>
      <c r="NT14" s="81"/>
      <c r="NU14" s="63"/>
      <c r="NV14" s="64"/>
      <c r="NW14" s="64"/>
      <c r="NX14" s="64"/>
      <c r="NY14" s="65"/>
      <c r="NZ14" s="81"/>
      <c r="OA14" s="81"/>
      <c r="OB14" s="81"/>
      <c r="OC14" s="81"/>
      <c r="OD14" s="81"/>
      <c r="OE14" s="81"/>
      <c r="OF14" s="81"/>
      <c r="OG14" s="81"/>
      <c r="OH14" s="81"/>
      <c r="OI14" s="81"/>
      <c r="OJ14" s="81"/>
      <c r="OK14" s="81"/>
      <c r="OL14" s="81"/>
      <c r="OM14" s="81"/>
      <c r="ON14" s="81"/>
      <c r="OO14" s="81"/>
      <c r="OP14" s="81"/>
      <c r="OQ14" s="81"/>
      <c r="OR14" s="81"/>
      <c r="OS14" s="81"/>
      <c r="OT14" s="63"/>
      <c r="OU14" s="65"/>
      <c r="OV14" s="81"/>
      <c r="OW14" s="81"/>
      <c r="OX14" s="81"/>
      <c r="OY14" s="63"/>
      <c r="OZ14" s="64"/>
      <c r="PA14" s="64"/>
      <c r="PB14" s="64"/>
      <c r="PC14" s="65"/>
      <c r="PD14" s="81"/>
      <c r="PE14" s="81"/>
      <c r="PF14" s="81"/>
      <c r="PG14" s="81"/>
      <c r="PH14" s="81"/>
      <c r="PI14" s="81"/>
      <c r="PJ14" s="81"/>
      <c r="PK14" s="81"/>
      <c r="PL14" s="81"/>
      <c r="PM14" s="81"/>
      <c r="PN14" s="81"/>
      <c r="PO14" s="81"/>
      <c r="PP14" s="81"/>
      <c r="PQ14" s="81"/>
      <c r="PR14" s="81"/>
      <c r="PS14" s="81"/>
      <c r="PT14" s="81"/>
      <c r="PU14" s="81"/>
      <c r="PV14" s="81"/>
      <c r="PW14" s="81"/>
      <c r="PX14" s="63"/>
      <c r="PY14" s="65"/>
      <c r="PZ14" s="98"/>
      <c r="QA14" s="81"/>
      <c r="QB14" s="81"/>
      <c r="QC14" s="81"/>
      <c r="QD14" s="81"/>
      <c r="QE14" s="81"/>
      <c r="QF14" s="81"/>
      <c r="QG14" s="81"/>
      <c r="QH14" s="81"/>
      <c r="QI14" s="81"/>
      <c r="QJ14" s="81"/>
      <c r="QK14" s="81"/>
      <c r="QL14" s="81"/>
      <c r="QM14" s="81"/>
      <c r="QN14" s="81"/>
      <c r="QO14" s="81"/>
      <c r="QP14" s="81"/>
      <c r="QQ14" s="81"/>
      <c r="QR14" s="131"/>
      <c r="QS14" s="132"/>
      <c r="QT14" s="132"/>
      <c r="QU14" s="106"/>
      <c r="QV14" s="106"/>
      <c r="QW14" s="106"/>
      <c r="QX14" s="106"/>
      <c r="QY14" s="106"/>
      <c r="QZ14" s="106"/>
      <c r="RA14" s="106"/>
      <c r="RB14" s="106"/>
      <c r="RC14" s="106"/>
      <c r="RD14" s="106"/>
      <c r="RE14" s="106"/>
      <c r="RF14" s="106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06"/>
      <c r="RZ14" s="106"/>
      <c r="SA14" s="106"/>
      <c r="SB14" s="106"/>
      <c r="SC14" s="106"/>
      <c r="SD14" s="106"/>
      <c r="SE14" s="106"/>
      <c r="SF14" s="106"/>
      <c r="SG14" s="106"/>
      <c r="SH14" s="106"/>
      <c r="SI14" s="106"/>
      <c r="SJ14" s="132"/>
      <c r="SK14" s="132"/>
      <c r="SL14" s="132"/>
      <c r="SM14" s="117"/>
      <c r="SN14" s="117"/>
      <c r="SO14" s="117"/>
      <c r="SP14" s="117"/>
      <c r="SQ14" s="117"/>
      <c r="SR14" s="117"/>
      <c r="SS14" s="117"/>
      <c r="ST14" s="117"/>
      <c r="SU14" s="117"/>
      <c r="SV14" s="106"/>
      <c r="SW14" s="106"/>
      <c r="SX14" s="106"/>
      <c r="SY14" s="106"/>
      <c r="SZ14" s="119"/>
      <c r="TA14" s="119"/>
      <c r="TB14" s="119"/>
      <c r="TC14" s="125"/>
      <c r="TD14" s="126"/>
      <c r="TE14" s="126"/>
      <c r="TF14" s="126"/>
      <c r="TG14" s="127"/>
      <c r="TH14" s="119"/>
      <c r="TI14" s="119"/>
      <c r="TJ14" s="119"/>
      <c r="TK14" s="119"/>
      <c r="TL14" s="119"/>
      <c r="TM14" s="119"/>
      <c r="TN14" s="119"/>
      <c r="TO14" s="119"/>
      <c r="TP14" s="119"/>
      <c r="TQ14" s="119"/>
      <c r="TR14" s="119"/>
      <c r="TS14" s="119"/>
      <c r="TT14" s="119"/>
      <c r="TU14" s="119"/>
      <c r="TV14" s="119"/>
      <c r="TW14" s="119"/>
      <c r="TX14" s="119"/>
      <c r="TY14" s="119"/>
      <c r="TZ14" s="119"/>
      <c r="UA14" s="119"/>
      <c r="UB14" s="125"/>
      <c r="UC14" s="127"/>
      <c r="UD14" s="119"/>
      <c r="UE14" s="119"/>
      <c r="UF14" s="119"/>
      <c r="UG14" s="125"/>
      <c r="UH14" s="126"/>
      <c r="UI14" s="126"/>
      <c r="UJ14" s="126"/>
      <c r="UK14" s="127"/>
      <c r="UL14" s="119"/>
      <c r="UM14" s="119"/>
      <c r="UN14" s="119"/>
      <c r="UO14" s="119"/>
      <c r="UP14" s="119"/>
      <c r="UQ14" s="119"/>
      <c r="UR14" s="119"/>
      <c r="US14" s="119"/>
      <c r="UT14" s="119"/>
      <c r="UU14" s="119"/>
      <c r="UV14" s="119"/>
      <c r="UW14" s="119"/>
      <c r="UX14" s="119"/>
      <c r="UY14" s="119"/>
      <c r="UZ14" s="119"/>
      <c r="VA14" s="119"/>
      <c r="VB14" s="119"/>
      <c r="VC14" s="119"/>
      <c r="VD14" s="119"/>
      <c r="VE14" s="119"/>
      <c r="VF14" s="125"/>
      <c r="VG14" s="127"/>
      <c r="VH14" s="119"/>
      <c r="VI14" s="119"/>
      <c r="VJ14" s="119"/>
      <c r="VK14" s="125"/>
      <c r="VL14" s="126"/>
      <c r="VM14" s="126"/>
      <c r="VN14" s="126"/>
      <c r="VO14" s="127"/>
      <c r="VP14" s="119"/>
      <c r="VQ14" s="119"/>
      <c r="VR14" s="119"/>
      <c r="VS14" s="119"/>
      <c r="VT14" s="119"/>
      <c r="VU14" s="119"/>
      <c r="VV14" s="119"/>
      <c r="VW14" s="119"/>
      <c r="VX14" s="119"/>
      <c r="VY14" s="119"/>
      <c r="VZ14" s="119"/>
      <c r="WA14" s="119"/>
      <c r="WB14" s="119"/>
      <c r="WC14" s="119"/>
      <c r="WD14" s="119"/>
      <c r="WE14" s="119"/>
      <c r="WF14" s="119"/>
      <c r="WG14" s="119"/>
      <c r="WH14" s="119"/>
      <c r="WI14" s="119"/>
      <c r="WJ14" s="125"/>
      <c r="WK14" s="127"/>
      <c r="WL14" s="119"/>
      <c r="WM14" s="119"/>
      <c r="WN14" s="119"/>
      <c r="WO14" s="125"/>
      <c r="WP14" s="126"/>
      <c r="WQ14" s="126"/>
      <c r="WR14" s="126"/>
      <c r="WS14" s="127"/>
      <c r="WT14" s="119"/>
      <c r="WU14" s="119"/>
      <c r="WV14" s="119"/>
      <c r="WW14" s="119"/>
      <c r="WX14" s="119"/>
      <c r="WY14" s="119"/>
      <c r="WZ14" s="119"/>
      <c r="XA14" s="119"/>
      <c r="XB14" s="119"/>
      <c r="XC14" s="119"/>
      <c r="XD14" s="119"/>
      <c r="XE14" s="119"/>
      <c r="XF14" s="119"/>
      <c r="XG14" s="119"/>
      <c r="XH14" s="119"/>
      <c r="XI14" s="119"/>
      <c r="XJ14" s="119"/>
      <c r="XK14" s="119"/>
      <c r="XL14" s="119"/>
      <c r="XM14" s="119"/>
      <c r="XN14" s="125"/>
      <c r="XO14" s="127"/>
      <c r="XP14" s="119"/>
      <c r="XQ14" s="119"/>
      <c r="XR14" s="119"/>
      <c r="XS14" s="125"/>
      <c r="XT14" s="126"/>
      <c r="XU14" s="126"/>
      <c r="XV14" s="126"/>
      <c r="XW14" s="127"/>
      <c r="XX14" s="119"/>
      <c r="XY14" s="119"/>
      <c r="XZ14" s="119"/>
      <c r="YA14" s="119"/>
      <c r="YB14" s="119"/>
      <c r="YC14" s="119"/>
      <c r="YD14" s="119"/>
      <c r="YE14" s="119"/>
      <c r="YF14" s="119"/>
      <c r="YG14" s="119"/>
      <c r="YH14" s="119"/>
      <c r="YI14" s="119"/>
      <c r="YJ14" s="119"/>
      <c r="YK14" s="119"/>
      <c r="YL14" s="119"/>
      <c r="YM14" s="119"/>
      <c r="YN14" s="119"/>
      <c r="YO14" s="119"/>
      <c r="YP14" s="119"/>
      <c r="YQ14" s="119"/>
      <c r="YR14" s="125"/>
      <c r="YS14" s="127"/>
      <c r="YT14" s="119"/>
      <c r="YU14" s="119"/>
      <c r="YV14" s="119"/>
      <c r="YW14" s="119"/>
      <c r="YX14" s="119"/>
      <c r="YY14" s="119"/>
      <c r="YZ14" s="119"/>
      <c r="ZA14" s="119"/>
      <c r="ZB14" s="119"/>
      <c r="ZC14" s="119"/>
      <c r="ZD14" s="119"/>
      <c r="ZE14" s="119"/>
      <c r="ZF14" s="119"/>
      <c r="ZG14" s="119"/>
      <c r="ZH14" s="119"/>
      <c r="ZI14" s="119"/>
      <c r="ZJ14" s="119"/>
      <c r="ZK14" s="119"/>
      <c r="ZL14" s="156"/>
      <c r="ZM14" s="153"/>
      <c r="ZN14" s="78" t="s">
        <v>111</v>
      </c>
      <c r="ZO14" s="93" t="s">
        <v>0</v>
      </c>
      <c r="ZP14" s="93"/>
      <c r="ZQ14" s="93"/>
      <c r="ZR14" s="78" t="s">
        <v>116</v>
      </c>
      <c r="ZS14" s="93" t="s">
        <v>0</v>
      </c>
      <c r="ZT14" s="93"/>
      <c r="ZU14" s="93"/>
    </row>
    <row r="15" spans="1:697" s="2" customFormat="1" ht="26.25" customHeight="1" x14ac:dyDescent="0.25">
      <c r="A15" s="137"/>
      <c r="B15" s="79"/>
      <c r="C15" s="79"/>
      <c r="D15" s="100"/>
      <c r="E15" s="79"/>
      <c r="F15" s="79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93" t="s">
        <v>17</v>
      </c>
      <c r="AL15" s="10" t="s">
        <v>43</v>
      </c>
      <c r="AM15" s="93" t="s">
        <v>17</v>
      </c>
      <c r="AN15" s="10" t="s">
        <v>43</v>
      </c>
      <c r="AO15" s="93" t="s">
        <v>17</v>
      </c>
      <c r="AP15" s="10" t="s">
        <v>43</v>
      </c>
      <c r="AQ15" s="93" t="s">
        <v>17</v>
      </c>
      <c r="AR15" s="10" t="s">
        <v>43</v>
      </c>
      <c r="AS15" s="93"/>
      <c r="AT15" s="93"/>
      <c r="AU15" s="93"/>
      <c r="AV15" s="79"/>
      <c r="AW15" s="79"/>
      <c r="AX15" s="79"/>
      <c r="AY15" s="86"/>
      <c r="AZ15" s="86"/>
      <c r="BA15" s="86"/>
      <c r="BB15" s="86"/>
      <c r="BC15" s="86"/>
      <c r="BD15" s="86"/>
      <c r="BE15" s="86"/>
      <c r="BF15" s="86"/>
      <c r="BG15" s="86"/>
      <c r="BH15" s="93" t="s">
        <v>17</v>
      </c>
      <c r="BI15" s="10" t="s">
        <v>43</v>
      </c>
      <c r="BJ15" s="93" t="s">
        <v>17</v>
      </c>
      <c r="BK15" s="10" t="s">
        <v>43</v>
      </c>
      <c r="BL15" s="81"/>
      <c r="BM15" s="81"/>
      <c r="BN15" s="81"/>
      <c r="BO15" s="66"/>
      <c r="BP15" s="67"/>
      <c r="BQ15" s="67"/>
      <c r="BR15" s="67"/>
      <c r="BS15" s="68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63"/>
      <c r="CO15" s="65"/>
      <c r="CP15" s="81"/>
      <c r="CQ15" s="81"/>
      <c r="CR15" s="81"/>
      <c r="CS15" s="66"/>
      <c r="CT15" s="67"/>
      <c r="CU15" s="67"/>
      <c r="CV15" s="67"/>
      <c r="CW15" s="68"/>
      <c r="CX15" s="81"/>
      <c r="CY15" s="81"/>
      <c r="CZ15" s="66"/>
      <c r="DA15" s="67"/>
      <c r="DB15" s="68"/>
      <c r="DC15" s="73"/>
      <c r="DD15" s="74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63"/>
      <c r="DS15" s="65"/>
      <c r="DT15" s="81"/>
      <c r="DU15" s="81"/>
      <c r="DV15" s="81"/>
      <c r="DW15" s="66"/>
      <c r="DX15" s="67"/>
      <c r="DY15" s="67"/>
      <c r="DZ15" s="67"/>
      <c r="EA15" s="68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63"/>
      <c r="EW15" s="65"/>
      <c r="EX15" s="81"/>
      <c r="EY15" s="81"/>
      <c r="EZ15" s="81"/>
      <c r="FA15" s="66"/>
      <c r="FB15" s="67"/>
      <c r="FC15" s="67"/>
      <c r="FD15" s="67"/>
      <c r="FE15" s="68"/>
      <c r="FF15" s="81"/>
      <c r="FG15" s="81"/>
      <c r="FH15" s="81"/>
      <c r="FI15" s="81"/>
      <c r="FJ15" s="81"/>
      <c r="FK15" s="81"/>
      <c r="FL15" s="81"/>
      <c r="FM15" s="81"/>
      <c r="FN15" s="73"/>
      <c r="FO15" s="77"/>
      <c r="FP15" s="74"/>
      <c r="FQ15" s="73"/>
      <c r="FR15" s="74"/>
      <c r="FS15" s="81"/>
      <c r="FT15" s="81"/>
      <c r="FU15" s="81"/>
      <c r="FV15" s="81"/>
      <c r="FW15" s="81"/>
      <c r="FX15" s="81"/>
      <c r="FY15" s="81"/>
      <c r="FZ15" s="63"/>
      <c r="GA15" s="65"/>
      <c r="GB15" s="81"/>
      <c r="GC15" s="81"/>
      <c r="GD15" s="81"/>
      <c r="GE15" s="66"/>
      <c r="GF15" s="67"/>
      <c r="GG15" s="67"/>
      <c r="GH15" s="67"/>
      <c r="GI15" s="68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63"/>
      <c r="HE15" s="65"/>
      <c r="HF15" s="98"/>
      <c r="HG15" s="81"/>
      <c r="HH15" s="81"/>
      <c r="HI15" s="84" t="s">
        <v>23</v>
      </c>
      <c r="HJ15" s="84" t="s">
        <v>24</v>
      </c>
      <c r="HK15" s="84" t="s">
        <v>25</v>
      </c>
      <c r="HL15" s="84" t="s">
        <v>26</v>
      </c>
      <c r="HM15" s="84" t="s">
        <v>27</v>
      </c>
      <c r="HN15" s="84" t="s">
        <v>28</v>
      </c>
      <c r="HO15" s="84" t="s">
        <v>29</v>
      </c>
      <c r="HP15" s="84" t="s">
        <v>30</v>
      </c>
      <c r="HQ15" s="84" t="s">
        <v>31</v>
      </c>
      <c r="HR15" s="81"/>
      <c r="HS15" s="81"/>
      <c r="HT15" s="81"/>
      <c r="HU15" s="81"/>
      <c r="HV15" s="81"/>
      <c r="HW15" s="81"/>
      <c r="HX15" s="100"/>
      <c r="HY15" s="79"/>
      <c r="HZ15" s="79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93" t="s">
        <v>17</v>
      </c>
      <c r="JF15" s="10" t="s">
        <v>43</v>
      </c>
      <c r="JG15" s="93" t="s">
        <v>17</v>
      </c>
      <c r="JH15" s="10" t="s">
        <v>43</v>
      </c>
      <c r="JI15" s="93" t="s">
        <v>17</v>
      </c>
      <c r="JJ15" s="10" t="s">
        <v>43</v>
      </c>
      <c r="JK15" s="93" t="s">
        <v>17</v>
      </c>
      <c r="JL15" s="10" t="s">
        <v>43</v>
      </c>
      <c r="JM15" s="93"/>
      <c r="JN15" s="93"/>
      <c r="JO15" s="93"/>
      <c r="JP15" s="79"/>
      <c r="JQ15" s="79"/>
      <c r="JR15" s="79"/>
      <c r="JS15" s="86"/>
      <c r="JT15" s="86"/>
      <c r="JU15" s="86"/>
      <c r="JV15" s="86"/>
      <c r="JW15" s="86"/>
      <c r="JX15" s="86"/>
      <c r="JY15" s="86"/>
      <c r="JZ15" s="86"/>
      <c r="KA15" s="86"/>
      <c r="KB15" s="93" t="s">
        <v>17</v>
      </c>
      <c r="KC15" s="10" t="s">
        <v>43</v>
      </c>
      <c r="KD15" s="93" t="s">
        <v>17</v>
      </c>
      <c r="KE15" s="10" t="s">
        <v>43</v>
      </c>
      <c r="KF15" s="81"/>
      <c r="KG15" s="81"/>
      <c r="KH15" s="81"/>
      <c r="KI15" s="66"/>
      <c r="KJ15" s="67"/>
      <c r="KK15" s="67"/>
      <c r="KL15" s="67"/>
      <c r="KM15" s="68"/>
      <c r="KN15" s="81"/>
      <c r="KO15" s="81"/>
      <c r="KP15" s="81"/>
      <c r="KQ15" s="81"/>
      <c r="KR15" s="81"/>
      <c r="KS15" s="81"/>
      <c r="KT15" s="81"/>
      <c r="KU15" s="81"/>
      <c r="KV15" s="81"/>
      <c r="KW15" s="81"/>
      <c r="KX15" s="81"/>
      <c r="KY15" s="81"/>
      <c r="KZ15" s="81"/>
      <c r="LA15" s="81"/>
      <c r="LB15" s="81"/>
      <c r="LC15" s="81"/>
      <c r="LD15" s="81"/>
      <c r="LE15" s="81"/>
      <c r="LF15" s="81"/>
      <c r="LG15" s="81"/>
      <c r="LH15" s="63"/>
      <c r="LI15" s="65"/>
      <c r="LJ15" s="81"/>
      <c r="LK15" s="81"/>
      <c r="LL15" s="81"/>
      <c r="LM15" s="66"/>
      <c r="LN15" s="67"/>
      <c r="LO15" s="67"/>
      <c r="LP15" s="67"/>
      <c r="LQ15" s="68"/>
      <c r="LR15" s="81"/>
      <c r="LS15" s="81"/>
      <c r="LT15" s="81"/>
      <c r="LU15" s="81"/>
      <c r="LV15" s="81"/>
      <c r="LW15" s="81"/>
      <c r="LX15" s="81"/>
      <c r="LY15" s="81"/>
      <c r="LZ15" s="81"/>
      <c r="MA15" s="81"/>
      <c r="MB15" s="81"/>
      <c r="MC15" s="81"/>
      <c r="MD15" s="81"/>
      <c r="ME15" s="81"/>
      <c r="MF15" s="81"/>
      <c r="MG15" s="81"/>
      <c r="MH15" s="81"/>
      <c r="MI15" s="81"/>
      <c r="MJ15" s="81"/>
      <c r="MK15" s="81"/>
      <c r="ML15" s="63"/>
      <c r="MM15" s="65"/>
      <c r="MN15" s="81"/>
      <c r="MO15" s="81"/>
      <c r="MP15" s="81"/>
      <c r="MQ15" s="66"/>
      <c r="MR15" s="67"/>
      <c r="MS15" s="67"/>
      <c r="MT15" s="67"/>
      <c r="MU15" s="68"/>
      <c r="MV15" s="81"/>
      <c r="MW15" s="81"/>
      <c r="MX15" s="81"/>
      <c r="MY15" s="81"/>
      <c r="MZ15" s="81"/>
      <c r="NA15" s="81"/>
      <c r="NB15" s="81"/>
      <c r="NC15" s="81"/>
      <c r="ND15" s="81"/>
      <c r="NE15" s="81"/>
      <c r="NF15" s="81"/>
      <c r="NG15" s="81"/>
      <c r="NH15" s="81"/>
      <c r="NI15" s="81"/>
      <c r="NJ15" s="81"/>
      <c r="NK15" s="81"/>
      <c r="NL15" s="81"/>
      <c r="NM15" s="81"/>
      <c r="NN15" s="81"/>
      <c r="NO15" s="81"/>
      <c r="NP15" s="63"/>
      <c r="NQ15" s="65"/>
      <c r="NR15" s="81"/>
      <c r="NS15" s="81"/>
      <c r="NT15" s="81"/>
      <c r="NU15" s="66"/>
      <c r="NV15" s="67"/>
      <c r="NW15" s="67"/>
      <c r="NX15" s="67"/>
      <c r="NY15" s="68"/>
      <c r="NZ15" s="81"/>
      <c r="OA15" s="81"/>
      <c r="OB15" s="81"/>
      <c r="OC15" s="81"/>
      <c r="OD15" s="81"/>
      <c r="OE15" s="81"/>
      <c r="OF15" s="81"/>
      <c r="OG15" s="81"/>
      <c r="OH15" s="81"/>
      <c r="OI15" s="81"/>
      <c r="OJ15" s="81"/>
      <c r="OK15" s="81"/>
      <c r="OL15" s="81"/>
      <c r="OM15" s="81"/>
      <c r="ON15" s="81"/>
      <c r="OO15" s="81"/>
      <c r="OP15" s="81"/>
      <c r="OQ15" s="81"/>
      <c r="OR15" s="81"/>
      <c r="OS15" s="81"/>
      <c r="OT15" s="63"/>
      <c r="OU15" s="65"/>
      <c r="OV15" s="81"/>
      <c r="OW15" s="81"/>
      <c r="OX15" s="81"/>
      <c r="OY15" s="66"/>
      <c r="OZ15" s="67"/>
      <c r="PA15" s="67"/>
      <c r="PB15" s="67"/>
      <c r="PC15" s="68"/>
      <c r="PD15" s="81"/>
      <c r="PE15" s="81"/>
      <c r="PF15" s="81"/>
      <c r="PG15" s="81"/>
      <c r="PH15" s="81"/>
      <c r="PI15" s="81"/>
      <c r="PJ15" s="81"/>
      <c r="PK15" s="81"/>
      <c r="PL15" s="81"/>
      <c r="PM15" s="81"/>
      <c r="PN15" s="81"/>
      <c r="PO15" s="81"/>
      <c r="PP15" s="81"/>
      <c r="PQ15" s="81"/>
      <c r="PR15" s="81"/>
      <c r="PS15" s="81"/>
      <c r="PT15" s="81"/>
      <c r="PU15" s="81"/>
      <c r="PV15" s="81"/>
      <c r="PW15" s="81"/>
      <c r="PX15" s="63"/>
      <c r="PY15" s="65"/>
      <c r="PZ15" s="98"/>
      <c r="QA15" s="81"/>
      <c r="QB15" s="81"/>
      <c r="QC15" s="84" t="s">
        <v>23</v>
      </c>
      <c r="QD15" s="84" t="s">
        <v>24</v>
      </c>
      <c r="QE15" s="84" t="s">
        <v>25</v>
      </c>
      <c r="QF15" s="84" t="s">
        <v>26</v>
      </c>
      <c r="QG15" s="84" t="s">
        <v>27</v>
      </c>
      <c r="QH15" s="84" t="s">
        <v>28</v>
      </c>
      <c r="QI15" s="84" t="s">
        <v>29</v>
      </c>
      <c r="QJ15" s="84" t="s">
        <v>30</v>
      </c>
      <c r="QK15" s="84" t="s">
        <v>31</v>
      </c>
      <c r="QL15" s="81"/>
      <c r="QM15" s="81"/>
      <c r="QN15" s="81"/>
      <c r="QO15" s="81"/>
      <c r="QP15" s="81"/>
      <c r="QQ15" s="81"/>
      <c r="QR15" s="131"/>
      <c r="QS15" s="132"/>
      <c r="QT15" s="132"/>
      <c r="QU15" s="106"/>
      <c r="QV15" s="106"/>
      <c r="QW15" s="106"/>
      <c r="QX15" s="106"/>
      <c r="QY15" s="106"/>
      <c r="QZ15" s="106"/>
      <c r="RA15" s="106"/>
      <c r="RB15" s="106"/>
      <c r="RC15" s="106"/>
      <c r="RD15" s="106"/>
      <c r="RE15" s="106"/>
      <c r="RF15" s="106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06" t="s">
        <v>17</v>
      </c>
      <c r="RZ15" s="11" t="s">
        <v>43</v>
      </c>
      <c r="SA15" s="106" t="s">
        <v>17</v>
      </c>
      <c r="SB15" s="11" t="s">
        <v>43</v>
      </c>
      <c r="SC15" s="106" t="s">
        <v>17</v>
      </c>
      <c r="SD15" s="11" t="s">
        <v>43</v>
      </c>
      <c r="SE15" s="106" t="s">
        <v>17</v>
      </c>
      <c r="SF15" s="11" t="s">
        <v>43</v>
      </c>
      <c r="SG15" s="106"/>
      <c r="SH15" s="106"/>
      <c r="SI15" s="106"/>
      <c r="SJ15" s="132"/>
      <c r="SK15" s="132"/>
      <c r="SL15" s="132"/>
      <c r="SM15" s="117"/>
      <c r="SN15" s="117"/>
      <c r="SO15" s="117"/>
      <c r="SP15" s="117"/>
      <c r="SQ15" s="117"/>
      <c r="SR15" s="117"/>
      <c r="SS15" s="117"/>
      <c r="ST15" s="117"/>
      <c r="SU15" s="117"/>
      <c r="SV15" s="106" t="s">
        <v>17</v>
      </c>
      <c r="SW15" s="11" t="s">
        <v>43</v>
      </c>
      <c r="SX15" s="106" t="s">
        <v>17</v>
      </c>
      <c r="SY15" s="11" t="s">
        <v>43</v>
      </c>
      <c r="SZ15" s="119"/>
      <c r="TA15" s="119"/>
      <c r="TB15" s="119"/>
      <c r="TC15" s="128"/>
      <c r="TD15" s="129"/>
      <c r="TE15" s="129"/>
      <c r="TF15" s="129"/>
      <c r="TG15" s="130"/>
      <c r="TH15" s="119"/>
      <c r="TI15" s="119"/>
      <c r="TJ15" s="119"/>
      <c r="TK15" s="119"/>
      <c r="TL15" s="119"/>
      <c r="TM15" s="119"/>
      <c r="TN15" s="119"/>
      <c r="TO15" s="119"/>
      <c r="TP15" s="119"/>
      <c r="TQ15" s="119"/>
      <c r="TR15" s="119"/>
      <c r="TS15" s="119"/>
      <c r="TT15" s="119"/>
      <c r="TU15" s="119"/>
      <c r="TV15" s="119"/>
      <c r="TW15" s="119"/>
      <c r="TX15" s="119"/>
      <c r="TY15" s="119"/>
      <c r="TZ15" s="119"/>
      <c r="UA15" s="119"/>
      <c r="UB15" s="125"/>
      <c r="UC15" s="127"/>
      <c r="UD15" s="119"/>
      <c r="UE15" s="119"/>
      <c r="UF15" s="119"/>
      <c r="UG15" s="128"/>
      <c r="UH15" s="129"/>
      <c r="UI15" s="129"/>
      <c r="UJ15" s="129"/>
      <c r="UK15" s="130"/>
      <c r="UL15" s="119"/>
      <c r="UM15" s="119"/>
      <c r="UN15" s="119"/>
      <c r="UO15" s="119"/>
      <c r="UP15" s="119"/>
      <c r="UQ15" s="119"/>
      <c r="UR15" s="119"/>
      <c r="US15" s="119"/>
      <c r="UT15" s="119"/>
      <c r="UU15" s="119"/>
      <c r="UV15" s="119"/>
      <c r="UW15" s="119"/>
      <c r="UX15" s="119"/>
      <c r="UY15" s="119"/>
      <c r="UZ15" s="119"/>
      <c r="VA15" s="119"/>
      <c r="VB15" s="119"/>
      <c r="VC15" s="119"/>
      <c r="VD15" s="119"/>
      <c r="VE15" s="119"/>
      <c r="VF15" s="125"/>
      <c r="VG15" s="127"/>
      <c r="VH15" s="119"/>
      <c r="VI15" s="119"/>
      <c r="VJ15" s="119"/>
      <c r="VK15" s="128"/>
      <c r="VL15" s="129"/>
      <c r="VM15" s="129"/>
      <c r="VN15" s="129"/>
      <c r="VO15" s="130"/>
      <c r="VP15" s="119"/>
      <c r="VQ15" s="119"/>
      <c r="VR15" s="119"/>
      <c r="VS15" s="119"/>
      <c r="VT15" s="119"/>
      <c r="VU15" s="119"/>
      <c r="VV15" s="119"/>
      <c r="VW15" s="119"/>
      <c r="VX15" s="119"/>
      <c r="VY15" s="119"/>
      <c r="VZ15" s="119"/>
      <c r="WA15" s="119"/>
      <c r="WB15" s="119"/>
      <c r="WC15" s="119"/>
      <c r="WD15" s="119"/>
      <c r="WE15" s="119"/>
      <c r="WF15" s="119"/>
      <c r="WG15" s="119"/>
      <c r="WH15" s="119"/>
      <c r="WI15" s="119"/>
      <c r="WJ15" s="125"/>
      <c r="WK15" s="127"/>
      <c r="WL15" s="119"/>
      <c r="WM15" s="119"/>
      <c r="WN15" s="119"/>
      <c r="WO15" s="128"/>
      <c r="WP15" s="129"/>
      <c r="WQ15" s="129"/>
      <c r="WR15" s="129"/>
      <c r="WS15" s="130"/>
      <c r="WT15" s="119"/>
      <c r="WU15" s="119"/>
      <c r="WV15" s="119"/>
      <c r="WW15" s="119"/>
      <c r="WX15" s="119"/>
      <c r="WY15" s="119"/>
      <c r="WZ15" s="119"/>
      <c r="XA15" s="119"/>
      <c r="XB15" s="119"/>
      <c r="XC15" s="119"/>
      <c r="XD15" s="119"/>
      <c r="XE15" s="119"/>
      <c r="XF15" s="119"/>
      <c r="XG15" s="119"/>
      <c r="XH15" s="119"/>
      <c r="XI15" s="119"/>
      <c r="XJ15" s="119"/>
      <c r="XK15" s="119"/>
      <c r="XL15" s="119"/>
      <c r="XM15" s="119"/>
      <c r="XN15" s="125"/>
      <c r="XO15" s="127"/>
      <c r="XP15" s="119"/>
      <c r="XQ15" s="119"/>
      <c r="XR15" s="119"/>
      <c r="XS15" s="128"/>
      <c r="XT15" s="129"/>
      <c r="XU15" s="129"/>
      <c r="XV15" s="129"/>
      <c r="XW15" s="130"/>
      <c r="XX15" s="119"/>
      <c r="XY15" s="119"/>
      <c r="XZ15" s="119"/>
      <c r="YA15" s="119"/>
      <c r="YB15" s="119"/>
      <c r="YC15" s="119"/>
      <c r="YD15" s="119"/>
      <c r="YE15" s="119"/>
      <c r="YF15" s="119"/>
      <c r="YG15" s="119"/>
      <c r="YH15" s="119"/>
      <c r="YI15" s="119"/>
      <c r="YJ15" s="119"/>
      <c r="YK15" s="119"/>
      <c r="YL15" s="119"/>
      <c r="YM15" s="119"/>
      <c r="YN15" s="119"/>
      <c r="YO15" s="119"/>
      <c r="YP15" s="119"/>
      <c r="YQ15" s="119"/>
      <c r="YR15" s="125"/>
      <c r="YS15" s="127"/>
      <c r="YT15" s="119"/>
      <c r="YU15" s="119"/>
      <c r="YV15" s="119"/>
      <c r="YW15" s="133" t="s">
        <v>23</v>
      </c>
      <c r="YX15" s="133" t="s">
        <v>24</v>
      </c>
      <c r="YY15" s="133" t="s">
        <v>25</v>
      </c>
      <c r="YZ15" s="133" t="s">
        <v>26</v>
      </c>
      <c r="ZA15" s="133" t="s">
        <v>27</v>
      </c>
      <c r="ZB15" s="133" t="s">
        <v>28</v>
      </c>
      <c r="ZC15" s="133" t="s">
        <v>29</v>
      </c>
      <c r="ZD15" s="133" t="s">
        <v>30</v>
      </c>
      <c r="ZE15" s="133" t="s">
        <v>31</v>
      </c>
      <c r="ZF15" s="119"/>
      <c r="ZG15" s="119"/>
      <c r="ZH15" s="119"/>
      <c r="ZI15" s="119"/>
      <c r="ZJ15" s="119"/>
      <c r="ZK15" s="119"/>
      <c r="ZL15" s="156"/>
      <c r="ZM15" s="153"/>
      <c r="ZN15" s="79"/>
      <c r="ZO15" s="93"/>
      <c r="ZP15" s="93"/>
      <c r="ZQ15" s="93"/>
      <c r="ZR15" s="79"/>
      <c r="ZS15" s="93"/>
      <c r="ZT15" s="93"/>
      <c r="ZU15" s="93"/>
    </row>
    <row r="16" spans="1:697" s="2" customFormat="1" ht="232.5" customHeight="1" x14ac:dyDescent="0.25">
      <c r="A16" s="137"/>
      <c r="B16" s="79"/>
      <c r="C16" s="79"/>
      <c r="D16" s="100"/>
      <c r="E16" s="79"/>
      <c r="F16" s="7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93"/>
      <c r="AL16" s="78" t="s">
        <v>25</v>
      </c>
      <c r="AM16" s="93"/>
      <c r="AN16" s="78" t="s">
        <v>25</v>
      </c>
      <c r="AO16" s="93"/>
      <c r="AP16" s="78" t="s">
        <v>25</v>
      </c>
      <c r="AQ16" s="93"/>
      <c r="AR16" s="78" t="s">
        <v>25</v>
      </c>
      <c r="AS16" s="93"/>
      <c r="AT16" s="93"/>
      <c r="AU16" s="93"/>
      <c r="AV16" s="79"/>
      <c r="AW16" s="79"/>
      <c r="AX16" s="79"/>
      <c r="AY16" s="86"/>
      <c r="AZ16" s="86"/>
      <c r="BA16" s="86"/>
      <c r="BB16" s="86"/>
      <c r="BC16" s="86"/>
      <c r="BD16" s="86"/>
      <c r="BE16" s="86"/>
      <c r="BF16" s="86"/>
      <c r="BG16" s="86"/>
      <c r="BH16" s="93"/>
      <c r="BI16" s="78" t="s">
        <v>25</v>
      </c>
      <c r="BJ16" s="93"/>
      <c r="BK16" s="78" t="s">
        <v>25</v>
      </c>
      <c r="BL16" s="82" t="s">
        <v>44</v>
      </c>
      <c r="BM16" s="82" t="s">
        <v>45</v>
      </c>
      <c r="BN16" s="81"/>
      <c r="BO16" s="81" t="s">
        <v>46</v>
      </c>
      <c r="BP16" s="81" t="s">
        <v>47</v>
      </c>
      <c r="BQ16" s="82" t="s">
        <v>48</v>
      </c>
      <c r="BR16" s="81" t="s">
        <v>49</v>
      </c>
      <c r="BS16" s="82" t="s">
        <v>50</v>
      </c>
      <c r="BT16" s="81" t="s">
        <v>51</v>
      </c>
      <c r="BU16" s="81" t="s">
        <v>52</v>
      </c>
      <c r="BV16" s="81" t="s">
        <v>53</v>
      </c>
      <c r="BW16" s="81" t="s">
        <v>54</v>
      </c>
      <c r="BX16" s="82" t="s">
        <v>55</v>
      </c>
      <c r="BY16" s="81" t="s">
        <v>56</v>
      </c>
      <c r="BZ16" s="81" t="s">
        <v>57</v>
      </c>
      <c r="CA16" s="81"/>
      <c r="CB16" s="81" t="s">
        <v>46</v>
      </c>
      <c r="CC16" s="81" t="s">
        <v>47</v>
      </c>
      <c r="CD16" s="82" t="s">
        <v>48</v>
      </c>
      <c r="CE16" s="81" t="s">
        <v>49</v>
      </c>
      <c r="CF16" s="81" t="s">
        <v>50</v>
      </c>
      <c r="CG16" s="81" t="s">
        <v>51</v>
      </c>
      <c r="CH16" s="81" t="s">
        <v>52</v>
      </c>
      <c r="CI16" s="81" t="s">
        <v>53</v>
      </c>
      <c r="CJ16" s="81" t="s">
        <v>54</v>
      </c>
      <c r="CK16" s="81" t="s">
        <v>55</v>
      </c>
      <c r="CL16" s="81" t="s">
        <v>56</v>
      </c>
      <c r="CM16" s="81" t="s">
        <v>57</v>
      </c>
      <c r="CN16" s="66"/>
      <c r="CO16" s="68"/>
      <c r="CP16" s="82" t="s">
        <v>44</v>
      </c>
      <c r="CQ16" s="82" t="s">
        <v>45</v>
      </c>
      <c r="CR16" s="81"/>
      <c r="CS16" s="81" t="s">
        <v>46</v>
      </c>
      <c r="CT16" s="81" t="s">
        <v>47</v>
      </c>
      <c r="CU16" s="82" t="s">
        <v>48</v>
      </c>
      <c r="CV16" s="81" t="s">
        <v>49</v>
      </c>
      <c r="CW16" s="82" t="s">
        <v>50</v>
      </c>
      <c r="CX16" s="81" t="s">
        <v>51</v>
      </c>
      <c r="CY16" s="81" t="s">
        <v>52</v>
      </c>
      <c r="CZ16" s="81" t="s">
        <v>53</v>
      </c>
      <c r="DA16" s="81" t="s">
        <v>54</v>
      </c>
      <c r="DB16" s="82" t="s">
        <v>55</v>
      </c>
      <c r="DC16" s="81" t="s">
        <v>56</v>
      </c>
      <c r="DD16" s="81" t="s">
        <v>57</v>
      </c>
      <c r="DE16" s="81"/>
      <c r="DF16" s="81" t="s">
        <v>46</v>
      </c>
      <c r="DG16" s="81" t="s">
        <v>47</v>
      </c>
      <c r="DH16" s="82" t="s">
        <v>48</v>
      </c>
      <c r="DI16" s="81" t="s">
        <v>49</v>
      </c>
      <c r="DJ16" s="81" t="s">
        <v>50</v>
      </c>
      <c r="DK16" s="81" t="s">
        <v>51</v>
      </c>
      <c r="DL16" s="81" t="s">
        <v>52</v>
      </c>
      <c r="DM16" s="81" t="s">
        <v>53</v>
      </c>
      <c r="DN16" s="81" t="s">
        <v>54</v>
      </c>
      <c r="DO16" s="81" t="s">
        <v>55</v>
      </c>
      <c r="DP16" s="81" t="s">
        <v>56</v>
      </c>
      <c r="DQ16" s="81" t="s">
        <v>57</v>
      </c>
      <c r="DR16" s="66"/>
      <c r="DS16" s="68"/>
      <c r="DT16" s="82" t="s">
        <v>44</v>
      </c>
      <c r="DU16" s="82" t="s">
        <v>45</v>
      </c>
      <c r="DV16" s="81"/>
      <c r="DW16" s="81" t="s">
        <v>46</v>
      </c>
      <c r="DX16" s="81" t="s">
        <v>47</v>
      </c>
      <c r="DY16" s="82" t="s">
        <v>48</v>
      </c>
      <c r="DZ16" s="81" t="s">
        <v>49</v>
      </c>
      <c r="EA16" s="82" t="s">
        <v>50</v>
      </c>
      <c r="EB16" s="81" t="s">
        <v>51</v>
      </c>
      <c r="EC16" s="81" t="s">
        <v>52</v>
      </c>
      <c r="ED16" s="81" t="s">
        <v>53</v>
      </c>
      <c r="EE16" s="81" t="s">
        <v>54</v>
      </c>
      <c r="EF16" s="82" t="s">
        <v>55</v>
      </c>
      <c r="EG16" s="81" t="s">
        <v>56</v>
      </c>
      <c r="EH16" s="81" t="s">
        <v>57</v>
      </c>
      <c r="EI16" s="81"/>
      <c r="EJ16" s="81" t="s">
        <v>46</v>
      </c>
      <c r="EK16" s="81" t="s">
        <v>47</v>
      </c>
      <c r="EL16" s="82" t="s">
        <v>48</v>
      </c>
      <c r="EM16" s="81" t="s">
        <v>49</v>
      </c>
      <c r="EN16" s="81" t="s">
        <v>50</v>
      </c>
      <c r="EO16" s="81" t="s">
        <v>51</v>
      </c>
      <c r="EP16" s="81" t="s">
        <v>52</v>
      </c>
      <c r="EQ16" s="81" t="s">
        <v>53</v>
      </c>
      <c r="ER16" s="81" t="s">
        <v>54</v>
      </c>
      <c r="ES16" s="81" t="s">
        <v>55</v>
      </c>
      <c r="ET16" s="81" t="s">
        <v>56</v>
      </c>
      <c r="EU16" s="81" t="s">
        <v>57</v>
      </c>
      <c r="EV16" s="66"/>
      <c r="EW16" s="68"/>
      <c r="EX16" s="82" t="s">
        <v>44</v>
      </c>
      <c r="EY16" s="82" t="s">
        <v>45</v>
      </c>
      <c r="EZ16" s="81"/>
      <c r="FA16" s="81" t="s">
        <v>46</v>
      </c>
      <c r="FB16" s="81" t="s">
        <v>47</v>
      </c>
      <c r="FC16" s="82" t="s">
        <v>48</v>
      </c>
      <c r="FD16" s="81" t="s">
        <v>49</v>
      </c>
      <c r="FE16" s="82" t="s">
        <v>50</v>
      </c>
      <c r="FF16" s="81" t="s">
        <v>51</v>
      </c>
      <c r="FG16" s="81" t="s">
        <v>52</v>
      </c>
      <c r="FH16" s="81" t="s">
        <v>53</v>
      </c>
      <c r="FI16" s="81" t="s">
        <v>54</v>
      </c>
      <c r="FJ16" s="82" t="s">
        <v>55</v>
      </c>
      <c r="FK16" s="81" t="s">
        <v>56</v>
      </c>
      <c r="FL16" s="81" t="s">
        <v>57</v>
      </c>
      <c r="FM16" s="81"/>
      <c r="FN16" s="81" t="s">
        <v>46</v>
      </c>
      <c r="FO16" s="81" t="s">
        <v>47</v>
      </c>
      <c r="FP16" s="82" t="s">
        <v>48</v>
      </c>
      <c r="FQ16" s="81" t="s">
        <v>49</v>
      </c>
      <c r="FR16" s="81" t="s">
        <v>50</v>
      </c>
      <c r="FS16" s="81" t="s">
        <v>51</v>
      </c>
      <c r="FT16" s="81" t="s">
        <v>52</v>
      </c>
      <c r="FU16" s="81" t="s">
        <v>53</v>
      </c>
      <c r="FV16" s="81" t="s">
        <v>54</v>
      </c>
      <c r="FW16" s="81" t="s">
        <v>55</v>
      </c>
      <c r="FX16" s="81" t="s">
        <v>56</v>
      </c>
      <c r="FY16" s="81" t="s">
        <v>57</v>
      </c>
      <c r="FZ16" s="66"/>
      <c r="GA16" s="68"/>
      <c r="GB16" s="82" t="s">
        <v>44</v>
      </c>
      <c r="GC16" s="82" t="s">
        <v>45</v>
      </c>
      <c r="GD16" s="81"/>
      <c r="GE16" s="81" t="s">
        <v>46</v>
      </c>
      <c r="GF16" s="81" t="s">
        <v>47</v>
      </c>
      <c r="GG16" s="82" t="s">
        <v>48</v>
      </c>
      <c r="GH16" s="81" t="s">
        <v>49</v>
      </c>
      <c r="GI16" s="82" t="s">
        <v>50</v>
      </c>
      <c r="GJ16" s="81" t="s">
        <v>51</v>
      </c>
      <c r="GK16" s="81" t="s">
        <v>52</v>
      </c>
      <c r="GL16" s="81" t="s">
        <v>53</v>
      </c>
      <c r="GM16" s="81" t="s">
        <v>54</v>
      </c>
      <c r="GN16" s="82" t="s">
        <v>55</v>
      </c>
      <c r="GO16" s="81" t="s">
        <v>56</v>
      </c>
      <c r="GP16" s="81" t="s">
        <v>57</v>
      </c>
      <c r="GQ16" s="81"/>
      <c r="GR16" s="81" t="s">
        <v>46</v>
      </c>
      <c r="GS16" s="81" t="s">
        <v>47</v>
      </c>
      <c r="GT16" s="82" t="s">
        <v>48</v>
      </c>
      <c r="GU16" s="81" t="s">
        <v>49</v>
      </c>
      <c r="GV16" s="81" t="s">
        <v>50</v>
      </c>
      <c r="GW16" s="81" t="s">
        <v>51</v>
      </c>
      <c r="GX16" s="81" t="s">
        <v>52</v>
      </c>
      <c r="GY16" s="81" t="s">
        <v>53</v>
      </c>
      <c r="GZ16" s="81" t="s">
        <v>54</v>
      </c>
      <c r="HA16" s="81" t="s">
        <v>55</v>
      </c>
      <c r="HB16" s="81" t="s">
        <v>56</v>
      </c>
      <c r="HC16" s="81" t="s">
        <v>57</v>
      </c>
      <c r="HD16" s="66"/>
      <c r="HE16" s="68"/>
      <c r="HF16" s="98"/>
      <c r="HG16" s="81"/>
      <c r="HH16" s="81"/>
      <c r="HI16" s="84"/>
      <c r="HJ16" s="84"/>
      <c r="HK16" s="84"/>
      <c r="HL16" s="84"/>
      <c r="HM16" s="84"/>
      <c r="HN16" s="84"/>
      <c r="HO16" s="84"/>
      <c r="HP16" s="84"/>
      <c r="HQ16" s="84"/>
      <c r="HR16" s="81"/>
      <c r="HS16" s="81"/>
      <c r="HT16" s="81"/>
      <c r="HU16" s="81"/>
      <c r="HV16" s="81"/>
      <c r="HW16" s="81"/>
      <c r="HX16" s="100"/>
      <c r="HY16" s="79"/>
      <c r="HZ16" s="79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  <c r="JC16" s="86"/>
      <c r="JD16" s="86"/>
      <c r="JE16" s="93"/>
      <c r="JF16" s="78" t="s">
        <v>25</v>
      </c>
      <c r="JG16" s="93"/>
      <c r="JH16" s="78" t="s">
        <v>25</v>
      </c>
      <c r="JI16" s="93"/>
      <c r="JJ16" s="78" t="s">
        <v>25</v>
      </c>
      <c r="JK16" s="93"/>
      <c r="JL16" s="78" t="s">
        <v>25</v>
      </c>
      <c r="JM16" s="93"/>
      <c r="JN16" s="93"/>
      <c r="JO16" s="93"/>
      <c r="JP16" s="79"/>
      <c r="JQ16" s="79"/>
      <c r="JR16" s="79"/>
      <c r="JS16" s="86"/>
      <c r="JT16" s="86"/>
      <c r="JU16" s="86"/>
      <c r="JV16" s="86"/>
      <c r="JW16" s="86"/>
      <c r="JX16" s="86"/>
      <c r="JY16" s="86"/>
      <c r="JZ16" s="86"/>
      <c r="KA16" s="86"/>
      <c r="KB16" s="93"/>
      <c r="KC16" s="78" t="s">
        <v>25</v>
      </c>
      <c r="KD16" s="93"/>
      <c r="KE16" s="78" t="s">
        <v>25</v>
      </c>
      <c r="KF16" s="82" t="s">
        <v>44</v>
      </c>
      <c r="KG16" s="82" t="s">
        <v>45</v>
      </c>
      <c r="KH16" s="81"/>
      <c r="KI16" s="81" t="s">
        <v>46</v>
      </c>
      <c r="KJ16" s="81" t="s">
        <v>47</v>
      </c>
      <c r="KK16" s="82" t="s">
        <v>48</v>
      </c>
      <c r="KL16" s="81" t="s">
        <v>49</v>
      </c>
      <c r="KM16" s="82" t="s">
        <v>50</v>
      </c>
      <c r="KN16" s="81" t="s">
        <v>51</v>
      </c>
      <c r="KO16" s="81" t="s">
        <v>52</v>
      </c>
      <c r="KP16" s="81" t="s">
        <v>53</v>
      </c>
      <c r="KQ16" s="81" t="s">
        <v>54</v>
      </c>
      <c r="KR16" s="82" t="s">
        <v>55</v>
      </c>
      <c r="KS16" s="81" t="s">
        <v>56</v>
      </c>
      <c r="KT16" s="81" t="s">
        <v>57</v>
      </c>
      <c r="KU16" s="81"/>
      <c r="KV16" s="81" t="s">
        <v>46</v>
      </c>
      <c r="KW16" s="81" t="s">
        <v>47</v>
      </c>
      <c r="KX16" s="82" t="s">
        <v>48</v>
      </c>
      <c r="KY16" s="81" t="s">
        <v>49</v>
      </c>
      <c r="KZ16" s="81" t="s">
        <v>50</v>
      </c>
      <c r="LA16" s="81" t="s">
        <v>51</v>
      </c>
      <c r="LB16" s="81" t="s">
        <v>52</v>
      </c>
      <c r="LC16" s="81" t="s">
        <v>53</v>
      </c>
      <c r="LD16" s="81" t="s">
        <v>54</v>
      </c>
      <c r="LE16" s="81" t="s">
        <v>55</v>
      </c>
      <c r="LF16" s="81" t="s">
        <v>56</v>
      </c>
      <c r="LG16" s="81" t="s">
        <v>57</v>
      </c>
      <c r="LH16" s="66"/>
      <c r="LI16" s="68"/>
      <c r="LJ16" s="82" t="s">
        <v>44</v>
      </c>
      <c r="LK16" s="82" t="s">
        <v>45</v>
      </c>
      <c r="LL16" s="81"/>
      <c r="LM16" s="81" t="s">
        <v>46</v>
      </c>
      <c r="LN16" s="81" t="s">
        <v>47</v>
      </c>
      <c r="LO16" s="82" t="s">
        <v>48</v>
      </c>
      <c r="LP16" s="81" t="s">
        <v>49</v>
      </c>
      <c r="LQ16" s="82" t="s">
        <v>50</v>
      </c>
      <c r="LR16" s="81" t="s">
        <v>51</v>
      </c>
      <c r="LS16" s="81" t="s">
        <v>52</v>
      </c>
      <c r="LT16" s="81" t="s">
        <v>53</v>
      </c>
      <c r="LU16" s="81" t="s">
        <v>54</v>
      </c>
      <c r="LV16" s="82" t="s">
        <v>55</v>
      </c>
      <c r="LW16" s="81" t="s">
        <v>56</v>
      </c>
      <c r="LX16" s="81" t="s">
        <v>57</v>
      </c>
      <c r="LY16" s="81"/>
      <c r="LZ16" s="81" t="s">
        <v>46</v>
      </c>
      <c r="MA16" s="81" t="s">
        <v>47</v>
      </c>
      <c r="MB16" s="82" t="s">
        <v>48</v>
      </c>
      <c r="MC16" s="81" t="s">
        <v>49</v>
      </c>
      <c r="MD16" s="81" t="s">
        <v>50</v>
      </c>
      <c r="ME16" s="81" t="s">
        <v>51</v>
      </c>
      <c r="MF16" s="81" t="s">
        <v>52</v>
      </c>
      <c r="MG16" s="81" t="s">
        <v>53</v>
      </c>
      <c r="MH16" s="81" t="s">
        <v>54</v>
      </c>
      <c r="MI16" s="81" t="s">
        <v>55</v>
      </c>
      <c r="MJ16" s="81" t="s">
        <v>56</v>
      </c>
      <c r="MK16" s="81" t="s">
        <v>57</v>
      </c>
      <c r="ML16" s="66"/>
      <c r="MM16" s="68"/>
      <c r="MN16" s="82" t="s">
        <v>44</v>
      </c>
      <c r="MO16" s="82" t="s">
        <v>45</v>
      </c>
      <c r="MP16" s="81"/>
      <c r="MQ16" s="81" t="s">
        <v>46</v>
      </c>
      <c r="MR16" s="81" t="s">
        <v>47</v>
      </c>
      <c r="MS16" s="82" t="s">
        <v>48</v>
      </c>
      <c r="MT16" s="81" t="s">
        <v>49</v>
      </c>
      <c r="MU16" s="82" t="s">
        <v>50</v>
      </c>
      <c r="MV16" s="81" t="s">
        <v>51</v>
      </c>
      <c r="MW16" s="81" t="s">
        <v>52</v>
      </c>
      <c r="MX16" s="81" t="s">
        <v>53</v>
      </c>
      <c r="MY16" s="81" t="s">
        <v>54</v>
      </c>
      <c r="MZ16" s="82" t="s">
        <v>55</v>
      </c>
      <c r="NA16" s="81" t="s">
        <v>56</v>
      </c>
      <c r="NB16" s="81" t="s">
        <v>57</v>
      </c>
      <c r="NC16" s="81"/>
      <c r="ND16" s="81" t="s">
        <v>46</v>
      </c>
      <c r="NE16" s="81" t="s">
        <v>47</v>
      </c>
      <c r="NF16" s="82" t="s">
        <v>48</v>
      </c>
      <c r="NG16" s="81" t="s">
        <v>49</v>
      </c>
      <c r="NH16" s="81" t="s">
        <v>50</v>
      </c>
      <c r="NI16" s="81" t="s">
        <v>51</v>
      </c>
      <c r="NJ16" s="81" t="s">
        <v>52</v>
      </c>
      <c r="NK16" s="81" t="s">
        <v>53</v>
      </c>
      <c r="NL16" s="81" t="s">
        <v>54</v>
      </c>
      <c r="NM16" s="81" t="s">
        <v>55</v>
      </c>
      <c r="NN16" s="81" t="s">
        <v>56</v>
      </c>
      <c r="NO16" s="81" t="s">
        <v>57</v>
      </c>
      <c r="NP16" s="66"/>
      <c r="NQ16" s="68"/>
      <c r="NR16" s="82" t="s">
        <v>44</v>
      </c>
      <c r="NS16" s="82" t="s">
        <v>45</v>
      </c>
      <c r="NT16" s="81"/>
      <c r="NU16" s="81" t="s">
        <v>46</v>
      </c>
      <c r="NV16" s="81" t="s">
        <v>47</v>
      </c>
      <c r="NW16" s="82" t="s">
        <v>48</v>
      </c>
      <c r="NX16" s="81" t="s">
        <v>49</v>
      </c>
      <c r="NY16" s="82" t="s">
        <v>50</v>
      </c>
      <c r="NZ16" s="81" t="s">
        <v>51</v>
      </c>
      <c r="OA16" s="81" t="s">
        <v>52</v>
      </c>
      <c r="OB16" s="81" t="s">
        <v>53</v>
      </c>
      <c r="OC16" s="81" t="s">
        <v>54</v>
      </c>
      <c r="OD16" s="82" t="s">
        <v>55</v>
      </c>
      <c r="OE16" s="81" t="s">
        <v>56</v>
      </c>
      <c r="OF16" s="81" t="s">
        <v>57</v>
      </c>
      <c r="OG16" s="81"/>
      <c r="OH16" s="81" t="s">
        <v>46</v>
      </c>
      <c r="OI16" s="81" t="s">
        <v>47</v>
      </c>
      <c r="OJ16" s="82" t="s">
        <v>48</v>
      </c>
      <c r="OK16" s="81" t="s">
        <v>49</v>
      </c>
      <c r="OL16" s="81" t="s">
        <v>50</v>
      </c>
      <c r="OM16" s="81" t="s">
        <v>51</v>
      </c>
      <c r="ON16" s="81" t="s">
        <v>52</v>
      </c>
      <c r="OO16" s="81" t="s">
        <v>53</v>
      </c>
      <c r="OP16" s="81" t="s">
        <v>54</v>
      </c>
      <c r="OQ16" s="81" t="s">
        <v>55</v>
      </c>
      <c r="OR16" s="81" t="s">
        <v>56</v>
      </c>
      <c r="OS16" s="81" t="s">
        <v>57</v>
      </c>
      <c r="OT16" s="66"/>
      <c r="OU16" s="68"/>
      <c r="OV16" s="82" t="s">
        <v>44</v>
      </c>
      <c r="OW16" s="82" t="s">
        <v>45</v>
      </c>
      <c r="OX16" s="81"/>
      <c r="OY16" s="81" t="s">
        <v>46</v>
      </c>
      <c r="OZ16" s="81" t="s">
        <v>47</v>
      </c>
      <c r="PA16" s="82" t="s">
        <v>48</v>
      </c>
      <c r="PB16" s="81" t="s">
        <v>49</v>
      </c>
      <c r="PC16" s="82" t="s">
        <v>50</v>
      </c>
      <c r="PD16" s="81" t="s">
        <v>51</v>
      </c>
      <c r="PE16" s="81" t="s">
        <v>52</v>
      </c>
      <c r="PF16" s="81" t="s">
        <v>53</v>
      </c>
      <c r="PG16" s="81" t="s">
        <v>54</v>
      </c>
      <c r="PH16" s="82" t="s">
        <v>55</v>
      </c>
      <c r="PI16" s="81" t="s">
        <v>56</v>
      </c>
      <c r="PJ16" s="81" t="s">
        <v>57</v>
      </c>
      <c r="PK16" s="81"/>
      <c r="PL16" s="81" t="s">
        <v>46</v>
      </c>
      <c r="PM16" s="81" t="s">
        <v>47</v>
      </c>
      <c r="PN16" s="82" t="s">
        <v>48</v>
      </c>
      <c r="PO16" s="81" t="s">
        <v>49</v>
      </c>
      <c r="PP16" s="81" t="s">
        <v>50</v>
      </c>
      <c r="PQ16" s="81" t="s">
        <v>51</v>
      </c>
      <c r="PR16" s="81" t="s">
        <v>52</v>
      </c>
      <c r="PS16" s="81" t="s">
        <v>53</v>
      </c>
      <c r="PT16" s="81" t="s">
        <v>54</v>
      </c>
      <c r="PU16" s="81" t="s">
        <v>55</v>
      </c>
      <c r="PV16" s="81" t="s">
        <v>56</v>
      </c>
      <c r="PW16" s="81" t="s">
        <v>57</v>
      </c>
      <c r="PX16" s="66"/>
      <c r="PY16" s="68"/>
      <c r="PZ16" s="98"/>
      <c r="QA16" s="81"/>
      <c r="QB16" s="81"/>
      <c r="QC16" s="84"/>
      <c r="QD16" s="84"/>
      <c r="QE16" s="84"/>
      <c r="QF16" s="84"/>
      <c r="QG16" s="84"/>
      <c r="QH16" s="84"/>
      <c r="QI16" s="84"/>
      <c r="QJ16" s="84"/>
      <c r="QK16" s="84"/>
      <c r="QL16" s="81"/>
      <c r="QM16" s="81"/>
      <c r="QN16" s="81"/>
      <c r="QO16" s="81"/>
      <c r="QP16" s="81"/>
      <c r="QQ16" s="81"/>
      <c r="QR16" s="131"/>
      <c r="QS16" s="132"/>
      <c r="QT16" s="132"/>
      <c r="QU16" s="106"/>
      <c r="QV16" s="106"/>
      <c r="QW16" s="106"/>
      <c r="QX16" s="106"/>
      <c r="QY16" s="106"/>
      <c r="QZ16" s="106"/>
      <c r="RA16" s="106"/>
      <c r="RB16" s="106"/>
      <c r="RC16" s="106"/>
      <c r="RD16" s="106"/>
      <c r="RE16" s="106"/>
      <c r="RF16" s="106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06"/>
      <c r="RZ16" s="115" t="s">
        <v>25</v>
      </c>
      <c r="SA16" s="106"/>
      <c r="SB16" s="115" t="s">
        <v>25</v>
      </c>
      <c r="SC16" s="106"/>
      <c r="SD16" s="115" t="s">
        <v>25</v>
      </c>
      <c r="SE16" s="106"/>
      <c r="SF16" s="115" t="s">
        <v>25</v>
      </c>
      <c r="SG16" s="106"/>
      <c r="SH16" s="106"/>
      <c r="SI16" s="106"/>
      <c r="SJ16" s="132"/>
      <c r="SK16" s="132"/>
      <c r="SL16" s="132"/>
      <c r="SM16" s="117"/>
      <c r="SN16" s="117"/>
      <c r="SO16" s="117"/>
      <c r="SP16" s="117"/>
      <c r="SQ16" s="117"/>
      <c r="SR16" s="117"/>
      <c r="SS16" s="117"/>
      <c r="ST16" s="117"/>
      <c r="SU16" s="117"/>
      <c r="SV16" s="106"/>
      <c r="SW16" s="115" t="s">
        <v>25</v>
      </c>
      <c r="SX16" s="106"/>
      <c r="SY16" s="115" t="s">
        <v>25</v>
      </c>
      <c r="SZ16" s="120" t="s">
        <v>44</v>
      </c>
      <c r="TA16" s="120" t="s">
        <v>45</v>
      </c>
      <c r="TB16" s="119"/>
      <c r="TC16" s="119" t="s">
        <v>46</v>
      </c>
      <c r="TD16" s="119" t="s">
        <v>47</v>
      </c>
      <c r="TE16" s="120" t="s">
        <v>48</v>
      </c>
      <c r="TF16" s="119" t="s">
        <v>49</v>
      </c>
      <c r="TG16" s="120" t="s">
        <v>50</v>
      </c>
      <c r="TH16" s="119" t="s">
        <v>51</v>
      </c>
      <c r="TI16" s="119" t="s">
        <v>52</v>
      </c>
      <c r="TJ16" s="119" t="s">
        <v>53</v>
      </c>
      <c r="TK16" s="119" t="s">
        <v>54</v>
      </c>
      <c r="TL16" s="120" t="s">
        <v>55</v>
      </c>
      <c r="TM16" s="119" t="s">
        <v>56</v>
      </c>
      <c r="TN16" s="119" t="s">
        <v>57</v>
      </c>
      <c r="TO16" s="119"/>
      <c r="TP16" s="119" t="s">
        <v>46</v>
      </c>
      <c r="TQ16" s="119" t="s">
        <v>47</v>
      </c>
      <c r="TR16" s="120" t="s">
        <v>48</v>
      </c>
      <c r="TS16" s="119" t="s">
        <v>49</v>
      </c>
      <c r="TT16" s="119" t="s">
        <v>50</v>
      </c>
      <c r="TU16" s="119" t="s">
        <v>51</v>
      </c>
      <c r="TV16" s="119" t="s">
        <v>52</v>
      </c>
      <c r="TW16" s="119" t="s">
        <v>53</v>
      </c>
      <c r="TX16" s="119" t="s">
        <v>54</v>
      </c>
      <c r="TY16" s="119" t="s">
        <v>55</v>
      </c>
      <c r="TZ16" s="119" t="s">
        <v>56</v>
      </c>
      <c r="UA16" s="119" t="s">
        <v>57</v>
      </c>
      <c r="UB16" s="128"/>
      <c r="UC16" s="130"/>
      <c r="UD16" s="120" t="s">
        <v>44</v>
      </c>
      <c r="UE16" s="120" t="s">
        <v>45</v>
      </c>
      <c r="UF16" s="119"/>
      <c r="UG16" s="119" t="s">
        <v>46</v>
      </c>
      <c r="UH16" s="119" t="s">
        <v>47</v>
      </c>
      <c r="UI16" s="120" t="s">
        <v>48</v>
      </c>
      <c r="UJ16" s="119" t="s">
        <v>49</v>
      </c>
      <c r="UK16" s="120" t="s">
        <v>50</v>
      </c>
      <c r="UL16" s="119" t="s">
        <v>51</v>
      </c>
      <c r="UM16" s="119" t="s">
        <v>52</v>
      </c>
      <c r="UN16" s="119" t="s">
        <v>53</v>
      </c>
      <c r="UO16" s="119" t="s">
        <v>54</v>
      </c>
      <c r="UP16" s="120" t="s">
        <v>55</v>
      </c>
      <c r="UQ16" s="119" t="s">
        <v>56</v>
      </c>
      <c r="UR16" s="119" t="s">
        <v>57</v>
      </c>
      <c r="US16" s="119"/>
      <c r="UT16" s="119" t="s">
        <v>46</v>
      </c>
      <c r="UU16" s="119" t="s">
        <v>47</v>
      </c>
      <c r="UV16" s="120" t="s">
        <v>48</v>
      </c>
      <c r="UW16" s="119" t="s">
        <v>49</v>
      </c>
      <c r="UX16" s="119" t="s">
        <v>50</v>
      </c>
      <c r="UY16" s="119" t="s">
        <v>51</v>
      </c>
      <c r="UZ16" s="119" t="s">
        <v>52</v>
      </c>
      <c r="VA16" s="119" t="s">
        <v>53</v>
      </c>
      <c r="VB16" s="119" t="s">
        <v>54</v>
      </c>
      <c r="VC16" s="119" t="s">
        <v>55</v>
      </c>
      <c r="VD16" s="119" t="s">
        <v>56</v>
      </c>
      <c r="VE16" s="119" t="s">
        <v>57</v>
      </c>
      <c r="VF16" s="128"/>
      <c r="VG16" s="130"/>
      <c r="VH16" s="120" t="s">
        <v>44</v>
      </c>
      <c r="VI16" s="120" t="s">
        <v>45</v>
      </c>
      <c r="VJ16" s="119"/>
      <c r="VK16" s="119" t="s">
        <v>46</v>
      </c>
      <c r="VL16" s="119" t="s">
        <v>47</v>
      </c>
      <c r="VM16" s="120" t="s">
        <v>48</v>
      </c>
      <c r="VN16" s="119" t="s">
        <v>49</v>
      </c>
      <c r="VO16" s="120" t="s">
        <v>50</v>
      </c>
      <c r="VP16" s="119" t="s">
        <v>51</v>
      </c>
      <c r="VQ16" s="119" t="s">
        <v>52</v>
      </c>
      <c r="VR16" s="119" t="s">
        <v>53</v>
      </c>
      <c r="VS16" s="119" t="s">
        <v>54</v>
      </c>
      <c r="VT16" s="120" t="s">
        <v>55</v>
      </c>
      <c r="VU16" s="119" t="s">
        <v>56</v>
      </c>
      <c r="VV16" s="119" t="s">
        <v>57</v>
      </c>
      <c r="VW16" s="119"/>
      <c r="VX16" s="119" t="s">
        <v>46</v>
      </c>
      <c r="VY16" s="119" t="s">
        <v>47</v>
      </c>
      <c r="VZ16" s="120" t="s">
        <v>48</v>
      </c>
      <c r="WA16" s="119" t="s">
        <v>49</v>
      </c>
      <c r="WB16" s="119" t="s">
        <v>50</v>
      </c>
      <c r="WC16" s="119" t="s">
        <v>51</v>
      </c>
      <c r="WD16" s="119" t="s">
        <v>52</v>
      </c>
      <c r="WE16" s="119" t="s">
        <v>53</v>
      </c>
      <c r="WF16" s="119" t="s">
        <v>54</v>
      </c>
      <c r="WG16" s="119" t="s">
        <v>55</v>
      </c>
      <c r="WH16" s="119" t="s">
        <v>56</v>
      </c>
      <c r="WI16" s="119" t="s">
        <v>57</v>
      </c>
      <c r="WJ16" s="128"/>
      <c r="WK16" s="130"/>
      <c r="WL16" s="120" t="s">
        <v>44</v>
      </c>
      <c r="WM16" s="120" t="s">
        <v>45</v>
      </c>
      <c r="WN16" s="119"/>
      <c r="WO16" s="119" t="s">
        <v>46</v>
      </c>
      <c r="WP16" s="119" t="s">
        <v>47</v>
      </c>
      <c r="WQ16" s="120" t="s">
        <v>48</v>
      </c>
      <c r="WR16" s="119" t="s">
        <v>49</v>
      </c>
      <c r="WS16" s="120" t="s">
        <v>50</v>
      </c>
      <c r="WT16" s="119" t="s">
        <v>51</v>
      </c>
      <c r="WU16" s="119" t="s">
        <v>52</v>
      </c>
      <c r="WV16" s="119" t="s">
        <v>53</v>
      </c>
      <c r="WW16" s="119" t="s">
        <v>54</v>
      </c>
      <c r="WX16" s="120" t="s">
        <v>55</v>
      </c>
      <c r="WY16" s="119" t="s">
        <v>56</v>
      </c>
      <c r="WZ16" s="119" t="s">
        <v>57</v>
      </c>
      <c r="XA16" s="119"/>
      <c r="XB16" s="119" t="s">
        <v>46</v>
      </c>
      <c r="XC16" s="119" t="s">
        <v>47</v>
      </c>
      <c r="XD16" s="120" t="s">
        <v>48</v>
      </c>
      <c r="XE16" s="119" t="s">
        <v>49</v>
      </c>
      <c r="XF16" s="119" t="s">
        <v>50</v>
      </c>
      <c r="XG16" s="119" t="s">
        <v>51</v>
      </c>
      <c r="XH16" s="119" t="s">
        <v>52</v>
      </c>
      <c r="XI16" s="119" t="s">
        <v>53</v>
      </c>
      <c r="XJ16" s="119" t="s">
        <v>54</v>
      </c>
      <c r="XK16" s="119" t="s">
        <v>55</v>
      </c>
      <c r="XL16" s="119" t="s">
        <v>56</v>
      </c>
      <c r="XM16" s="119" t="s">
        <v>57</v>
      </c>
      <c r="XN16" s="128"/>
      <c r="XO16" s="130"/>
      <c r="XP16" s="120" t="s">
        <v>44</v>
      </c>
      <c r="XQ16" s="120" t="s">
        <v>45</v>
      </c>
      <c r="XR16" s="119"/>
      <c r="XS16" s="119" t="s">
        <v>46</v>
      </c>
      <c r="XT16" s="119" t="s">
        <v>47</v>
      </c>
      <c r="XU16" s="120" t="s">
        <v>48</v>
      </c>
      <c r="XV16" s="119" t="s">
        <v>49</v>
      </c>
      <c r="XW16" s="120" t="s">
        <v>50</v>
      </c>
      <c r="XX16" s="119" t="s">
        <v>51</v>
      </c>
      <c r="XY16" s="119" t="s">
        <v>52</v>
      </c>
      <c r="XZ16" s="119" t="s">
        <v>53</v>
      </c>
      <c r="YA16" s="119" t="s">
        <v>54</v>
      </c>
      <c r="YB16" s="120" t="s">
        <v>55</v>
      </c>
      <c r="YC16" s="119" t="s">
        <v>56</v>
      </c>
      <c r="YD16" s="119" t="s">
        <v>57</v>
      </c>
      <c r="YE16" s="119"/>
      <c r="YF16" s="119" t="s">
        <v>46</v>
      </c>
      <c r="YG16" s="119" t="s">
        <v>47</v>
      </c>
      <c r="YH16" s="120" t="s">
        <v>48</v>
      </c>
      <c r="YI16" s="119" t="s">
        <v>49</v>
      </c>
      <c r="YJ16" s="119" t="s">
        <v>50</v>
      </c>
      <c r="YK16" s="119" t="s">
        <v>51</v>
      </c>
      <c r="YL16" s="119" t="s">
        <v>52</v>
      </c>
      <c r="YM16" s="119" t="s">
        <v>53</v>
      </c>
      <c r="YN16" s="119" t="s">
        <v>54</v>
      </c>
      <c r="YO16" s="119" t="s">
        <v>55</v>
      </c>
      <c r="YP16" s="119" t="s">
        <v>56</v>
      </c>
      <c r="YQ16" s="119" t="s">
        <v>57</v>
      </c>
      <c r="YR16" s="128"/>
      <c r="YS16" s="130"/>
      <c r="YT16" s="119"/>
      <c r="YU16" s="119"/>
      <c r="YV16" s="119"/>
      <c r="YW16" s="133"/>
      <c r="YX16" s="133"/>
      <c r="YY16" s="133"/>
      <c r="YZ16" s="133"/>
      <c r="ZA16" s="133"/>
      <c r="ZB16" s="133"/>
      <c r="ZC16" s="133"/>
      <c r="ZD16" s="133"/>
      <c r="ZE16" s="133"/>
      <c r="ZF16" s="119"/>
      <c r="ZG16" s="119"/>
      <c r="ZH16" s="119"/>
      <c r="ZI16" s="119"/>
      <c r="ZJ16" s="119"/>
      <c r="ZK16" s="119"/>
      <c r="ZL16" s="156"/>
      <c r="ZM16" s="153"/>
      <c r="ZN16" s="79"/>
      <c r="ZO16" s="78" t="s">
        <v>112</v>
      </c>
      <c r="ZP16" s="10" t="s">
        <v>43</v>
      </c>
      <c r="ZQ16" s="152" t="s">
        <v>114</v>
      </c>
      <c r="ZR16" s="79"/>
      <c r="ZS16" s="79" t="s">
        <v>112</v>
      </c>
      <c r="ZT16" s="15" t="s">
        <v>43</v>
      </c>
      <c r="ZU16" s="79" t="s">
        <v>114</v>
      </c>
    </row>
    <row r="17" spans="1:700" s="2" customFormat="1" ht="118.5" customHeight="1" x14ac:dyDescent="0.25">
      <c r="A17" s="137"/>
      <c r="B17" s="80"/>
      <c r="C17" s="80"/>
      <c r="D17" s="100"/>
      <c r="E17" s="80"/>
      <c r="F17" s="80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93"/>
      <c r="AL17" s="80"/>
      <c r="AM17" s="93"/>
      <c r="AN17" s="80"/>
      <c r="AO17" s="93"/>
      <c r="AP17" s="80"/>
      <c r="AQ17" s="93"/>
      <c r="AR17" s="80"/>
      <c r="AS17" s="93"/>
      <c r="AT17" s="93"/>
      <c r="AU17" s="93"/>
      <c r="AV17" s="80"/>
      <c r="AW17" s="80"/>
      <c r="AX17" s="80"/>
      <c r="AY17" s="86"/>
      <c r="AZ17" s="86"/>
      <c r="BA17" s="86"/>
      <c r="BB17" s="86"/>
      <c r="BC17" s="86"/>
      <c r="BD17" s="86"/>
      <c r="BE17" s="86"/>
      <c r="BF17" s="86"/>
      <c r="BG17" s="86"/>
      <c r="BH17" s="93"/>
      <c r="BI17" s="80"/>
      <c r="BJ17" s="93"/>
      <c r="BK17" s="80"/>
      <c r="BL17" s="83"/>
      <c r="BM17" s="83"/>
      <c r="BN17" s="81"/>
      <c r="BO17" s="81"/>
      <c r="BP17" s="81"/>
      <c r="BQ17" s="83"/>
      <c r="BR17" s="81"/>
      <c r="BS17" s="83"/>
      <c r="BT17" s="81"/>
      <c r="BU17" s="81"/>
      <c r="BV17" s="81"/>
      <c r="BW17" s="81"/>
      <c r="BX17" s="83"/>
      <c r="BY17" s="81"/>
      <c r="BZ17" s="81"/>
      <c r="CA17" s="81"/>
      <c r="CB17" s="81"/>
      <c r="CC17" s="81"/>
      <c r="CD17" s="83"/>
      <c r="CE17" s="81"/>
      <c r="CF17" s="81"/>
      <c r="CG17" s="81"/>
      <c r="CH17" s="81"/>
      <c r="CI17" s="81"/>
      <c r="CJ17" s="81"/>
      <c r="CK17" s="81"/>
      <c r="CL17" s="81"/>
      <c r="CM17" s="81"/>
      <c r="CN17" s="12" t="s">
        <v>44</v>
      </c>
      <c r="CO17" s="12" t="s">
        <v>45</v>
      </c>
      <c r="CP17" s="83"/>
      <c r="CQ17" s="83"/>
      <c r="CR17" s="81"/>
      <c r="CS17" s="81"/>
      <c r="CT17" s="81"/>
      <c r="CU17" s="83"/>
      <c r="CV17" s="81"/>
      <c r="CW17" s="83"/>
      <c r="CX17" s="81"/>
      <c r="CY17" s="81"/>
      <c r="CZ17" s="81"/>
      <c r="DA17" s="81"/>
      <c r="DB17" s="83"/>
      <c r="DC17" s="81"/>
      <c r="DD17" s="81"/>
      <c r="DE17" s="81"/>
      <c r="DF17" s="81"/>
      <c r="DG17" s="81"/>
      <c r="DH17" s="83"/>
      <c r="DI17" s="81"/>
      <c r="DJ17" s="81"/>
      <c r="DK17" s="81"/>
      <c r="DL17" s="81"/>
      <c r="DM17" s="81"/>
      <c r="DN17" s="81"/>
      <c r="DO17" s="81"/>
      <c r="DP17" s="81"/>
      <c r="DQ17" s="81"/>
      <c r="DR17" s="12" t="s">
        <v>44</v>
      </c>
      <c r="DS17" s="12" t="s">
        <v>45</v>
      </c>
      <c r="DT17" s="83"/>
      <c r="DU17" s="83"/>
      <c r="DV17" s="81"/>
      <c r="DW17" s="81"/>
      <c r="DX17" s="81"/>
      <c r="DY17" s="83"/>
      <c r="DZ17" s="81"/>
      <c r="EA17" s="83"/>
      <c r="EB17" s="81"/>
      <c r="EC17" s="81"/>
      <c r="ED17" s="81"/>
      <c r="EE17" s="81"/>
      <c r="EF17" s="83"/>
      <c r="EG17" s="81"/>
      <c r="EH17" s="81"/>
      <c r="EI17" s="81"/>
      <c r="EJ17" s="81"/>
      <c r="EK17" s="81"/>
      <c r="EL17" s="83"/>
      <c r="EM17" s="81"/>
      <c r="EN17" s="81"/>
      <c r="EO17" s="81"/>
      <c r="EP17" s="81"/>
      <c r="EQ17" s="81"/>
      <c r="ER17" s="81"/>
      <c r="ES17" s="81"/>
      <c r="ET17" s="81"/>
      <c r="EU17" s="81"/>
      <c r="EV17" s="12" t="s">
        <v>44</v>
      </c>
      <c r="EW17" s="12" t="s">
        <v>45</v>
      </c>
      <c r="EX17" s="83"/>
      <c r="EY17" s="83"/>
      <c r="EZ17" s="81"/>
      <c r="FA17" s="81"/>
      <c r="FB17" s="81"/>
      <c r="FC17" s="83"/>
      <c r="FD17" s="81"/>
      <c r="FE17" s="83"/>
      <c r="FF17" s="81"/>
      <c r="FG17" s="81"/>
      <c r="FH17" s="81"/>
      <c r="FI17" s="81"/>
      <c r="FJ17" s="83"/>
      <c r="FK17" s="81"/>
      <c r="FL17" s="81"/>
      <c r="FM17" s="81"/>
      <c r="FN17" s="81"/>
      <c r="FO17" s="81"/>
      <c r="FP17" s="83"/>
      <c r="FQ17" s="81"/>
      <c r="FR17" s="81"/>
      <c r="FS17" s="81"/>
      <c r="FT17" s="81"/>
      <c r="FU17" s="81"/>
      <c r="FV17" s="81"/>
      <c r="FW17" s="81"/>
      <c r="FX17" s="81"/>
      <c r="FY17" s="81"/>
      <c r="FZ17" s="12" t="s">
        <v>44</v>
      </c>
      <c r="GA17" s="12" t="s">
        <v>45</v>
      </c>
      <c r="GB17" s="83"/>
      <c r="GC17" s="83"/>
      <c r="GD17" s="81"/>
      <c r="GE17" s="81"/>
      <c r="GF17" s="81"/>
      <c r="GG17" s="83"/>
      <c r="GH17" s="81"/>
      <c r="GI17" s="83"/>
      <c r="GJ17" s="81"/>
      <c r="GK17" s="81"/>
      <c r="GL17" s="81"/>
      <c r="GM17" s="81"/>
      <c r="GN17" s="83"/>
      <c r="GO17" s="81"/>
      <c r="GP17" s="81"/>
      <c r="GQ17" s="81"/>
      <c r="GR17" s="81"/>
      <c r="GS17" s="81"/>
      <c r="GT17" s="83"/>
      <c r="GU17" s="81"/>
      <c r="GV17" s="81"/>
      <c r="GW17" s="81"/>
      <c r="GX17" s="81"/>
      <c r="GY17" s="81"/>
      <c r="GZ17" s="81"/>
      <c r="HA17" s="81"/>
      <c r="HB17" s="81"/>
      <c r="HC17" s="81"/>
      <c r="HD17" s="12" t="s">
        <v>44</v>
      </c>
      <c r="HE17" s="12" t="s">
        <v>45</v>
      </c>
      <c r="HF17" s="98"/>
      <c r="HG17" s="81"/>
      <c r="HH17" s="81"/>
      <c r="HI17" s="84"/>
      <c r="HJ17" s="84"/>
      <c r="HK17" s="84"/>
      <c r="HL17" s="84"/>
      <c r="HM17" s="84"/>
      <c r="HN17" s="84"/>
      <c r="HO17" s="84"/>
      <c r="HP17" s="84"/>
      <c r="HQ17" s="84"/>
      <c r="HR17" s="81"/>
      <c r="HS17" s="81"/>
      <c r="HT17" s="81"/>
      <c r="HU17" s="81"/>
      <c r="HV17" s="81"/>
      <c r="HW17" s="81"/>
      <c r="HX17" s="100"/>
      <c r="HY17" s="80"/>
      <c r="HZ17" s="80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86"/>
      <c r="IN17" s="86"/>
      <c r="IO17" s="86"/>
      <c r="IP17" s="86"/>
      <c r="IQ17" s="86"/>
      <c r="IR17" s="86"/>
      <c r="IS17" s="86"/>
      <c r="IT17" s="86"/>
      <c r="IU17" s="86"/>
      <c r="IV17" s="86"/>
      <c r="IW17" s="86"/>
      <c r="IX17" s="86"/>
      <c r="IY17" s="86"/>
      <c r="IZ17" s="86"/>
      <c r="JA17" s="86"/>
      <c r="JB17" s="86"/>
      <c r="JC17" s="86"/>
      <c r="JD17" s="86"/>
      <c r="JE17" s="93"/>
      <c r="JF17" s="80"/>
      <c r="JG17" s="93"/>
      <c r="JH17" s="80"/>
      <c r="JI17" s="93"/>
      <c r="JJ17" s="80"/>
      <c r="JK17" s="93"/>
      <c r="JL17" s="80"/>
      <c r="JM17" s="93"/>
      <c r="JN17" s="93"/>
      <c r="JO17" s="93"/>
      <c r="JP17" s="80"/>
      <c r="JQ17" s="80"/>
      <c r="JR17" s="80"/>
      <c r="JS17" s="86"/>
      <c r="JT17" s="86"/>
      <c r="JU17" s="86"/>
      <c r="JV17" s="86"/>
      <c r="JW17" s="86"/>
      <c r="JX17" s="86"/>
      <c r="JY17" s="86"/>
      <c r="JZ17" s="86"/>
      <c r="KA17" s="86"/>
      <c r="KB17" s="93"/>
      <c r="KC17" s="80"/>
      <c r="KD17" s="93"/>
      <c r="KE17" s="80"/>
      <c r="KF17" s="83"/>
      <c r="KG17" s="83"/>
      <c r="KH17" s="81"/>
      <c r="KI17" s="81"/>
      <c r="KJ17" s="81"/>
      <c r="KK17" s="83"/>
      <c r="KL17" s="81"/>
      <c r="KM17" s="83"/>
      <c r="KN17" s="81"/>
      <c r="KO17" s="81"/>
      <c r="KP17" s="81"/>
      <c r="KQ17" s="81"/>
      <c r="KR17" s="83"/>
      <c r="KS17" s="81"/>
      <c r="KT17" s="81"/>
      <c r="KU17" s="81"/>
      <c r="KV17" s="81"/>
      <c r="KW17" s="81"/>
      <c r="KX17" s="83"/>
      <c r="KY17" s="81"/>
      <c r="KZ17" s="81"/>
      <c r="LA17" s="81"/>
      <c r="LB17" s="81"/>
      <c r="LC17" s="81"/>
      <c r="LD17" s="81"/>
      <c r="LE17" s="81"/>
      <c r="LF17" s="81"/>
      <c r="LG17" s="81"/>
      <c r="LH17" s="12" t="s">
        <v>44</v>
      </c>
      <c r="LI17" s="12" t="s">
        <v>45</v>
      </c>
      <c r="LJ17" s="83"/>
      <c r="LK17" s="83"/>
      <c r="LL17" s="81"/>
      <c r="LM17" s="81"/>
      <c r="LN17" s="81"/>
      <c r="LO17" s="83"/>
      <c r="LP17" s="81"/>
      <c r="LQ17" s="83"/>
      <c r="LR17" s="81"/>
      <c r="LS17" s="81"/>
      <c r="LT17" s="81"/>
      <c r="LU17" s="81"/>
      <c r="LV17" s="83"/>
      <c r="LW17" s="81"/>
      <c r="LX17" s="81"/>
      <c r="LY17" s="81"/>
      <c r="LZ17" s="81"/>
      <c r="MA17" s="81"/>
      <c r="MB17" s="83"/>
      <c r="MC17" s="81"/>
      <c r="MD17" s="81"/>
      <c r="ME17" s="81"/>
      <c r="MF17" s="81"/>
      <c r="MG17" s="81"/>
      <c r="MH17" s="81"/>
      <c r="MI17" s="81"/>
      <c r="MJ17" s="81"/>
      <c r="MK17" s="81"/>
      <c r="ML17" s="12" t="s">
        <v>44</v>
      </c>
      <c r="MM17" s="12" t="s">
        <v>45</v>
      </c>
      <c r="MN17" s="83"/>
      <c r="MO17" s="83"/>
      <c r="MP17" s="81"/>
      <c r="MQ17" s="81"/>
      <c r="MR17" s="81"/>
      <c r="MS17" s="83"/>
      <c r="MT17" s="81"/>
      <c r="MU17" s="83"/>
      <c r="MV17" s="81"/>
      <c r="MW17" s="81"/>
      <c r="MX17" s="81"/>
      <c r="MY17" s="81"/>
      <c r="MZ17" s="83"/>
      <c r="NA17" s="81"/>
      <c r="NB17" s="81"/>
      <c r="NC17" s="81"/>
      <c r="ND17" s="81"/>
      <c r="NE17" s="81"/>
      <c r="NF17" s="83"/>
      <c r="NG17" s="81"/>
      <c r="NH17" s="81"/>
      <c r="NI17" s="81"/>
      <c r="NJ17" s="81"/>
      <c r="NK17" s="81"/>
      <c r="NL17" s="81"/>
      <c r="NM17" s="81"/>
      <c r="NN17" s="81"/>
      <c r="NO17" s="81"/>
      <c r="NP17" s="12" t="s">
        <v>44</v>
      </c>
      <c r="NQ17" s="12" t="s">
        <v>45</v>
      </c>
      <c r="NR17" s="83"/>
      <c r="NS17" s="83"/>
      <c r="NT17" s="81"/>
      <c r="NU17" s="81"/>
      <c r="NV17" s="81"/>
      <c r="NW17" s="83"/>
      <c r="NX17" s="81"/>
      <c r="NY17" s="83"/>
      <c r="NZ17" s="81"/>
      <c r="OA17" s="81"/>
      <c r="OB17" s="81"/>
      <c r="OC17" s="81"/>
      <c r="OD17" s="83"/>
      <c r="OE17" s="81"/>
      <c r="OF17" s="81"/>
      <c r="OG17" s="81"/>
      <c r="OH17" s="81"/>
      <c r="OI17" s="81"/>
      <c r="OJ17" s="83"/>
      <c r="OK17" s="81"/>
      <c r="OL17" s="81"/>
      <c r="OM17" s="81"/>
      <c r="ON17" s="81"/>
      <c r="OO17" s="81"/>
      <c r="OP17" s="81"/>
      <c r="OQ17" s="81"/>
      <c r="OR17" s="81"/>
      <c r="OS17" s="81"/>
      <c r="OT17" s="12" t="s">
        <v>44</v>
      </c>
      <c r="OU17" s="12" t="s">
        <v>45</v>
      </c>
      <c r="OV17" s="83"/>
      <c r="OW17" s="83"/>
      <c r="OX17" s="81"/>
      <c r="OY17" s="81"/>
      <c r="OZ17" s="81"/>
      <c r="PA17" s="83"/>
      <c r="PB17" s="81"/>
      <c r="PC17" s="83"/>
      <c r="PD17" s="81"/>
      <c r="PE17" s="81"/>
      <c r="PF17" s="81"/>
      <c r="PG17" s="81"/>
      <c r="PH17" s="83"/>
      <c r="PI17" s="81"/>
      <c r="PJ17" s="81"/>
      <c r="PK17" s="81"/>
      <c r="PL17" s="81"/>
      <c r="PM17" s="81"/>
      <c r="PN17" s="83"/>
      <c r="PO17" s="81"/>
      <c r="PP17" s="81"/>
      <c r="PQ17" s="81"/>
      <c r="PR17" s="81"/>
      <c r="PS17" s="81"/>
      <c r="PT17" s="81"/>
      <c r="PU17" s="81"/>
      <c r="PV17" s="81"/>
      <c r="PW17" s="81"/>
      <c r="PX17" s="12" t="s">
        <v>44</v>
      </c>
      <c r="PY17" s="12" t="s">
        <v>45</v>
      </c>
      <c r="PZ17" s="98"/>
      <c r="QA17" s="81"/>
      <c r="QB17" s="81"/>
      <c r="QC17" s="84"/>
      <c r="QD17" s="84"/>
      <c r="QE17" s="84"/>
      <c r="QF17" s="84"/>
      <c r="QG17" s="84"/>
      <c r="QH17" s="84"/>
      <c r="QI17" s="84"/>
      <c r="QJ17" s="84"/>
      <c r="QK17" s="84"/>
      <c r="QL17" s="81"/>
      <c r="QM17" s="81"/>
      <c r="QN17" s="81"/>
      <c r="QO17" s="81"/>
      <c r="QP17" s="81"/>
      <c r="QQ17" s="81"/>
      <c r="QR17" s="131"/>
      <c r="QS17" s="116"/>
      <c r="QT17" s="116"/>
      <c r="QU17" s="106"/>
      <c r="QV17" s="106"/>
      <c r="QW17" s="106"/>
      <c r="QX17" s="106"/>
      <c r="QY17" s="106"/>
      <c r="QZ17" s="106"/>
      <c r="RA17" s="106"/>
      <c r="RB17" s="106"/>
      <c r="RC17" s="106"/>
      <c r="RD17" s="106"/>
      <c r="RE17" s="106"/>
      <c r="RF17" s="106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06"/>
      <c r="RZ17" s="116"/>
      <c r="SA17" s="106"/>
      <c r="SB17" s="116"/>
      <c r="SC17" s="106"/>
      <c r="SD17" s="116"/>
      <c r="SE17" s="106"/>
      <c r="SF17" s="116"/>
      <c r="SG17" s="106"/>
      <c r="SH17" s="106"/>
      <c r="SI17" s="106"/>
      <c r="SJ17" s="116"/>
      <c r="SK17" s="116"/>
      <c r="SL17" s="116"/>
      <c r="SM17" s="117"/>
      <c r="SN17" s="117"/>
      <c r="SO17" s="117"/>
      <c r="SP17" s="117"/>
      <c r="SQ17" s="117"/>
      <c r="SR17" s="117"/>
      <c r="SS17" s="117"/>
      <c r="ST17" s="117"/>
      <c r="SU17" s="117"/>
      <c r="SV17" s="106"/>
      <c r="SW17" s="116"/>
      <c r="SX17" s="106"/>
      <c r="SY17" s="116"/>
      <c r="SZ17" s="121"/>
      <c r="TA17" s="121"/>
      <c r="TB17" s="119"/>
      <c r="TC17" s="119"/>
      <c r="TD17" s="119"/>
      <c r="TE17" s="121"/>
      <c r="TF17" s="119"/>
      <c r="TG17" s="121"/>
      <c r="TH17" s="119"/>
      <c r="TI17" s="119"/>
      <c r="TJ17" s="119"/>
      <c r="TK17" s="119"/>
      <c r="TL17" s="121"/>
      <c r="TM17" s="119"/>
      <c r="TN17" s="119"/>
      <c r="TO17" s="119"/>
      <c r="TP17" s="119"/>
      <c r="TQ17" s="119"/>
      <c r="TR17" s="121"/>
      <c r="TS17" s="119"/>
      <c r="TT17" s="119"/>
      <c r="TU17" s="119"/>
      <c r="TV17" s="119"/>
      <c r="TW17" s="119"/>
      <c r="TX17" s="119"/>
      <c r="TY17" s="119"/>
      <c r="TZ17" s="119"/>
      <c r="UA17" s="119"/>
      <c r="UB17" s="13" t="s">
        <v>44</v>
      </c>
      <c r="UC17" s="13" t="s">
        <v>45</v>
      </c>
      <c r="UD17" s="121"/>
      <c r="UE17" s="121"/>
      <c r="UF17" s="119"/>
      <c r="UG17" s="119"/>
      <c r="UH17" s="119"/>
      <c r="UI17" s="121"/>
      <c r="UJ17" s="119"/>
      <c r="UK17" s="121"/>
      <c r="UL17" s="119"/>
      <c r="UM17" s="119"/>
      <c r="UN17" s="119"/>
      <c r="UO17" s="119"/>
      <c r="UP17" s="121"/>
      <c r="UQ17" s="119"/>
      <c r="UR17" s="119"/>
      <c r="US17" s="119"/>
      <c r="UT17" s="119"/>
      <c r="UU17" s="119"/>
      <c r="UV17" s="121"/>
      <c r="UW17" s="119"/>
      <c r="UX17" s="119"/>
      <c r="UY17" s="119"/>
      <c r="UZ17" s="119"/>
      <c r="VA17" s="119"/>
      <c r="VB17" s="119"/>
      <c r="VC17" s="119"/>
      <c r="VD17" s="119"/>
      <c r="VE17" s="119"/>
      <c r="VF17" s="13" t="s">
        <v>44</v>
      </c>
      <c r="VG17" s="13" t="s">
        <v>45</v>
      </c>
      <c r="VH17" s="121"/>
      <c r="VI17" s="121"/>
      <c r="VJ17" s="119"/>
      <c r="VK17" s="119"/>
      <c r="VL17" s="119"/>
      <c r="VM17" s="121"/>
      <c r="VN17" s="119"/>
      <c r="VO17" s="121"/>
      <c r="VP17" s="119"/>
      <c r="VQ17" s="119"/>
      <c r="VR17" s="119"/>
      <c r="VS17" s="119"/>
      <c r="VT17" s="121"/>
      <c r="VU17" s="119"/>
      <c r="VV17" s="119"/>
      <c r="VW17" s="119"/>
      <c r="VX17" s="119"/>
      <c r="VY17" s="119"/>
      <c r="VZ17" s="121"/>
      <c r="WA17" s="119"/>
      <c r="WB17" s="119"/>
      <c r="WC17" s="119"/>
      <c r="WD17" s="119"/>
      <c r="WE17" s="119"/>
      <c r="WF17" s="119"/>
      <c r="WG17" s="119"/>
      <c r="WH17" s="119"/>
      <c r="WI17" s="119"/>
      <c r="WJ17" s="13" t="s">
        <v>44</v>
      </c>
      <c r="WK17" s="13" t="s">
        <v>45</v>
      </c>
      <c r="WL17" s="121"/>
      <c r="WM17" s="121"/>
      <c r="WN17" s="119"/>
      <c r="WO17" s="119"/>
      <c r="WP17" s="119"/>
      <c r="WQ17" s="121"/>
      <c r="WR17" s="119"/>
      <c r="WS17" s="121"/>
      <c r="WT17" s="119"/>
      <c r="WU17" s="119"/>
      <c r="WV17" s="119"/>
      <c r="WW17" s="119"/>
      <c r="WX17" s="121"/>
      <c r="WY17" s="119"/>
      <c r="WZ17" s="119"/>
      <c r="XA17" s="119"/>
      <c r="XB17" s="119"/>
      <c r="XC17" s="119"/>
      <c r="XD17" s="121"/>
      <c r="XE17" s="119"/>
      <c r="XF17" s="119"/>
      <c r="XG17" s="119"/>
      <c r="XH17" s="119"/>
      <c r="XI17" s="119"/>
      <c r="XJ17" s="119"/>
      <c r="XK17" s="119"/>
      <c r="XL17" s="119"/>
      <c r="XM17" s="119"/>
      <c r="XN17" s="13" t="s">
        <v>44</v>
      </c>
      <c r="XO17" s="13" t="s">
        <v>45</v>
      </c>
      <c r="XP17" s="121"/>
      <c r="XQ17" s="121"/>
      <c r="XR17" s="119"/>
      <c r="XS17" s="119"/>
      <c r="XT17" s="119"/>
      <c r="XU17" s="121"/>
      <c r="XV17" s="119"/>
      <c r="XW17" s="121"/>
      <c r="XX17" s="119"/>
      <c r="XY17" s="119"/>
      <c r="XZ17" s="119"/>
      <c r="YA17" s="119"/>
      <c r="YB17" s="121"/>
      <c r="YC17" s="119"/>
      <c r="YD17" s="119"/>
      <c r="YE17" s="119"/>
      <c r="YF17" s="119"/>
      <c r="YG17" s="119"/>
      <c r="YH17" s="121"/>
      <c r="YI17" s="119"/>
      <c r="YJ17" s="119"/>
      <c r="YK17" s="119"/>
      <c r="YL17" s="119"/>
      <c r="YM17" s="119"/>
      <c r="YN17" s="119"/>
      <c r="YO17" s="119"/>
      <c r="YP17" s="119"/>
      <c r="YQ17" s="119"/>
      <c r="YR17" s="13" t="s">
        <v>44</v>
      </c>
      <c r="YS17" s="13" t="s">
        <v>45</v>
      </c>
      <c r="YT17" s="119"/>
      <c r="YU17" s="119"/>
      <c r="YV17" s="119"/>
      <c r="YW17" s="133"/>
      <c r="YX17" s="133"/>
      <c r="YY17" s="133"/>
      <c r="YZ17" s="133"/>
      <c r="ZA17" s="133"/>
      <c r="ZB17" s="133"/>
      <c r="ZC17" s="133"/>
      <c r="ZD17" s="133"/>
      <c r="ZE17" s="133"/>
      <c r="ZF17" s="119"/>
      <c r="ZG17" s="119"/>
      <c r="ZH17" s="119"/>
      <c r="ZI17" s="119"/>
      <c r="ZJ17" s="119"/>
      <c r="ZK17" s="119"/>
      <c r="ZL17" s="157"/>
      <c r="ZM17" s="154"/>
      <c r="ZN17" s="80"/>
      <c r="ZO17" s="80"/>
      <c r="ZP17" s="15" t="s">
        <v>113</v>
      </c>
      <c r="ZQ17" s="154"/>
      <c r="ZR17" s="80"/>
      <c r="ZS17" s="80"/>
      <c r="ZT17" s="15" t="s">
        <v>113</v>
      </c>
      <c r="ZU17" s="80"/>
    </row>
    <row r="18" spans="1:700" ht="18" customHeight="1" x14ac:dyDescent="0.25">
      <c r="A18" s="6">
        <v>1</v>
      </c>
      <c r="B18" s="4">
        <v>2</v>
      </c>
      <c r="C18" s="4">
        <v>3</v>
      </c>
      <c r="D18" s="4">
        <v>4</v>
      </c>
      <c r="E18" s="6">
        <v>5</v>
      </c>
      <c r="F18" s="4">
        <v>6</v>
      </c>
      <c r="G18" s="4">
        <v>7</v>
      </c>
      <c r="H18" s="4">
        <v>8</v>
      </c>
      <c r="I18" s="6">
        <v>9</v>
      </c>
      <c r="J18" s="6">
        <v>10</v>
      </c>
      <c r="K18" s="4">
        <v>11</v>
      </c>
      <c r="L18" s="4">
        <v>12</v>
      </c>
      <c r="M18" s="4">
        <v>13</v>
      </c>
      <c r="N18" s="6">
        <v>14</v>
      </c>
      <c r="O18" s="4">
        <v>15</v>
      </c>
      <c r="P18" s="4">
        <v>16</v>
      </c>
      <c r="Q18" s="4">
        <v>17</v>
      </c>
      <c r="R18" s="6">
        <v>18</v>
      </c>
      <c r="S18" s="6">
        <v>19</v>
      </c>
      <c r="T18" s="4">
        <v>20</v>
      </c>
      <c r="U18" s="4">
        <v>21</v>
      </c>
      <c r="V18" s="4">
        <v>22</v>
      </c>
      <c r="W18" s="6">
        <v>23</v>
      </c>
      <c r="X18" s="4">
        <v>24</v>
      </c>
      <c r="Y18" s="4">
        <v>25</v>
      </c>
      <c r="Z18" s="4">
        <v>26</v>
      </c>
      <c r="AA18" s="6">
        <v>27</v>
      </c>
      <c r="AB18" s="6">
        <v>28</v>
      </c>
      <c r="AC18" s="4">
        <v>29</v>
      </c>
      <c r="AD18" s="4">
        <v>30</v>
      </c>
      <c r="AE18" s="4">
        <v>31</v>
      </c>
      <c r="AF18" s="6">
        <v>32</v>
      </c>
      <c r="AG18" s="4">
        <v>33</v>
      </c>
      <c r="AH18" s="4">
        <v>34</v>
      </c>
      <c r="AI18" s="4">
        <v>35</v>
      </c>
      <c r="AJ18" s="6">
        <v>36</v>
      </c>
      <c r="AK18" s="6">
        <v>37</v>
      </c>
      <c r="AL18" s="4">
        <v>38</v>
      </c>
      <c r="AM18" s="4">
        <v>39</v>
      </c>
      <c r="AN18" s="4">
        <v>40</v>
      </c>
      <c r="AO18" s="6">
        <v>41</v>
      </c>
      <c r="AP18" s="4">
        <v>42</v>
      </c>
      <c r="AQ18" s="4">
        <v>43</v>
      </c>
      <c r="AR18" s="4">
        <v>44</v>
      </c>
      <c r="AS18" s="6">
        <v>45</v>
      </c>
      <c r="AT18" s="6">
        <v>46</v>
      </c>
      <c r="AU18" s="4">
        <v>47</v>
      </c>
      <c r="AV18" s="4">
        <v>48</v>
      </c>
      <c r="AW18" s="4">
        <v>49</v>
      </c>
      <c r="AX18" s="6">
        <v>50</v>
      </c>
      <c r="AY18" s="4">
        <v>51</v>
      </c>
      <c r="AZ18" s="4">
        <v>52</v>
      </c>
      <c r="BA18" s="4">
        <v>53</v>
      </c>
      <c r="BB18" s="6">
        <v>54</v>
      </c>
      <c r="BC18" s="6">
        <v>55</v>
      </c>
      <c r="BD18" s="4">
        <v>56</v>
      </c>
      <c r="BE18" s="4">
        <v>57</v>
      </c>
      <c r="BF18" s="4">
        <v>58</v>
      </c>
      <c r="BG18" s="6">
        <v>59</v>
      </c>
      <c r="BH18" s="4">
        <v>60</v>
      </c>
      <c r="BI18" s="4">
        <v>61</v>
      </c>
      <c r="BJ18" s="4">
        <v>62</v>
      </c>
      <c r="BK18" s="6">
        <v>63</v>
      </c>
      <c r="BL18" s="6">
        <v>64</v>
      </c>
      <c r="BM18" s="4">
        <v>65</v>
      </c>
      <c r="BN18" s="4">
        <v>66</v>
      </c>
      <c r="BO18" s="4">
        <v>67</v>
      </c>
      <c r="BP18" s="6">
        <v>68</v>
      </c>
      <c r="BQ18" s="4">
        <v>69</v>
      </c>
      <c r="BR18" s="4">
        <v>70</v>
      </c>
      <c r="BS18" s="4">
        <v>71</v>
      </c>
      <c r="BT18" s="6">
        <v>72</v>
      </c>
      <c r="BU18" s="6">
        <v>73</v>
      </c>
      <c r="BV18" s="4">
        <v>74</v>
      </c>
      <c r="BW18" s="4">
        <v>75</v>
      </c>
      <c r="BX18" s="4">
        <v>76</v>
      </c>
      <c r="BY18" s="6">
        <v>77</v>
      </c>
      <c r="BZ18" s="4">
        <v>78</v>
      </c>
      <c r="CA18" s="4">
        <v>79</v>
      </c>
      <c r="CB18" s="4">
        <v>80</v>
      </c>
      <c r="CC18" s="6">
        <v>81</v>
      </c>
      <c r="CD18" s="6">
        <v>82</v>
      </c>
      <c r="CE18" s="4">
        <v>83</v>
      </c>
      <c r="CF18" s="4">
        <v>84</v>
      </c>
      <c r="CG18" s="4">
        <v>85</v>
      </c>
      <c r="CH18" s="6">
        <v>86</v>
      </c>
      <c r="CI18" s="4">
        <v>87</v>
      </c>
      <c r="CJ18" s="4">
        <v>88</v>
      </c>
      <c r="CK18" s="4">
        <v>89</v>
      </c>
      <c r="CL18" s="6">
        <v>90</v>
      </c>
      <c r="CM18" s="6">
        <v>91</v>
      </c>
      <c r="CN18" s="4">
        <v>92</v>
      </c>
      <c r="CO18" s="4">
        <v>93</v>
      </c>
      <c r="CP18" s="4">
        <v>94</v>
      </c>
      <c r="CQ18" s="6">
        <v>95</v>
      </c>
      <c r="CR18" s="4">
        <v>96</v>
      </c>
      <c r="CS18" s="4">
        <v>97</v>
      </c>
      <c r="CT18" s="4">
        <v>98</v>
      </c>
      <c r="CU18" s="6">
        <v>99</v>
      </c>
      <c r="CV18" s="6">
        <v>100</v>
      </c>
      <c r="CW18" s="4">
        <v>101</v>
      </c>
      <c r="CX18" s="4">
        <v>102</v>
      </c>
      <c r="CY18" s="4">
        <v>103</v>
      </c>
      <c r="CZ18" s="6">
        <v>104</v>
      </c>
      <c r="DA18" s="4">
        <v>105</v>
      </c>
      <c r="DB18" s="4">
        <v>106</v>
      </c>
      <c r="DC18" s="4">
        <v>107</v>
      </c>
      <c r="DD18" s="6">
        <v>108</v>
      </c>
      <c r="DE18" s="6">
        <v>109</v>
      </c>
      <c r="DF18" s="4">
        <v>110</v>
      </c>
      <c r="DG18" s="4">
        <v>111</v>
      </c>
      <c r="DH18" s="4">
        <v>112</v>
      </c>
      <c r="DI18" s="6">
        <v>113</v>
      </c>
      <c r="DJ18" s="4">
        <v>114</v>
      </c>
      <c r="DK18" s="4">
        <v>115</v>
      </c>
      <c r="DL18" s="4">
        <v>116</v>
      </c>
      <c r="DM18" s="6">
        <v>117</v>
      </c>
      <c r="DN18" s="6">
        <v>118</v>
      </c>
      <c r="DO18" s="4">
        <v>119</v>
      </c>
      <c r="DP18" s="4">
        <v>120</v>
      </c>
      <c r="DQ18" s="4">
        <v>121</v>
      </c>
      <c r="DR18" s="6">
        <v>122</v>
      </c>
      <c r="DS18" s="4">
        <v>123</v>
      </c>
      <c r="DT18" s="4">
        <v>124</v>
      </c>
      <c r="DU18" s="4">
        <v>125</v>
      </c>
      <c r="DV18" s="6">
        <v>126</v>
      </c>
      <c r="DW18" s="6">
        <v>127</v>
      </c>
      <c r="DX18" s="4">
        <v>128</v>
      </c>
      <c r="DY18" s="4">
        <v>129</v>
      </c>
      <c r="DZ18" s="4">
        <v>130</v>
      </c>
      <c r="EA18" s="6">
        <v>131</v>
      </c>
      <c r="EB18" s="4">
        <v>132</v>
      </c>
      <c r="EC18" s="4">
        <v>133</v>
      </c>
      <c r="ED18" s="4">
        <v>134</v>
      </c>
      <c r="EE18" s="6">
        <v>135</v>
      </c>
      <c r="EF18" s="6">
        <v>136</v>
      </c>
      <c r="EG18" s="4">
        <v>137</v>
      </c>
      <c r="EH18" s="4">
        <v>138</v>
      </c>
      <c r="EI18" s="4">
        <v>139</v>
      </c>
      <c r="EJ18" s="6">
        <v>140</v>
      </c>
      <c r="EK18" s="4">
        <v>141</v>
      </c>
      <c r="EL18" s="4">
        <v>142</v>
      </c>
      <c r="EM18" s="4">
        <v>143</v>
      </c>
      <c r="EN18" s="6">
        <v>144</v>
      </c>
      <c r="EO18" s="6">
        <v>145</v>
      </c>
      <c r="EP18" s="4">
        <v>146</v>
      </c>
      <c r="EQ18" s="4">
        <v>147</v>
      </c>
      <c r="ER18" s="4">
        <v>148</v>
      </c>
      <c r="ES18" s="6">
        <v>149</v>
      </c>
      <c r="ET18" s="4">
        <v>150</v>
      </c>
      <c r="EU18" s="4">
        <v>151</v>
      </c>
      <c r="EV18" s="4">
        <v>152</v>
      </c>
      <c r="EW18" s="6">
        <v>153</v>
      </c>
      <c r="EX18" s="6">
        <v>154</v>
      </c>
      <c r="EY18" s="4">
        <v>155</v>
      </c>
      <c r="EZ18" s="4">
        <v>156</v>
      </c>
      <c r="FA18" s="4">
        <v>157</v>
      </c>
      <c r="FB18" s="6">
        <v>158</v>
      </c>
      <c r="FC18" s="4">
        <v>159</v>
      </c>
      <c r="FD18" s="4">
        <v>160</v>
      </c>
      <c r="FE18" s="4">
        <v>161</v>
      </c>
      <c r="FF18" s="6">
        <v>162</v>
      </c>
      <c r="FG18" s="6">
        <v>163</v>
      </c>
      <c r="FH18" s="4">
        <v>164</v>
      </c>
      <c r="FI18" s="4">
        <v>165</v>
      </c>
      <c r="FJ18" s="4">
        <v>166</v>
      </c>
      <c r="FK18" s="6">
        <v>167</v>
      </c>
      <c r="FL18" s="4">
        <v>168</v>
      </c>
      <c r="FM18" s="4">
        <v>169</v>
      </c>
      <c r="FN18" s="4">
        <v>170</v>
      </c>
      <c r="FO18" s="6">
        <v>171</v>
      </c>
      <c r="FP18" s="6">
        <v>172</v>
      </c>
      <c r="FQ18" s="4">
        <v>173</v>
      </c>
      <c r="FR18" s="4">
        <v>174</v>
      </c>
      <c r="FS18" s="4">
        <v>175</v>
      </c>
      <c r="FT18" s="6">
        <v>176</v>
      </c>
      <c r="FU18" s="4">
        <v>177</v>
      </c>
      <c r="FV18" s="4">
        <v>178</v>
      </c>
      <c r="FW18" s="4">
        <v>179</v>
      </c>
      <c r="FX18" s="6">
        <v>180</v>
      </c>
      <c r="FY18" s="6">
        <v>181</v>
      </c>
      <c r="FZ18" s="4">
        <v>182</v>
      </c>
      <c r="GA18" s="4">
        <v>183</v>
      </c>
      <c r="GB18" s="4">
        <v>184</v>
      </c>
      <c r="GC18" s="6">
        <v>185</v>
      </c>
      <c r="GD18" s="4">
        <v>186</v>
      </c>
      <c r="GE18" s="4">
        <v>187</v>
      </c>
      <c r="GF18" s="4">
        <v>188</v>
      </c>
      <c r="GG18" s="6">
        <v>189</v>
      </c>
      <c r="GH18" s="6">
        <v>190</v>
      </c>
      <c r="GI18" s="4">
        <v>191</v>
      </c>
      <c r="GJ18" s="4">
        <v>192</v>
      </c>
      <c r="GK18" s="4">
        <v>193</v>
      </c>
      <c r="GL18" s="6">
        <v>194</v>
      </c>
      <c r="GM18" s="4">
        <v>195</v>
      </c>
      <c r="GN18" s="4">
        <v>196</v>
      </c>
      <c r="GO18" s="4">
        <v>197</v>
      </c>
      <c r="GP18" s="6">
        <v>198</v>
      </c>
      <c r="GQ18" s="6">
        <v>199</v>
      </c>
      <c r="GR18" s="4">
        <v>200</v>
      </c>
      <c r="GS18" s="4">
        <v>201</v>
      </c>
      <c r="GT18" s="4">
        <v>202</v>
      </c>
      <c r="GU18" s="6">
        <v>203</v>
      </c>
      <c r="GV18" s="4">
        <v>204</v>
      </c>
      <c r="GW18" s="4">
        <v>205</v>
      </c>
      <c r="GX18" s="4">
        <v>206</v>
      </c>
      <c r="GY18" s="6">
        <v>207</v>
      </c>
      <c r="GZ18" s="6">
        <v>208</v>
      </c>
      <c r="HA18" s="4">
        <v>209</v>
      </c>
      <c r="HB18" s="4">
        <v>210</v>
      </c>
      <c r="HC18" s="4">
        <v>211</v>
      </c>
      <c r="HD18" s="6">
        <v>212</v>
      </c>
      <c r="HE18" s="4">
        <v>213</v>
      </c>
      <c r="HF18" s="4">
        <v>214</v>
      </c>
      <c r="HG18" s="4">
        <v>215</v>
      </c>
      <c r="HH18" s="6">
        <v>216</v>
      </c>
      <c r="HI18" s="6">
        <v>217</v>
      </c>
      <c r="HJ18" s="4">
        <v>218</v>
      </c>
      <c r="HK18" s="4">
        <v>219</v>
      </c>
      <c r="HL18" s="4">
        <v>220</v>
      </c>
      <c r="HM18" s="6">
        <v>221</v>
      </c>
      <c r="HN18" s="4">
        <v>222</v>
      </c>
      <c r="HO18" s="4">
        <v>223</v>
      </c>
      <c r="HP18" s="4">
        <v>224</v>
      </c>
      <c r="HQ18" s="6">
        <v>225</v>
      </c>
      <c r="HR18" s="6">
        <v>226</v>
      </c>
      <c r="HS18" s="4">
        <v>227</v>
      </c>
      <c r="HT18" s="4">
        <v>228</v>
      </c>
      <c r="HU18" s="4">
        <v>229</v>
      </c>
      <c r="HV18" s="6">
        <v>230</v>
      </c>
      <c r="HW18" s="4">
        <v>231</v>
      </c>
      <c r="HX18" s="4">
        <v>232</v>
      </c>
      <c r="HY18" s="4">
        <v>233</v>
      </c>
      <c r="HZ18" s="6">
        <v>234</v>
      </c>
      <c r="IA18" s="6">
        <v>235</v>
      </c>
      <c r="IB18" s="4">
        <v>236</v>
      </c>
      <c r="IC18" s="4">
        <v>237</v>
      </c>
      <c r="ID18" s="4">
        <v>238</v>
      </c>
      <c r="IE18" s="6">
        <v>239</v>
      </c>
      <c r="IF18" s="4">
        <v>240</v>
      </c>
      <c r="IG18" s="4">
        <v>241</v>
      </c>
      <c r="IH18" s="4">
        <v>242</v>
      </c>
      <c r="II18" s="6">
        <v>243</v>
      </c>
      <c r="IJ18" s="6">
        <v>244</v>
      </c>
      <c r="IK18" s="4">
        <v>245</v>
      </c>
      <c r="IL18" s="4">
        <v>246</v>
      </c>
      <c r="IM18" s="4">
        <v>247</v>
      </c>
      <c r="IN18" s="6">
        <v>248</v>
      </c>
      <c r="IO18" s="4">
        <v>249</v>
      </c>
      <c r="IP18" s="4">
        <v>250</v>
      </c>
      <c r="IQ18" s="4">
        <v>251</v>
      </c>
      <c r="IR18" s="6">
        <v>252</v>
      </c>
      <c r="IS18" s="6">
        <v>253</v>
      </c>
      <c r="IT18" s="4">
        <v>254</v>
      </c>
      <c r="IU18" s="4">
        <v>255</v>
      </c>
      <c r="IV18" s="4">
        <v>256</v>
      </c>
      <c r="IW18" s="6">
        <v>257</v>
      </c>
      <c r="IX18" s="4">
        <v>258</v>
      </c>
      <c r="IY18" s="4">
        <v>259</v>
      </c>
      <c r="IZ18" s="4">
        <v>260</v>
      </c>
      <c r="JA18" s="6">
        <v>261</v>
      </c>
      <c r="JB18" s="6">
        <v>262</v>
      </c>
      <c r="JC18" s="4">
        <v>263</v>
      </c>
      <c r="JD18" s="4">
        <v>264</v>
      </c>
      <c r="JE18" s="4">
        <v>265</v>
      </c>
      <c r="JF18" s="6">
        <v>266</v>
      </c>
      <c r="JG18" s="4">
        <v>267</v>
      </c>
      <c r="JH18" s="4">
        <v>268</v>
      </c>
      <c r="JI18" s="4">
        <v>269</v>
      </c>
      <c r="JJ18" s="6">
        <v>270</v>
      </c>
      <c r="JK18" s="6">
        <v>271</v>
      </c>
      <c r="JL18" s="4">
        <v>272</v>
      </c>
      <c r="JM18" s="4">
        <v>273</v>
      </c>
      <c r="JN18" s="4">
        <v>274</v>
      </c>
      <c r="JO18" s="6">
        <v>275</v>
      </c>
      <c r="JP18" s="4">
        <v>276</v>
      </c>
      <c r="JQ18" s="4">
        <v>277</v>
      </c>
      <c r="JR18" s="4">
        <v>278</v>
      </c>
      <c r="JS18" s="6">
        <v>279</v>
      </c>
      <c r="JT18" s="6">
        <v>280</v>
      </c>
      <c r="JU18" s="4">
        <v>281</v>
      </c>
      <c r="JV18" s="4">
        <v>282</v>
      </c>
      <c r="JW18" s="4">
        <v>283</v>
      </c>
      <c r="JX18" s="6">
        <v>284</v>
      </c>
      <c r="JY18" s="4">
        <v>285</v>
      </c>
      <c r="JZ18" s="4">
        <v>286</v>
      </c>
      <c r="KA18" s="4">
        <v>287</v>
      </c>
      <c r="KB18" s="6">
        <v>288</v>
      </c>
      <c r="KC18" s="6">
        <v>289</v>
      </c>
      <c r="KD18" s="4">
        <v>290</v>
      </c>
      <c r="KE18" s="4">
        <v>291</v>
      </c>
      <c r="KF18" s="4">
        <v>292</v>
      </c>
      <c r="KG18" s="6">
        <v>293</v>
      </c>
      <c r="KH18" s="4">
        <v>294</v>
      </c>
      <c r="KI18" s="4">
        <v>295</v>
      </c>
      <c r="KJ18" s="4">
        <v>296</v>
      </c>
      <c r="KK18" s="6">
        <v>297</v>
      </c>
      <c r="KL18" s="6">
        <v>298</v>
      </c>
      <c r="KM18" s="4">
        <v>299</v>
      </c>
      <c r="KN18" s="4">
        <v>300</v>
      </c>
      <c r="KO18" s="4">
        <v>301</v>
      </c>
      <c r="KP18" s="6">
        <v>302</v>
      </c>
      <c r="KQ18" s="4">
        <v>303</v>
      </c>
      <c r="KR18" s="4">
        <v>304</v>
      </c>
      <c r="KS18" s="4">
        <v>305</v>
      </c>
      <c r="KT18" s="6">
        <v>306</v>
      </c>
      <c r="KU18" s="6">
        <v>307</v>
      </c>
      <c r="KV18" s="4">
        <v>308</v>
      </c>
      <c r="KW18" s="4">
        <v>309</v>
      </c>
      <c r="KX18" s="4">
        <v>310</v>
      </c>
      <c r="KY18" s="6">
        <v>311</v>
      </c>
      <c r="KZ18" s="4">
        <v>312</v>
      </c>
      <c r="LA18" s="4">
        <v>313</v>
      </c>
      <c r="LB18" s="4">
        <v>314</v>
      </c>
      <c r="LC18" s="6">
        <v>315</v>
      </c>
      <c r="LD18" s="6">
        <v>316</v>
      </c>
      <c r="LE18" s="4">
        <v>317</v>
      </c>
      <c r="LF18" s="4">
        <v>318</v>
      </c>
      <c r="LG18" s="4">
        <v>319</v>
      </c>
      <c r="LH18" s="6">
        <v>320</v>
      </c>
      <c r="LI18" s="4">
        <v>321</v>
      </c>
      <c r="LJ18" s="4">
        <v>322</v>
      </c>
      <c r="LK18" s="4">
        <v>323</v>
      </c>
      <c r="LL18" s="6">
        <v>324</v>
      </c>
      <c r="LM18" s="6">
        <v>325</v>
      </c>
      <c r="LN18" s="4">
        <v>326</v>
      </c>
      <c r="LO18" s="4">
        <v>327</v>
      </c>
      <c r="LP18" s="4">
        <v>328</v>
      </c>
      <c r="LQ18" s="6">
        <v>329</v>
      </c>
      <c r="LR18" s="4">
        <v>330</v>
      </c>
      <c r="LS18" s="4">
        <v>331</v>
      </c>
      <c r="LT18" s="4">
        <v>332</v>
      </c>
      <c r="LU18" s="6">
        <v>333</v>
      </c>
      <c r="LV18" s="6">
        <v>334</v>
      </c>
      <c r="LW18" s="4">
        <v>335</v>
      </c>
      <c r="LX18" s="4">
        <v>336</v>
      </c>
      <c r="LY18" s="4">
        <v>337</v>
      </c>
      <c r="LZ18" s="6">
        <v>338</v>
      </c>
      <c r="MA18" s="4">
        <v>339</v>
      </c>
      <c r="MB18" s="4">
        <v>340</v>
      </c>
      <c r="MC18" s="4">
        <v>341</v>
      </c>
      <c r="MD18" s="6">
        <v>342</v>
      </c>
      <c r="ME18" s="6">
        <v>343</v>
      </c>
      <c r="MF18" s="4">
        <v>344</v>
      </c>
      <c r="MG18" s="4">
        <v>345</v>
      </c>
      <c r="MH18" s="4">
        <v>346</v>
      </c>
      <c r="MI18" s="6">
        <v>347</v>
      </c>
      <c r="MJ18" s="4">
        <v>348</v>
      </c>
      <c r="MK18" s="4">
        <v>349</v>
      </c>
      <c r="ML18" s="4">
        <v>350</v>
      </c>
      <c r="MM18" s="6">
        <v>351</v>
      </c>
      <c r="MN18" s="6">
        <v>352</v>
      </c>
      <c r="MO18" s="4">
        <v>353</v>
      </c>
      <c r="MP18" s="4">
        <v>354</v>
      </c>
      <c r="MQ18" s="4">
        <v>355</v>
      </c>
      <c r="MR18" s="6">
        <v>356</v>
      </c>
      <c r="MS18" s="4">
        <v>357</v>
      </c>
      <c r="MT18" s="4">
        <v>358</v>
      </c>
      <c r="MU18" s="4">
        <v>359</v>
      </c>
      <c r="MV18" s="6">
        <v>360</v>
      </c>
      <c r="MW18" s="6">
        <v>361</v>
      </c>
      <c r="MX18" s="4">
        <v>362</v>
      </c>
      <c r="MY18" s="4">
        <v>363</v>
      </c>
      <c r="MZ18" s="4">
        <v>364</v>
      </c>
      <c r="NA18" s="6">
        <v>365</v>
      </c>
      <c r="NB18" s="4">
        <v>366</v>
      </c>
      <c r="NC18" s="4">
        <v>367</v>
      </c>
      <c r="ND18" s="4">
        <v>368</v>
      </c>
      <c r="NE18" s="6">
        <v>369</v>
      </c>
      <c r="NF18" s="6">
        <v>370</v>
      </c>
      <c r="NG18" s="4">
        <v>371</v>
      </c>
      <c r="NH18" s="4">
        <v>372</v>
      </c>
      <c r="NI18" s="4">
        <v>373</v>
      </c>
      <c r="NJ18" s="6">
        <v>374</v>
      </c>
      <c r="NK18" s="4">
        <v>375</v>
      </c>
      <c r="NL18" s="4">
        <v>376</v>
      </c>
      <c r="NM18" s="4">
        <v>377</v>
      </c>
      <c r="NN18" s="6">
        <v>378</v>
      </c>
      <c r="NO18" s="6">
        <v>379</v>
      </c>
      <c r="NP18" s="4">
        <v>380</v>
      </c>
      <c r="NQ18" s="4">
        <v>381</v>
      </c>
      <c r="NR18" s="4">
        <v>382</v>
      </c>
      <c r="NS18" s="6">
        <v>383</v>
      </c>
      <c r="NT18" s="4">
        <v>384</v>
      </c>
      <c r="NU18" s="4">
        <v>385</v>
      </c>
      <c r="NV18" s="4">
        <v>386</v>
      </c>
      <c r="NW18" s="6">
        <v>387</v>
      </c>
      <c r="NX18" s="6">
        <v>388</v>
      </c>
      <c r="NY18" s="4">
        <v>389</v>
      </c>
      <c r="NZ18" s="4">
        <v>390</v>
      </c>
      <c r="OA18" s="4">
        <v>391</v>
      </c>
      <c r="OB18" s="6">
        <v>392</v>
      </c>
      <c r="OC18" s="4">
        <v>393</v>
      </c>
      <c r="OD18" s="4">
        <v>394</v>
      </c>
      <c r="OE18" s="4">
        <v>395</v>
      </c>
      <c r="OF18" s="6">
        <v>396</v>
      </c>
      <c r="OG18" s="6">
        <v>397</v>
      </c>
      <c r="OH18" s="4">
        <v>398</v>
      </c>
      <c r="OI18" s="4">
        <v>399</v>
      </c>
      <c r="OJ18" s="4">
        <v>400</v>
      </c>
      <c r="OK18" s="6">
        <v>401</v>
      </c>
      <c r="OL18" s="4">
        <v>402</v>
      </c>
      <c r="OM18" s="4">
        <v>403</v>
      </c>
      <c r="ON18" s="4">
        <v>404</v>
      </c>
      <c r="OO18" s="6">
        <v>405</v>
      </c>
      <c r="OP18" s="6">
        <v>406</v>
      </c>
      <c r="OQ18" s="4">
        <v>407</v>
      </c>
      <c r="OR18" s="4">
        <v>408</v>
      </c>
      <c r="OS18" s="4">
        <v>409</v>
      </c>
      <c r="OT18" s="6">
        <v>410</v>
      </c>
      <c r="OU18" s="4">
        <v>411</v>
      </c>
      <c r="OV18" s="4">
        <v>412</v>
      </c>
      <c r="OW18" s="4">
        <v>413</v>
      </c>
      <c r="OX18" s="6">
        <v>414</v>
      </c>
      <c r="OY18" s="6">
        <v>415</v>
      </c>
      <c r="OZ18" s="4">
        <v>416</v>
      </c>
      <c r="PA18" s="4">
        <v>417</v>
      </c>
      <c r="PB18" s="4">
        <v>418</v>
      </c>
      <c r="PC18" s="6">
        <v>419</v>
      </c>
      <c r="PD18" s="4">
        <v>420</v>
      </c>
      <c r="PE18" s="4">
        <v>421</v>
      </c>
      <c r="PF18" s="4">
        <v>422</v>
      </c>
      <c r="PG18" s="6">
        <v>423</v>
      </c>
      <c r="PH18" s="6">
        <v>424</v>
      </c>
      <c r="PI18" s="4">
        <v>425</v>
      </c>
      <c r="PJ18" s="4">
        <v>426</v>
      </c>
      <c r="PK18" s="4">
        <v>427</v>
      </c>
      <c r="PL18" s="6">
        <v>428</v>
      </c>
      <c r="PM18" s="4">
        <v>429</v>
      </c>
      <c r="PN18" s="4">
        <v>430</v>
      </c>
      <c r="PO18" s="4">
        <v>431</v>
      </c>
      <c r="PP18" s="6">
        <v>432</v>
      </c>
      <c r="PQ18" s="6">
        <v>433</v>
      </c>
      <c r="PR18" s="4">
        <v>434</v>
      </c>
      <c r="PS18" s="4">
        <v>435</v>
      </c>
      <c r="PT18" s="4">
        <v>436</v>
      </c>
      <c r="PU18" s="6">
        <v>437</v>
      </c>
      <c r="PV18" s="4">
        <v>438</v>
      </c>
      <c r="PW18" s="4">
        <v>439</v>
      </c>
      <c r="PX18" s="4">
        <v>440</v>
      </c>
      <c r="PY18" s="6">
        <v>441</v>
      </c>
      <c r="PZ18" s="6">
        <v>442</v>
      </c>
      <c r="QA18" s="4">
        <v>443</v>
      </c>
      <c r="QB18" s="4">
        <v>444</v>
      </c>
      <c r="QC18" s="4">
        <v>445</v>
      </c>
      <c r="QD18" s="6">
        <v>446</v>
      </c>
      <c r="QE18" s="4">
        <v>447</v>
      </c>
      <c r="QF18" s="4">
        <v>448</v>
      </c>
      <c r="QG18" s="4">
        <v>449</v>
      </c>
      <c r="QH18" s="6">
        <v>450</v>
      </c>
      <c r="QI18" s="6">
        <v>451</v>
      </c>
      <c r="QJ18" s="4">
        <v>452</v>
      </c>
      <c r="QK18" s="4">
        <v>453</v>
      </c>
      <c r="QL18" s="4">
        <v>454</v>
      </c>
      <c r="QM18" s="6">
        <v>455</v>
      </c>
      <c r="QN18" s="4">
        <v>456</v>
      </c>
      <c r="QO18" s="4">
        <v>457</v>
      </c>
      <c r="QP18" s="4">
        <v>458</v>
      </c>
      <c r="QQ18" s="6">
        <v>459</v>
      </c>
      <c r="QR18" s="6">
        <v>460</v>
      </c>
      <c r="QS18" s="4">
        <v>461</v>
      </c>
      <c r="QT18" s="4">
        <v>462</v>
      </c>
      <c r="QU18" s="4">
        <v>463</v>
      </c>
      <c r="QV18" s="6">
        <v>464</v>
      </c>
      <c r="QW18" s="4">
        <v>465</v>
      </c>
      <c r="QX18" s="4">
        <v>466</v>
      </c>
      <c r="QY18" s="4">
        <v>467</v>
      </c>
      <c r="QZ18" s="6">
        <v>468</v>
      </c>
      <c r="RA18" s="6">
        <v>469</v>
      </c>
      <c r="RB18" s="4">
        <v>470</v>
      </c>
      <c r="RC18" s="4">
        <v>471</v>
      </c>
      <c r="RD18" s="4">
        <v>472</v>
      </c>
      <c r="RE18" s="6">
        <v>473</v>
      </c>
      <c r="RF18" s="4">
        <v>474</v>
      </c>
      <c r="RG18" s="4">
        <v>475</v>
      </c>
      <c r="RH18" s="4">
        <v>476</v>
      </c>
      <c r="RI18" s="6">
        <v>477</v>
      </c>
      <c r="RJ18" s="6">
        <v>478</v>
      </c>
      <c r="RK18" s="4">
        <v>479</v>
      </c>
      <c r="RL18" s="4">
        <v>480</v>
      </c>
      <c r="RM18" s="4">
        <v>481</v>
      </c>
      <c r="RN18" s="6">
        <v>482</v>
      </c>
      <c r="RO18" s="4">
        <v>483</v>
      </c>
      <c r="RP18" s="4">
        <v>484</v>
      </c>
      <c r="RQ18" s="4">
        <v>485</v>
      </c>
      <c r="RR18" s="6">
        <v>486</v>
      </c>
      <c r="RS18" s="6">
        <v>487</v>
      </c>
      <c r="RT18" s="4">
        <v>488</v>
      </c>
      <c r="RU18" s="4">
        <v>489</v>
      </c>
      <c r="RV18" s="4">
        <v>490</v>
      </c>
      <c r="RW18" s="6">
        <v>491</v>
      </c>
      <c r="RX18" s="4">
        <v>492</v>
      </c>
      <c r="RY18" s="4">
        <v>493</v>
      </c>
      <c r="RZ18" s="4">
        <v>494</v>
      </c>
      <c r="SA18" s="6">
        <v>495</v>
      </c>
      <c r="SB18" s="6">
        <v>496</v>
      </c>
      <c r="SC18" s="4">
        <v>497</v>
      </c>
      <c r="SD18" s="4">
        <v>498</v>
      </c>
      <c r="SE18" s="4">
        <v>499</v>
      </c>
      <c r="SF18" s="6">
        <v>500</v>
      </c>
      <c r="SG18" s="4">
        <v>501</v>
      </c>
      <c r="SH18" s="4">
        <v>502</v>
      </c>
      <c r="SI18" s="4">
        <v>503</v>
      </c>
      <c r="SJ18" s="6">
        <v>504</v>
      </c>
      <c r="SK18" s="6">
        <v>505</v>
      </c>
      <c r="SL18" s="4">
        <v>506</v>
      </c>
      <c r="SM18" s="4">
        <v>507</v>
      </c>
      <c r="SN18" s="4">
        <v>508</v>
      </c>
      <c r="SO18" s="6">
        <v>509</v>
      </c>
      <c r="SP18" s="4">
        <v>510</v>
      </c>
      <c r="SQ18" s="4">
        <v>511</v>
      </c>
      <c r="SR18" s="4">
        <v>512</v>
      </c>
      <c r="SS18" s="6">
        <v>513</v>
      </c>
      <c r="ST18" s="6">
        <v>514</v>
      </c>
      <c r="SU18" s="4">
        <v>515</v>
      </c>
      <c r="SV18" s="4">
        <v>516</v>
      </c>
      <c r="SW18" s="4">
        <v>517</v>
      </c>
      <c r="SX18" s="6">
        <v>518</v>
      </c>
      <c r="SY18" s="4">
        <v>519</v>
      </c>
      <c r="SZ18" s="4">
        <v>520</v>
      </c>
      <c r="TA18" s="4">
        <v>521</v>
      </c>
      <c r="TB18" s="6">
        <v>522</v>
      </c>
      <c r="TC18" s="6">
        <v>523</v>
      </c>
      <c r="TD18" s="4">
        <v>524</v>
      </c>
      <c r="TE18" s="4">
        <v>525</v>
      </c>
      <c r="TF18" s="4">
        <v>526</v>
      </c>
      <c r="TG18" s="6">
        <v>527</v>
      </c>
      <c r="TH18" s="4">
        <v>528</v>
      </c>
      <c r="TI18" s="4">
        <v>529</v>
      </c>
      <c r="TJ18" s="4">
        <v>530</v>
      </c>
      <c r="TK18" s="6">
        <v>531</v>
      </c>
      <c r="TL18" s="6">
        <v>532</v>
      </c>
      <c r="TM18" s="4">
        <v>533</v>
      </c>
      <c r="TN18" s="4">
        <v>534</v>
      </c>
      <c r="TO18" s="4">
        <v>535</v>
      </c>
      <c r="TP18" s="6">
        <v>536</v>
      </c>
      <c r="TQ18" s="4">
        <v>537</v>
      </c>
      <c r="TR18" s="4">
        <v>538</v>
      </c>
      <c r="TS18" s="4">
        <v>539</v>
      </c>
      <c r="TT18" s="6">
        <v>540</v>
      </c>
      <c r="TU18" s="6">
        <v>541</v>
      </c>
      <c r="TV18" s="4">
        <v>542</v>
      </c>
      <c r="TW18" s="4">
        <v>543</v>
      </c>
      <c r="TX18" s="4">
        <v>544</v>
      </c>
      <c r="TY18" s="6">
        <v>545</v>
      </c>
      <c r="TZ18" s="4">
        <v>546</v>
      </c>
      <c r="UA18" s="4">
        <v>547</v>
      </c>
      <c r="UB18" s="4">
        <v>548</v>
      </c>
      <c r="UC18" s="6">
        <v>549</v>
      </c>
      <c r="UD18" s="6">
        <v>550</v>
      </c>
      <c r="UE18" s="4">
        <v>551</v>
      </c>
      <c r="UF18" s="4">
        <v>552</v>
      </c>
      <c r="UG18" s="4">
        <v>553</v>
      </c>
      <c r="UH18" s="6">
        <v>554</v>
      </c>
      <c r="UI18" s="4">
        <v>555</v>
      </c>
      <c r="UJ18" s="4">
        <v>556</v>
      </c>
      <c r="UK18" s="4">
        <v>557</v>
      </c>
      <c r="UL18" s="6">
        <v>558</v>
      </c>
      <c r="UM18" s="6">
        <v>559</v>
      </c>
      <c r="UN18" s="4">
        <v>560</v>
      </c>
      <c r="UO18" s="4">
        <v>561</v>
      </c>
      <c r="UP18" s="4">
        <v>562</v>
      </c>
      <c r="UQ18" s="6">
        <v>563</v>
      </c>
      <c r="UR18" s="4">
        <v>564</v>
      </c>
      <c r="US18" s="4">
        <v>565</v>
      </c>
      <c r="UT18" s="4">
        <v>566</v>
      </c>
      <c r="UU18" s="6">
        <v>567</v>
      </c>
      <c r="UV18" s="6">
        <v>568</v>
      </c>
      <c r="UW18" s="4">
        <v>569</v>
      </c>
      <c r="UX18" s="4">
        <v>570</v>
      </c>
      <c r="UY18" s="4">
        <v>571</v>
      </c>
      <c r="UZ18" s="6">
        <v>572</v>
      </c>
      <c r="VA18" s="4">
        <v>573</v>
      </c>
      <c r="VB18" s="4">
        <v>574</v>
      </c>
      <c r="VC18" s="4">
        <v>575</v>
      </c>
      <c r="VD18" s="6">
        <v>576</v>
      </c>
      <c r="VE18" s="6">
        <v>577</v>
      </c>
      <c r="VF18" s="4">
        <v>578</v>
      </c>
      <c r="VG18" s="4">
        <v>579</v>
      </c>
      <c r="VH18" s="4">
        <v>580</v>
      </c>
      <c r="VI18" s="6">
        <v>581</v>
      </c>
      <c r="VJ18" s="4">
        <v>582</v>
      </c>
      <c r="VK18" s="4">
        <v>583</v>
      </c>
      <c r="VL18" s="4">
        <v>584</v>
      </c>
      <c r="VM18" s="6">
        <v>585</v>
      </c>
      <c r="VN18" s="6">
        <v>586</v>
      </c>
      <c r="VO18" s="4">
        <v>587</v>
      </c>
      <c r="VP18" s="4">
        <v>588</v>
      </c>
      <c r="VQ18" s="4">
        <v>589</v>
      </c>
      <c r="VR18" s="6">
        <v>590</v>
      </c>
      <c r="VS18" s="4">
        <v>591</v>
      </c>
      <c r="VT18" s="4">
        <v>592</v>
      </c>
      <c r="VU18" s="4">
        <v>593</v>
      </c>
      <c r="VV18" s="6">
        <v>594</v>
      </c>
      <c r="VW18" s="6">
        <v>595</v>
      </c>
      <c r="VX18" s="4">
        <v>596</v>
      </c>
      <c r="VY18" s="4">
        <v>597</v>
      </c>
      <c r="VZ18" s="4">
        <v>598</v>
      </c>
      <c r="WA18" s="6">
        <v>599</v>
      </c>
      <c r="WB18" s="4">
        <v>600</v>
      </c>
      <c r="WC18" s="4">
        <v>601</v>
      </c>
      <c r="WD18" s="4">
        <v>602</v>
      </c>
      <c r="WE18" s="6">
        <v>603</v>
      </c>
      <c r="WF18" s="6">
        <v>604</v>
      </c>
      <c r="WG18" s="4">
        <v>605</v>
      </c>
      <c r="WH18" s="4">
        <v>606</v>
      </c>
      <c r="WI18" s="4">
        <v>607</v>
      </c>
      <c r="WJ18" s="6">
        <v>608</v>
      </c>
      <c r="WK18" s="4">
        <v>609</v>
      </c>
      <c r="WL18" s="4">
        <v>610</v>
      </c>
      <c r="WM18" s="4">
        <v>611</v>
      </c>
      <c r="WN18" s="6">
        <v>612</v>
      </c>
      <c r="WO18" s="6">
        <v>613</v>
      </c>
      <c r="WP18" s="4">
        <v>614</v>
      </c>
      <c r="WQ18" s="4">
        <v>615</v>
      </c>
      <c r="WR18" s="4">
        <v>616</v>
      </c>
      <c r="WS18" s="6">
        <v>617</v>
      </c>
      <c r="WT18" s="4">
        <v>618</v>
      </c>
      <c r="WU18" s="4">
        <v>619</v>
      </c>
      <c r="WV18" s="4">
        <v>620</v>
      </c>
      <c r="WW18" s="6">
        <v>621</v>
      </c>
      <c r="WX18" s="6">
        <v>622</v>
      </c>
      <c r="WY18" s="4">
        <v>623</v>
      </c>
      <c r="WZ18" s="4">
        <v>624</v>
      </c>
      <c r="XA18" s="4">
        <v>625</v>
      </c>
      <c r="XB18" s="6">
        <v>626</v>
      </c>
      <c r="XC18" s="4">
        <v>627</v>
      </c>
      <c r="XD18" s="4">
        <v>628</v>
      </c>
      <c r="XE18" s="4">
        <v>629</v>
      </c>
      <c r="XF18" s="6">
        <v>630</v>
      </c>
      <c r="XG18" s="6">
        <v>631</v>
      </c>
      <c r="XH18" s="4">
        <v>632</v>
      </c>
      <c r="XI18" s="4">
        <v>633</v>
      </c>
      <c r="XJ18" s="4">
        <v>634</v>
      </c>
      <c r="XK18" s="6">
        <v>635</v>
      </c>
      <c r="XL18" s="4">
        <v>636</v>
      </c>
      <c r="XM18" s="4">
        <v>637</v>
      </c>
      <c r="XN18" s="4">
        <v>638</v>
      </c>
      <c r="XO18" s="6">
        <v>639</v>
      </c>
      <c r="XP18" s="6">
        <v>640</v>
      </c>
      <c r="XQ18" s="4">
        <v>641</v>
      </c>
      <c r="XR18" s="4">
        <v>642</v>
      </c>
      <c r="XS18" s="4">
        <v>643</v>
      </c>
      <c r="XT18" s="6">
        <v>644</v>
      </c>
      <c r="XU18" s="4">
        <v>645</v>
      </c>
      <c r="XV18" s="4">
        <v>646</v>
      </c>
      <c r="XW18" s="4">
        <v>647</v>
      </c>
      <c r="XX18" s="6">
        <v>648</v>
      </c>
      <c r="XY18" s="6">
        <v>649</v>
      </c>
      <c r="XZ18" s="4">
        <v>650</v>
      </c>
      <c r="YA18" s="4">
        <v>651</v>
      </c>
      <c r="YB18" s="4">
        <v>652</v>
      </c>
      <c r="YC18" s="6">
        <v>653</v>
      </c>
      <c r="YD18" s="4">
        <v>654</v>
      </c>
      <c r="YE18" s="4">
        <v>655</v>
      </c>
      <c r="YF18" s="4">
        <v>656</v>
      </c>
      <c r="YG18" s="6">
        <v>657</v>
      </c>
      <c r="YH18" s="6">
        <v>658</v>
      </c>
      <c r="YI18" s="4">
        <v>659</v>
      </c>
      <c r="YJ18" s="4">
        <v>660</v>
      </c>
      <c r="YK18" s="4">
        <v>661</v>
      </c>
      <c r="YL18" s="6">
        <v>662</v>
      </c>
      <c r="YM18" s="4">
        <v>663</v>
      </c>
      <c r="YN18" s="4">
        <v>664</v>
      </c>
      <c r="YO18" s="4">
        <v>665</v>
      </c>
      <c r="YP18" s="6">
        <v>666</v>
      </c>
      <c r="YQ18" s="6">
        <v>667</v>
      </c>
      <c r="YR18" s="4">
        <v>668</v>
      </c>
      <c r="YS18" s="4">
        <v>669</v>
      </c>
      <c r="YT18" s="4">
        <v>670</v>
      </c>
      <c r="YU18" s="6">
        <v>671</v>
      </c>
      <c r="YV18" s="4">
        <v>672</v>
      </c>
      <c r="YW18" s="4">
        <v>673</v>
      </c>
      <c r="YX18" s="4">
        <v>674</v>
      </c>
      <c r="YY18" s="6">
        <v>675</v>
      </c>
      <c r="YZ18" s="6">
        <v>676</v>
      </c>
      <c r="ZA18" s="4">
        <v>677</v>
      </c>
      <c r="ZB18" s="4">
        <v>678</v>
      </c>
      <c r="ZC18" s="4">
        <v>679</v>
      </c>
      <c r="ZD18" s="6">
        <v>680</v>
      </c>
      <c r="ZE18" s="4">
        <v>681</v>
      </c>
      <c r="ZF18" s="4">
        <v>682</v>
      </c>
      <c r="ZG18" s="4">
        <v>683</v>
      </c>
      <c r="ZH18" s="6">
        <v>684</v>
      </c>
      <c r="ZI18" s="6">
        <v>685</v>
      </c>
      <c r="ZJ18" s="4">
        <v>686</v>
      </c>
      <c r="ZK18" s="4">
        <v>687</v>
      </c>
      <c r="ZL18" s="6">
        <v>688</v>
      </c>
      <c r="ZM18" s="6">
        <v>689</v>
      </c>
      <c r="ZN18" s="4">
        <v>690</v>
      </c>
      <c r="ZO18" s="4">
        <v>691</v>
      </c>
      <c r="ZP18" s="6">
        <v>692</v>
      </c>
      <c r="ZQ18" s="6">
        <v>693</v>
      </c>
      <c r="ZR18" s="4">
        <v>694</v>
      </c>
      <c r="ZS18" s="4">
        <v>695</v>
      </c>
      <c r="ZT18" s="6">
        <v>696</v>
      </c>
      <c r="ZU18" s="6">
        <v>697</v>
      </c>
    </row>
    <row r="19" spans="1:700" ht="50.25" customHeight="1" x14ac:dyDescent="0.25">
      <c r="A19" s="5">
        <v>1</v>
      </c>
      <c r="B19" s="45" t="s">
        <v>74</v>
      </c>
      <c r="C19" s="48" t="s">
        <v>75</v>
      </c>
      <c r="D19" s="40">
        <f t="shared" ref="D19:D30" si="0">E19+F19</f>
        <v>119</v>
      </c>
      <c r="E19" s="40">
        <f t="shared" ref="E19:E30" si="1">SUM(BL19:HD19)</f>
        <v>0</v>
      </c>
      <c r="F19" s="40">
        <f t="shared" ref="F19:F30" si="2">SUM(G19:BK19)-AL19-AN19-AP19-AR19-BI19-BK19</f>
        <v>119</v>
      </c>
      <c r="G19" s="40">
        <v>59</v>
      </c>
      <c r="H19" s="40">
        <v>0</v>
      </c>
      <c r="I19" s="40">
        <v>51</v>
      </c>
      <c r="J19" s="40">
        <v>0</v>
      </c>
      <c r="K19" s="40">
        <v>9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40">
        <v>0</v>
      </c>
      <c r="DG19" s="40">
        <v>0</v>
      </c>
      <c r="DH19" s="40">
        <v>0</v>
      </c>
      <c r="DI19" s="40">
        <v>0</v>
      </c>
      <c r="DJ19" s="40">
        <v>0</v>
      </c>
      <c r="DK19" s="40">
        <v>0</v>
      </c>
      <c r="DL19" s="40">
        <v>0</v>
      </c>
      <c r="DM19" s="40">
        <v>0</v>
      </c>
      <c r="DN19" s="40">
        <v>0</v>
      </c>
      <c r="DO19" s="40">
        <v>0</v>
      </c>
      <c r="DP19" s="40">
        <v>0</v>
      </c>
      <c r="DQ19" s="40">
        <v>0</v>
      </c>
      <c r="DR19" s="40">
        <v>0</v>
      </c>
      <c r="DS19" s="40">
        <v>0</v>
      </c>
      <c r="DT19" s="40">
        <v>0</v>
      </c>
      <c r="DU19" s="40">
        <v>0</v>
      </c>
      <c r="DV19" s="40">
        <v>0</v>
      </c>
      <c r="DW19" s="40">
        <v>0</v>
      </c>
      <c r="DX19" s="40">
        <v>0</v>
      </c>
      <c r="DY19" s="40">
        <v>0</v>
      </c>
      <c r="DZ19" s="40">
        <v>0</v>
      </c>
      <c r="EA19" s="40">
        <v>0</v>
      </c>
      <c r="EB19" s="40">
        <v>0</v>
      </c>
      <c r="EC19" s="40">
        <v>0</v>
      </c>
      <c r="ED19" s="40">
        <v>0</v>
      </c>
      <c r="EE19" s="40">
        <v>0</v>
      </c>
      <c r="EF19" s="40">
        <v>0</v>
      </c>
      <c r="EG19" s="40">
        <v>0</v>
      </c>
      <c r="EH19" s="40">
        <v>0</v>
      </c>
      <c r="EI19" s="40">
        <v>0</v>
      </c>
      <c r="EJ19" s="40">
        <v>0</v>
      </c>
      <c r="EK19" s="40">
        <v>0</v>
      </c>
      <c r="EL19" s="40">
        <v>0</v>
      </c>
      <c r="EM19" s="40">
        <v>0</v>
      </c>
      <c r="EN19" s="40">
        <v>0</v>
      </c>
      <c r="EO19" s="40">
        <v>0</v>
      </c>
      <c r="EP19" s="40">
        <v>0</v>
      </c>
      <c r="EQ19" s="40">
        <v>0</v>
      </c>
      <c r="ER19" s="40">
        <v>0</v>
      </c>
      <c r="ES19" s="40">
        <v>0</v>
      </c>
      <c r="ET19" s="40">
        <v>0</v>
      </c>
      <c r="EU19" s="40">
        <v>0</v>
      </c>
      <c r="EV19" s="40">
        <v>0</v>
      </c>
      <c r="EW19" s="40">
        <v>0</v>
      </c>
      <c r="EX19" s="40">
        <v>0</v>
      </c>
      <c r="EY19" s="40">
        <v>0</v>
      </c>
      <c r="EZ19" s="40">
        <v>0</v>
      </c>
      <c r="FA19" s="40">
        <v>0</v>
      </c>
      <c r="FB19" s="40">
        <v>0</v>
      </c>
      <c r="FC19" s="40">
        <v>0</v>
      </c>
      <c r="FD19" s="40">
        <v>0</v>
      </c>
      <c r="FE19" s="40">
        <v>0</v>
      </c>
      <c r="FF19" s="40">
        <v>0</v>
      </c>
      <c r="FG19" s="40">
        <v>0</v>
      </c>
      <c r="FH19" s="40">
        <v>0</v>
      </c>
      <c r="FI19" s="40">
        <v>0</v>
      </c>
      <c r="FJ19" s="40">
        <v>0</v>
      </c>
      <c r="FK19" s="40">
        <v>0</v>
      </c>
      <c r="FL19" s="40">
        <v>0</v>
      </c>
      <c r="FM19" s="40">
        <v>0</v>
      </c>
      <c r="FN19" s="40">
        <v>0</v>
      </c>
      <c r="FO19" s="40">
        <v>0</v>
      </c>
      <c r="FP19" s="40">
        <v>0</v>
      </c>
      <c r="FQ19" s="40">
        <v>0</v>
      </c>
      <c r="FR19" s="40">
        <v>0</v>
      </c>
      <c r="FS19" s="40">
        <v>0</v>
      </c>
      <c r="FT19" s="40">
        <v>0</v>
      </c>
      <c r="FU19" s="40">
        <v>0</v>
      </c>
      <c r="FV19" s="40">
        <v>0</v>
      </c>
      <c r="FW19" s="40">
        <v>0</v>
      </c>
      <c r="FX19" s="40">
        <v>0</v>
      </c>
      <c r="FY19" s="40">
        <v>0</v>
      </c>
      <c r="FZ19" s="40">
        <v>0</v>
      </c>
      <c r="GA19" s="40">
        <v>0</v>
      </c>
      <c r="GB19" s="40">
        <v>0</v>
      </c>
      <c r="GC19" s="40">
        <v>0</v>
      </c>
      <c r="GD19" s="40">
        <v>0</v>
      </c>
      <c r="GE19" s="40">
        <v>0</v>
      </c>
      <c r="GF19" s="40">
        <v>0</v>
      </c>
      <c r="GG19" s="40">
        <v>0</v>
      </c>
      <c r="GH19" s="40">
        <v>0</v>
      </c>
      <c r="GI19" s="40">
        <v>0</v>
      </c>
      <c r="GJ19" s="40">
        <v>0</v>
      </c>
      <c r="GK19" s="40">
        <v>0</v>
      </c>
      <c r="GL19" s="40">
        <v>0</v>
      </c>
      <c r="GM19" s="40">
        <v>0</v>
      </c>
      <c r="GN19" s="40">
        <v>0</v>
      </c>
      <c r="GO19" s="40">
        <v>0</v>
      </c>
      <c r="GP19" s="40">
        <v>0</v>
      </c>
      <c r="GQ19" s="40">
        <v>0</v>
      </c>
      <c r="GR19" s="40">
        <v>0</v>
      </c>
      <c r="GS19" s="40">
        <v>0</v>
      </c>
      <c r="GT19" s="40">
        <v>0</v>
      </c>
      <c r="GU19" s="40">
        <v>0</v>
      </c>
      <c r="GV19" s="40">
        <v>0</v>
      </c>
      <c r="GW19" s="40">
        <v>0</v>
      </c>
      <c r="GX19" s="40">
        <v>0</v>
      </c>
      <c r="GY19" s="40">
        <v>0</v>
      </c>
      <c r="GZ19" s="40">
        <v>0</v>
      </c>
      <c r="HA19" s="40">
        <v>0</v>
      </c>
      <c r="HB19" s="40">
        <v>0</v>
      </c>
      <c r="HC19" s="40">
        <v>0</v>
      </c>
      <c r="HD19" s="40">
        <v>0</v>
      </c>
      <c r="HE19" s="40">
        <v>0</v>
      </c>
      <c r="HF19" s="40">
        <v>119</v>
      </c>
      <c r="HG19" s="40">
        <v>59</v>
      </c>
      <c r="HH19" s="40">
        <v>0</v>
      </c>
      <c r="HI19" s="40">
        <v>0</v>
      </c>
      <c r="HJ19" s="40">
        <v>0</v>
      </c>
      <c r="HK19" s="40">
        <v>0</v>
      </c>
      <c r="HL19" s="40">
        <v>0</v>
      </c>
      <c r="HM19" s="40">
        <v>0</v>
      </c>
      <c r="HN19" s="40">
        <v>0</v>
      </c>
      <c r="HO19" s="40">
        <v>0</v>
      </c>
      <c r="HP19" s="40">
        <v>0</v>
      </c>
      <c r="HQ19" s="40">
        <v>0</v>
      </c>
      <c r="HR19" s="40">
        <v>51</v>
      </c>
      <c r="HS19" s="40">
        <v>0</v>
      </c>
      <c r="HT19" s="40">
        <v>0</v>
      </c>
      <c r="HU19" s="40">
        <v>9</v>
      </c>
      <c r="HV19" s="40">
        <v>0</v>
      </c>
      <c r="HW19" s="40">
        <v>0</v>
      </c>
      <c r="HX19" s="40">
        <f t="shared" ref="HX19:HX30" si="3">SUM(IA19:PX19)-JF19-JH19-JJ19-JL19-KC19-KE19</f>
        <v>125</v>
      </c>
      <c r="HY19" s="40">
        <f t="shared" ref="HY19:HY30" si="4">SUM(KF19:PX19)</f>
        <v>0</v>
      </c>
      <c r="HZ19" s="40">
        <f t="shared" ref="HZ19:HZ30" si="5">SUM(IA19:KE19)-JF19-JH19-JJ19-JL19-KC19-KE19</f>
        <v>125</v>
      </c>
      <c r="IA19" s="40">
        <v>59</v>
      </c>
      <c r="IB19" s="40">
        <v>0</v>
      </c>
      <c r="IC19" s="40">
        <v>54</v>
      </c>
      <c r="ID19" s="40">
        <v>0</v>
      </c>
      <c r="IE19" s="40">
        <v>12</v>
      </c>
      <c r="IF19" s="40">
        <v>0</v>
      </c>
      <c r="IG19" s="40">
        <v>0</v>
      </c>
      <c r="IH19" s="40">
        <v>0</v>
      </c>
      <c r="II19" s="40">
        <v>0</v>
      </c>
      <c r="IJ19" s="40">
        <v>0</v>
      </c>
      <c r="IK19" s="40">
        <v>0</v>
      </c>
      <c r="IL19" s="40">
        <v>0</v>
      </c>
      <c r="IM19" s="40">
        <v>0</v>
      </c>
      <c r="IN19" s="40">
        <v>0</v>
      </c>
      <c r="IO19" s="40">
        <v>0</v>
      </c>
      <c r="IP19" s="40">
        <v>0</v>
      </c>
      <c r="IQ19" s="40">
        <v>0</v>
      </c>
      <c r="IR19" s="40">
        <v>0</v>
      </c>
      <c r="IS19" s="40">
        <v>0</v>
      </c>
      <c r="IT19" s="40">
        <v>0</v>
      </c>
      <c r="IU19" s="40">
        <v>0</v>
      </c>
      <c r="IV19" s="40">
        <v>0</v>
      </c>
      <c r="IW19" s="40">
        <v>0</v>
      </c>
      <c r="IX19" s="40">
        <v>0</v>
      </c>
      <c r="IY19" s="40">
        <v>0</v>
      </c>
      <c r="IZ19" s="40">
        <v>0</v>
      </c>
      <c r="JA19" s="40">
        <v>0</v>
      </c>
      <c r="JB19" s="40">
        <v>0</v>
      </c>
      <c r="JC19" s="40">
        <v>0</v>
      </c>
      <c r="JD19" s="40">
        <v>0</v>
      </c>
      <c r="JE19" s="40">
        <v>0</v>
      </c>
      <c r="JF19" s="40">
        <v>0</v>
      </c>
      <c r="JG19" s="40">
        <v>0</v>
      </c>
      <c r="JH19" s="40">
        <v>0</v>
      </c>
      <c r="JI19" s="40">
        <v>0</v>
      </c>
      <c r="JJ19" s="40">
        <v>0</v>
      </c>
      <c r="JK19" s="40">
        <v>0</v>
      </c>
      <c r="JL19" s="40">
        <v>0</v>
      </c>
      <c r="JM19" s="40">
        <v>0</v>
      </c>
      <c r="JN19" s="40">
        <v>0</v>
      </c>
      <c r="JO19" s="40">
        <v>0</v>
      </c>
      <c r="JP19" s="40">
        <v>0</v>
      </c>
      <c r="JQ19" s="40">
        <v>0</v>
      </c>
      <c r="JR19" s="40">
        <v>0</v>
      </c>
      <c r="JS19" s="40">
        <v>0</v>
      </c>
      <c r="JT19" s="40">
        <v>0</v>
      </c>
      <c r="JU19" s="40">
        <v>0</v>
      </c>
      <c r="JV19" s="40">
        <v>0</v>
      </c>
      <c r="JW19" s="40">
        <v>0</v>
      </c>
      <c r="JX19" s="40">
        <v>0</v>
      </c>
      <c r="JY19" s="40">
        <v>0</v>
      </c>
      <c r="JZ19" s="40">
        <v>0</v>
      </c>
      <c r="KA19" s="40">
        <v>0</v>
      </c>
      <c r="KB19" s="40">
        <v>0</v>
      </c>
      <c r="KC19" s="40">
        <v>0</v>
      </c>
      <c r="KD19" s="40">
        <v>0</v>
      </c>
      <c r="KE19" s="40">
        <v>0</v>
      </c>
      <c r="KF19" s="40">
        <v>0</v>
      </c>
      <c r="KG19" s="40">
        <v>0</v>
      </c>
      <c r="KH19" s="40">
        <v>0</v>
      </c>
      <c r="KI19" s="40">
        <v>0</v>
      </c>
      <c r="KJ19" s="40">
        <v>0</v>
      </c>
      <c r="KK19" s="40">
        <v>0</v>
      </c>
      <c r="KL19" s="40">
        <v>0</v>
      </c>
      <c r="KM19" s="40">
        <v>0</v>
      </c>
      <c r="KN19" s="40">
        <v>0</v>
      </c>
      <c r="KO19" s="40">
        <v>0</v>
      </c>
      <c r="KP19" s="40">
        <v>0</v>
      </c>
      <c r="KQ19" s="40">
        <v>0</v>
      </c>
      <c r="KR19" s="40">
        <v>0</v>
      </c>
      <c r="KS19" s="40">
        <v>0</v>
      </c>
      <c r="KT19" s="40">
        <v>0</v>
      </c>
      <c r="KU19" s="40">
        <v>0</v>
      </c>
      <c r="KV19" s="40">
        <v>0</v>
      </c>
      <c r="KW19" s="40">
        <v>0</v>
      </c>
      <c r="KX19" s="40">
        <v>0</v>
      </c>
      <c r="KY19" s="40">
        <v>0</v>
      </c>
      <c r="KZ19" s="40">
        <v>0</v>
      </c>
      <c r="LA19" s="40">
        <v>0</v>
      </c>
      <c r="LB19" s="40">
        <v>0</v>
      </c>
      <c r="LC19" s="40">
        <v>0</v>
      </c>
      <c r="LD19" s="40">
        <v>0</v>
      </c>
      <c r="LE19" s="40">
        <v>0</v>
      </c>
      <c r="LF19" s="40">
        <v>0</v>
      </c>
      <c r="LG19" s="40">
        <v>0</v>
      </c>
      <c r="LH19" s="40">
        <v>0</v>
      </c>
      <c r="LI19" s="40">
        <v>0</v>
      </c>
      <c r="LJ19" s="40">
        <v>0</v>
      </c>
      <c r="LK19" s="40">
        <v>0</v>
      </c>
      <c r="LL19" s="40">
        <v>0</v>
      </c>
      <c r="LM19" s="40">
        <v>0</v>
      </c>
      <c r="LN19" s="40">
        <v>0</v>
      </c>
      <c r="LO19" s="40">
        <v>0</v>
      </c>
      <c r="LP19" s="40">
        <v>0</v>
      </c>
      <c r="LQ19" s="40">
        <v>0</v>
      </c>
      <c r="LR19" s="40">
        <v>0</v>
      </c>
      <c r="LS19" s="40">
        <v>0</v>
      </c>
      <c r="LT19" s="40">
        <v>0</v>
      </c>
      <c r="LU19" s="40">
        <v>0</v>
      </c>
      <c r="LV19" s="40">
        <v>0</v>
      </c>
      <c r="LW19" s="40">
        <v>0</v>
      </c>
      <c r="LX19" s="40">
        <v>0</v>
      </c>
      <c r="LY19" s="40">
        <v>0</v>
      </c>
      <c r="LZ19" s="40">
        <v>0</v>
      </c>
      <c r="MA19" s="40">
        <v>0</v>
      </c>
      <c r="MB19" s="40">
        <v>0</v>
      </c>
      <c r="MC19" s="40">
        <v>0</v>
      </c>
      <c r="MD19" s="40">
        <v>0</v>
      </c>
      <c r="ME19" s="40">
        <v>0</v>
      </c>
      <c r="MF19" s="40">
        <v>0</v>
      </c>
      <c r="MG19" s="40">
        <v>0</v>
      </c>
      <c r="MH19" s="40">
        <v>0</v>
      </c>
      <c r="MI19" s="40">
        <v>0</v>
      </c>
      <c r="MJ19" s="40">
        <v>0</v>
      </c>
      <c r="MK19" s="40">
        <v>0</v>
      </c>
      <c r="ML19" s="40">
        <v>0</v>
      </c>
      <c r="MM19" s="40">
        <v>0</v>
      </c>
      <c r="MN19" s="40">
        <v>0</v>
      </c>
      <c r="MO19" s="40">
        <v>0</v>
      </c>
      <c r="MP19" s="40">
        <v>0</v>
      </c>
      <c r="MQ19" s="40">
        <v>0</v>
      </c>
      <c r="MR19" s="40">
        <v>0</v>
      </c>
      <c r="MS19" s="40">
        <v>0</v>
      </c>
      <c r="MT19" s="40">
        <v>0</v>
      </c>
      <c r="MU19" s="40">
        <v>0</v>
      </c>
      <c r="MV19" s="40">
        <v>0</v>
      </c>
      <c r="MW19" s="40">
        <v>0</v>
      </c>
      <c r="MX19" s="40">
        <v>0</v>
      </c>
      <c r="MY19" s="40">
        <v>0</v>
      </c>
      <c r="MZ19" s="40">
        <v>0</v>
      </c>
      <c r="NA19" s="40">
        <v>0</v>
      </c>
      <c r="NB19" s="40">
        <v>0</v>
      </c>
      <c r="NC19" s="40">
        <v>0</v>
      </c>
      <c r="ND19" s="40">
        <v>0</v>
      </c>
      <c r="NE19" s="40">
        <v>0</v>
      </c>
      <c r="NF19" s="40">
        <v>0</v>
      </c>
      <c r="NG19" s="40">
        <v>0</v>
      </c>
      <c r="NH19" s="40">
        <v>0</v>
      </c>
      <c r="NI19" s="40">
        <v>0</v>
      </c>
      <c r="NJ19" s="40">
        <v>0</v>
      </c>
      <c r="NK19" s="40">
        <v>0</v>
      </c>
      <c r="NL19" s="40">
        <v>0</v>
      </c>
      <c r="NM19" s="40">
        <v>0</v>
      </c>
      <c r="NN19" s="40">
        <v>0</v>
      </c>
      <c r="NO19" s="40">
        <v>0</v>
      </c>
      <c r="NP19" s="40">
        <v>0</v>
      </c>
      <c r="NQ19" s="40">
        <v>0</v>
      </c>
      <c r="NR19" s="40">
        <v>0</v>
      </c>
      <c r="NS19" s="40">
        <v>0</v>
      </c>
      <c r="NT19" s="40">
        <v>0</v>
      </c>
      <c r="NU19" s="40">
        <v>0</v>
      </c>
      <c r="NV19" s="40">
        <v>0</v>
      </c>
      <c r="NW19" s="40">
        <v>0</v>
      </c>
      <c r="NX19" s="40">
        <v>0</v>
      </c>
      <c r="NY19" s="40">
        <v>0</v>
      </c>
      <c r="NZ19" s="40">
        <v>0</v>
      </c>
      <c r="OA19" s="40">
        <v>0</v>
      </c>
      <c r="OB19" s="40">
        <v>0</v>
      </c>
      <c r="OC19" s="40">
        <v>0</v>
      </c>
      <c r="OD19" s="40">
        <v>0</v>
      </c>
      <c r="OE19" s="40">
        <v>0</v>
      </c>
      <c r="OF19" s="40">
        <v>0</v>
      </c>
      <c r="OG19" s="40">
        <v>0</v>
      </c>
      <c r="OH19" s="40">
        <v>0</v>
      </c>
      <c r="OI19" s="40">
        <v>0</v>
      </c>
      <c r="OJ19" s="40">
        <v>0</v>
      </c>
      <c r="OK19" s="40">
        <v>0</v>
      </c>
      <c r="OL19" s="40">
        <v>0</v>
      </c>
      <c r="OM19" s="40">
        <v>0</v>
      </c>
      <c r="ON19" s="40">
        <v>0</v>
      </c>
      <c r="OO19" s="40">
        <v>0</v>
      </c>
      <c r="OP19" s="40">
        <v>0</v>
      </c>
      <c r="OQ19" s="40">
        <v>0</v>
      </c>
      <c r="OR19" s="40">
        <v>0</v>
      </c>
      <c r="OS19" s="40">
        <v>0</v>
      </c>
      <c r="OT19" s="40">
        <v>0</v>
      </c>
      <c r="OU19" s="40">
        <v>0</v>
      </c>
      <c r="OV19" s="40">
        <v>0</v>
      </c>
      <c r="OW19" s="40">
        <v>0</v>
      </c>
      <c r="OX19" s="40">
        <v>0</v>
      </c>
      <c r="OY19" s="40">
        <v>0</v>
      </c>
      <c r="OZ19" s="40">
        <v>0</v>
      </c>
      <c r="PA19" s="40">
        <v>0</v>
      </c>
      <c r="PB19" s="40">
        <v>0</v>
      </c>
      <c r="PC19" s="40">
        <v>0</v>
      </c>
      <c r="PD19" s="40">
        <v>0</v>
      </c>
      <c r="PE19" s="40">
        <v>0</v>
      </c>
      <c r="PF19" s="40">
        <v>0</v>
      </c>
      <c r="PG19" s="40">
        <v>0</v>
      </c>
      <c r="PH19" s="40">
        <v>0</v>
      </c>
      <c r="PI19" s="40">
        <v>0</v>
      </c>
      <c r="PJ19" s="40">
        <v>0</v>
      </c>
      <c r="PK19" s="40">
        <v>0</v>
      </c>
      <c r="PL19" s="40">
        <v>0</v>
      </c>
      <c r="PM19" s="40">
        <v>0</v>
      </c>
      <c r="PN19" s="40">
        <v>0</v>
      </c>
      <c r="PO19" s="40">
        <v>0</v>
      </c>
      <c r="PP19" s="40">
        <v>0</v>
      </c>
      <c r="PQ19" s="40">
        <v>0</v>
      </c>
      <c r="PR19" s="40">
        <v>0</v>
      </c>
      <c r="PS19" s="40">
        <v>0</v>
      </c>
      <c r="PT19" s="40">
        <v>0</v>
      </c>
      <c r="PU19" s="40">
        <v>0</v>
      </c>
      <c r="PV19" s="40">
        <v>0</v>
      </c>
      <c r="PW19" s="40">
        <v>0</v>
      </c>
      <c r="PX19" s="40">
        <v>0</v>
      </c>
      <c r="PY19" s="40">
        <v>0</v>
      </c>
      <c r="PZ19" s="40">
        <v>125</v>
      </c>
      <c r="QA19" s="40">
        <v>59</v>
      </c>
      <c r="QB19" s="40">
        <v>0</v>
      </c>
      <c r="QC19" s="40">
        <v>0</v>
      </c>
      <c r="QD19" s="40">
        <v>0</v>
      </c>
      <c r="QE19" s="40">
        <v>0</v>
      </c>
      <c r="QF19" s="40">
        <v>0</v>
      </c>
      <c r="QG19" s="40">
        <v>0</v>
      </c>
      <c r="QH19" s="40">
        <v>0</v>
      </c>
      <c r="QI19" s="40">
        <v>0</v>
      </c>
      <c r="QJ19" s="40">
        <v>0</v>
      </c>
      <c r="QK19" s="40">
        <v>0</v>
      </c>
      <c r="QL19" s="40">
        <v>54</v>
      </c>
      <c r="QM19" s="40">
        <v>0</v>
      </c>
      <c r="QN19" s="40">
        <v>0</v>
      </c>
      <c r="QO19" s="40">
        <v>12</v>
      </c>
      <c r="QP19" s="40">
        <v>0</v>
      </c>
      <c r="QQ19" s="40">
        <v>0</v>
      </c>
      <c r="QR19" s="41">
        <v>121</v>
      </c>
      <c r="QS19" s="41">
        <v>0</v>
      </c>
      <c r="QT19" s="41">
        <v>121</v>
      </c>
      <c r="QU19" s="41">
        <v>59</v>
      </c>
      <c r="QV19" s="41">
        <v>0</v>
      </c>
      <c r="QW19" s="41">
        <v>52</v>
      </c>
      <c r="QX19" s="41">
        <v>0</v>
      </c>
      <c r="QY19" s="41">
        <v>10</v>
      </c>
      <c r="QZ19" s="41">
        <v>0</v>
      </c>
      <c r="RA19" s="41">
        <v>0</v>
      </c>
      <c r="RB19" s="41">
        <v>0</v>
      </c>
      <c r="RC19" s="41">
        <v>0</v>
      </c>
      <c r="RD19" s="41">
        <v>0</v>
      </c>
      <c r="RE19" s="41">
        <v>0</v>
      </c>
      <c r="RF19" s="41">
        <v>0</v>
      </c>
      <c r="RG19" s="41">
        <v>0</v>
      </c>
      <c r="RH19" s="41">
        <v>0</v>
      </c>
      <c r="RI19" s="41">
        <v>0</v>
      </c>
      <c r="RJ19" s="41">
        <v>0</v>
      </c>
      <c r="RK19" s="41">
        <v>0</v>
      </c>
      <c r="RL19" s="41">
        <v>0</v>
      </c>
      <c r="RM19" s="41">
        <v>0</v>
      </c>
      <c r="RN19" s="41">
        <v>0</v>
      </c>
      <c r="RO19" s="41">
        <v>0</v>
      </c>
      <c r="RP19" s="41">
        <v>0</v>
      </c>
      <c r="RQ19" s="41">
        <v>0</v>
      </c>
      <c r="RR19" s="41">
        <v>0</v>
      </c>
      <c r="RS19" s="41">
        <v>0</v>
      </c>
      <c r="RT19" s="41">
        <v>0</v>
      </c>
      <c r="RU19" s="41">
        <v>0</v>
      </c>
      <c r="RV19" s="41">
        <v>0</v>
      </c>
      <c r="RW19" s="41">
        <v>0</v>
      </c>
      <c r="RX19" s="41">
        <v>0</v>
      </c>
      <c r="RY19" s="41">
        <v>0</v>
      </c>
      <c r="RZ19" s="41">
        <v>0</v>
      </c>
      <c r="SA19" s="41">
        <v>0</v>
      </c>
      <c r="SB19" s="41">
        <v>0</v>
      </c>
      <c r="SC19" s="41">
        <v>0</v>
      </c>
      <c r="SD19" s="41">
        <v>0</v>
      </c>
      <c r="SE19" s="41">
        <v>0</v>
      </c>
      <c r="SF19" s="41">
        <v>0</v>
      </c>
      <c r="SG19" s="41">
        <v>0</v>
      </c>
      <c r="SH19" s="41">
        <v>0</v>
      </c>
      <c r="SI19" s="41">
        <v>0</v>
      </c>
      <c r="SJ19" s="41">
        <v>0</v>
      </c>
      <c r="SK19" s="41">
        <v>0</v>
      </c>
      <c r="SL19" s="41">
        <v>0</v>
      </c>
      <c r="SM19" s="41">
        <v>0</v>
      </c>
      <c r="SN19" s="41">
        <v>0</v>
      </c>
      <c r="SO19" s="41">
        <v>0</v>
      </c>
      <c r="SP19" s="41">
        <v>0</v>
      </c>
      <c r="SQ19" s="41">
        <v>0</v>
      </c>
      <c r="SR19" s="41">
        <v>0</v>
      </c>
      <c r="SS19" s="41">
        <v>0</v>
      </c>
      <c r="ST19" s="41">
        <v>0</v>
      </c>
      <c r="SU19" s="41">
        <v>0</v>
      </c>
      <c r="SV19" s="41">
        <v>0</v>
      </c>
      <c r="SW19" s="41">
        <v>0</v>
      </c>
      <c r="SX19" s="41">
        <v>0</v>
      </c>
      <c r="SY19" s="41">
        <v>0</v>
      </c>
      <c r="SZ19" s="41">
        <v>0</v>
      </c>
      <c r="TA19" s="41">
        <v>0</v>
      </c>
      <c r="TB19" s="41">
        <v>0</v>
      </c>
      <c r="TC19" s="41">
        <v>0</v>
      </c>
      <c r="TD19" s="41">
        <v>0</v>
      </c>
      <c r="TE19" s="41">
        <v>0</v>
      </c>
      <c r="TF19" s="41">
        <v>0</v>
      </c>
      <c r="TG19" s="41">
        <v>0</v>
      </c>
      <c r="TH19" s="41">
        <v>0</v>
      </c>
      <c r="TI19" s="41">
        <v>0</v>
      </c>
      <c r="TJ19" s="41">
        <v>0</v>
      </c>
      <c r="TK19" s="41">
        <v>0</v>
      </c>
      <c r="TL19" s="41">
        <v>0</v>
      </c>
      <c r="TM19" s="41">
        <v>0</v>
      </c>
      <c r="TN19" s="41">
        <v>0</v>
      </c>
      <c r="TO19" s="41">
        <v>0</v>
      </c>
      <c r="TP19" s="41">
        <v>0</v>
      </c>
      <c r="TQ19" s="41">
        <v>0</v>
      </c>
      <c r="TR19" s="41">
        <v>0</v>
      </c>
      <c r="TS19" s="41">
        <v>0</v>
      </c>
      <c r="TT19" s="41">
        <v>0</v>
      </c>
      <c r="TU19" s="41">
        <v>0</v>
      </c>
      <c r="TV19" s="41">
        <v>0</v>
      </c>
      <c r="TW19" s="41">
        <v>0</v>
      </c>
      <c r="TX19" s="41">
        <v>0</v>
      </c>
      <c r="TY19" s="41">
        <v>0</v>
      </c>
      <c r="TZ19" s="41">
        <v>0</v>
      </c>
      <c r="UA19" s="41">
        <v>0</v>
      </c>
      <c r="UB19" s="41">
        <v>0</v>
      </c>
      <c r="UC19" s="41">
        <v>0</v>
      </c>
      <c r="UD19" s="41">
        <v>0</v>
      </c>
      <c r="UE19" s="41">
        <v>0</v>
      </c>
      <c r="UF19" s="41">
        <v>0</v>
      </c>
      <c r="UG19" s="41">
        <v>0</v>
      </c>
      <c r="UH19" s="41">
        <v>0</v>
      </c>
      <c r="UI19" s="41">
        <v>0</v>
      </c>
      <c r="UJ19" s="41">
        <v>0</v>
      </c>
      <c r="UK19" s="41">
        <v>0</v>
      </c>
      <c r="UL19" s="41">
        <v>0</v>
      </c>
      <c r="UM19" s="41">
        <v>0</v>
      </c>
      <c r="UN19" s="41">
        <v>0</v>
      </c>
      <c r="UO19" s="41">
        <v>0</v>
      </c>
      <c r="UP19" s="41">
        <v>0</v>
      </c>
      <c r="UQ19" s="41">
        <v>0</v>
      </c>
      <c r="UR19" s="41">
        <v>0</v>
      </c>
      <c r="US19" s="41">
        <v>0</v>
      </c>
      <c r="UT19" s="41">
        <v>0</v>
      </c>
      <c r="UU19" s="41">
        <v>0</v>
      </c>
      <c r="UV19" s="41">
        <v>0</v>
      </c>
      <c r="UW19" s="41">
        <v>0</v>
      </c>
      <c r="UX19" s="41">
        <v>0</v>
      </c>
      <c r="UY19" s="41">
        <v>0</v>
      </c>
      <c r="UZ19" s="41">
        <v>0</v>
      </c>
      <c r="VA19" s="41">
        <v>0</v>
      </c>
      <c r="VB19" s="41">
        <v>0</v>
      </c>
      <c r="VC19" s="41">
        <v>0</v>
      </c>
      <c r="VD19" s="41">
        <v>0</v>
      </c>
      <c r="VE19" s="41">
        <v>0</v>
      </c>
      <c r="VF19" s="41">
        <v>0</v>
      </c>
      <c r="VG19" s="41">
        <v>0</v>
      </c>
      <c r="VH19" s="41">
        <v>0</v>
      </c>
      <c r="VI19" s="41">
        <v>0</v>
      </c>
      <c r="VJ19" s="41">
        <v>0</v>
      </c>
      <c r="VK19" s="41">
        <v>0</v>
      </c>
      <c r="VL19" s="41">
        <v>0</v>
      </c>
      <c r="VM19" s="41">
        <v>0</v>
      </c>
      <c r="VN19" s="41">
        <v>0</v>
      </c>
      <c r="VO19" s="41">
        <v>0</v>
      </c>
      <c r="VP19" s="41">
        <v>0</v>
      </c>
      <c r="VQ19" s="41">
        <v>0</v>
      </c>
      <c r="VR19" s="41">
        <v>0</v>
      </c>
      <c r="VS19" s="41">
        <v>0</v>
      </c>
      <c r="VT19" s="41">
        <v>0</v>
      </c>
      <c r="VU19" s="41">
        <v>0</v>
      </c>
      <c r="VV19" s="41">
        <v>0</v>
      </c>
      <c r="VW19" s="41">
        <v>0</v>
      </c>
      <c r="VX19" s="41">
        <v>0</v>
      </c>
      <c r="VY19" s="41">
        <v>0</v>
      </c>
      <c r="VZ19" s="41">
        <v>0</v>
      </c>
      <c r="WA19" s="41">
        <v>0</v>
      </c>
      <c r="WB19" s="41">
        <v>0</v>
      </c>
      <c r="WC19" s="41">
        <v>0</v>
      </c>
      <c r="WD19" s="41">
        <v>0</v>
      </c>
      <c r="WE19" s="41">
        <v>0</v>
      </c>
      <c r="WF19" s="41">
        <v>0</v>
      </c>
      <c r="WG19" s="41">
        <v>0</v>
      </c>
      <c r="WH19" s="41">
        <v>0</v>
      </c>
      <c r="WI19" s="41">
        <v>0</v>
      </c>
      <c r="WJ19" s="41">
        <v>0</v>
      </c>
      <c r="WK19" s="41">
        <v>0</v>
      </c>
      <c r="WL19" s="41">
        <v>0</v>
      </c>
      <c r="WM19" s="41">
        <v>0</v>
      </c>
      <c r="WN19" s="41">
        <v>0</v>
      </c>
      <c r="WO19" s="41">
        <v>0</v>
      </c>
      <c r="WP19" s="41">
        <v>0</v>
      </c>
      <c r="WQ19" s="41">
        <v>0</v>
      </c>
      <c r="WR19" s="41">
        <v>0</v>
      </c>
      <c r="WS19" s="41">
        <v>0</v>
      </c>
      <c r="WT19" s="41">
        <v>0</v>
      </c>
      <c r="WU19" s="41">
        <v>0</v>
      </c>
      <c r="WV19" s="41">
        <v>0</v>
      </c>
      <c r="WW19" s="41">
        <v>0</v>
      </c>
      <c r="WX19" s="41">
        <v>0</v>
      </c>
      <c r="WY19" s="41">
        <v>0</v>
      </c>
      <c r="WZ19" s="41">
        <v>0</v>
      </c>
      <c r="XA19" s="41">
        <v>0</v>
      </c>
      <c r="XB19" s="41">
        <v>0</v>
      </c>
      <c r="XC19" s="41">
        <v>0</v>
      </c>
      <c r="XD19" s="41">
        <v>0</v>
      </c>
      <c r="XE19" s="41">
        <v>0</v>
      </c>
      <c r="XF19" s="41">
        <v>0</v>
      </c>
      <c r="XG19" s="41">
        <v>0</v>
      </c>
      <c r="XH19" s="41">
        <v>0</v>
      </c>
      <c r="XI19" s="41">
        <v>0</v>
      </c>
      <c r="XJ19" s="41">
        <v>0</v>
      </c>
      <c r="XK19" s="41">
        <v>0</v>
      </c>
      <c r="XL19" s="41">
        <v>0</v>
      </c>
      <c r="XM19" s="41">
        <v>0</v>
      </c>
      <c r="XN19" s="41">
        <v>0</v>
      </c>
      <c r="XO19" s="41">
        <v>0</v>
      </c>
      <c r="XP19" s="41">
        <v>0</v>
      </c>
      <c r="XQ19" s="41">
        <v>0</v>
      </c>
      <c r="XR19" s="41">
        <v>0</v>
      </c>
      <c r="XS19" s="41">
        <v>0</v>
      </c>
      <c r="XT19" s="41">
        <v>0</v>
      </c>
      <c r="XU19" s="41">
        <v>0</v>
      </c>
      <c r="XV19" s="41">
        <v>0</v>
      </c>
      <c r="XW19" s="41">
        <v>0</v>
      </c>
      <c r="XX19" s="41">
        <v>0</v>
      </c>
      <c r="XY19" s="41">
        <v>0</v>
      </c>
      <c r="XZ19" s="41">
        <v>0</v>
      </c>
      <c r="YA19" s="41">
        <v>0</v>
      </c>
      <c r="YB19" s="41">
        <v>0</v>
      </c>
      <c r="YC19" s="41">
        <v>0</v>
      </c>
      <c r="YD19" s="41">
        <v>0</v>
      </c>
      <c r="YE19" s="41">
        <v>0</v>
      </c>
      <c r="YF19" s="41">
        <v>0</v>
      </c>
      <c r="YG19" s="41">
        <v>0</v>
      </c>
      <c r="YH19" s="41">
        <v>0</v>
      </c>
      <c r="YI19" s="41">
        <v>0</v>
      </c>
      <c r="YJ19" s="41">
        <v>0</v>
      </c>
      <c r="YK19" s="41">
        <v>0</v>
      </c>
      <c r="YL19" s="41">
        <v>0</v>
      </c>
      <c r="YM19" s="41">
        <v>0</v>
      </c>
      <c r="YN19" s="41">
        <v>0</v>
      </c>
      <c r="YO19" s="41">
        <v>0</v>
      </c>
      <c r="YP19" s="41">
        <v>0</v>
      </c>
      <c r="YQ19" s="41">
        <v>0</v>
      </c>
      <c r="YR19" s="41">
        <v>0</v>
      </c>
      <c r="YS19" s="41">
        <v>0</v>
      </c>
      <c r="YT19" s="41">
        <v>121</v>
      </c>
      <c r="YU19" s="41">
        <v>59</v>
      </c>
      <c r="YV19" s="41">
        <v>0</v>
      </c>
      <c r="YW19" s="41">
        <v>0</v>
      </c>
      <c r="YX19" s="41">
        <v>0</v>
      </c>
      <c r="YY19" s="41">
        <v>0</v>
      </c>
      <c r="YZ19" s="41">
        <v>0</v>
      </c>
      <c r="ZA19" s="41">
        <v>0</v>
      </c>
      <c r="ZB19" s="41">
        <v>0</v>
      </c>
      <c r="ZC19" s="41">
        <v>0</v>
      </c>
      <c r="ZD19" s="41">
        <v>0</v>
      </c>
      <c r="ZE19" s="41">
        <v>0</v>
      </c>
      <c r="ZF19" s="41">
        <v>52</v>
      </c>
      <c r="ZG19" s="41">
        <v>0</v>
      </c>
      <c r="ZH19" s="41">
        <v>0</v>
      </c>
      <c r="ZI19" s="41">
        <v>10</v>
      </c>
      <c r="ZJ19" s="41">
        <v>0</v>
      </c>
      <c r="ZK19" s="41">
        <v>0</v>
      </c>
      <c r="ZL19" s="40">
        <v>96.7</v>
      </c>
      <c r="ZM19" s="42">
        <f>ZN19+ZR19</f>
        <v>8280</v>
      </c>
      <c r="ZN19" s="42">
        <f>ZO19+ZQ19+ZP19</f>
        <v>6916</v>
      </c>
      <c r="ZO19" s="42">
        <f>7645-1071</f>
        <v>6574</v>
      </c>
      <c r="ZP19" s="42">
        <v>0</v>
      </c>
      <c r="ZQ19" s="42">
        <v>342</v>
      </c>
      <c r="ZR19" s="42">
        <f>ZS19+ZU19+ZT19</f>
        <v>1364</v>
      </c>
      <c r="ZS19" s="42">
        <f>1582-309</f>
        <v>1273</v>
      </c>
      <c r="ZT19" s="42">
        <v>0</v>
      </c>
      <c r="ZU19" s="42">
        <v>91</v>
      </c>
    </row>
    <row r="20" spans="1:700" ht="70.5" customHeight="1" x14ac:dyDescent="0.25">
      <c r="A20" s="5">
        <v>2</v>
      </c>
      <c r="B20" s="46" t="s">
        <v>76</v>
      </c>
      <c r="C20" s="48" t="s">
        <v>75</v>
      </c>
      <c r="D20" s="40">
        <f t="shared" si="0"/>
        <v>128</v>
      </c>
      <c r="E20" s="40">
        <f t="shared" si="1"/>
        <v>0</v>
      </c>
      <c r="F20" s="40">
        <f t="shared" si="2"/>
        <v>128</v>
      </c>
      <c r="G20" s="40">
        <v>64</v>
      </c>
      <c r="H20" s="40">
        <v>0</v>
      </c>
      <c r="I20" s="40">
        <v>59</v>
      </c>
      <c r="J20" s="40">
        <v>0</v>
      </c>
      <c r="K20" s="40">
        <v>5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40">
        <v>0</v>
      </c>
      <c r="DG20" s="40">
        <v>0</v>
      </c>
      <c r="DH20" s="40">
        <v>0</v>
      </c>
      <c r="DI20" s="40">
        <v>0</v>
      </c>
      <c r="DJ20" s="40">
        <v>0</v>
      </c>
      <c r="DK20" s="40">
        <v>0</v>
      </c>
      <c r="DL20" s="40">
        <v>0</v>
      </c>
      <c r="DM20" s="40">
        <v>0</v>
      </c>
      <c r="DN20" s="40">
        <v>0</v>
      </c>
      <c r="DO20" s="40">
        <v>0</v>
      </c>
      <c r="DP20" s="40">
        <v>0</v>
      </c>
      <c r="DQ20" s="40">
        <v>0</v>
      </c>
      <c r="DR20" s="40">
        <v>0</v>
      </c>
      <c r="DS20" s="40">
        <v>0</v>
      </c>
      <c r="DT20" s="40">
        <v>0</v>
      </c>
      <c r="DU20" s="40">
        <v>0</v>
      </c>
      <c r="DV20" s="40">
        <v>0</v>
      </c>
      <c r="DW20" s="40">
        <v>0</v>
      </c>
      <c r="DX20" s="40">
        <v>0</v>
      </c>
      <c r="DY20" s="40">
        <v>0</v>
      </c>
      <c r="DZ20" s="40">
        <v>0</v>
      </c>
      <c r="EA20" s="40">
        <v>0</v>
      </c>
      <c r="EB20" s="40">
        <v>0</v>
      </c>
      <c r="EC20" s="40">
        <v>0</v>
      </c>
      <c r="ED20" s="40">
        <v>0</v>
      </c>
      <c r="EE20" s="40">
        <v>0</v>
      </c>
      <c r="EF20" s="40">
        <v>0</v>
      </c>
      <c r="EG20" s="40">
        <v>0</v>
      </c>
      <c r="EH20" s="40">
        <v>0</v>
      </c>
      <c r="EI20" s="40">
        <v>0</v>
      </c>
      <c r="EJ20" s="40">
        <v>0</v>
      </c>
      <c r="EK20" s="40">
        <v>0</v>
      </c>
      <c r="EL20" s="40">
        <v>0</v>
      </c>
      <c r="EM20" s="40">
        <v>0</v>
      </c>
      <c r="EN20" s="40">
        <v>0</v>
      </c>
      <c r="EO20" s="40">
        <v>0</v>
      </c>
      <c r="EP20" s="40">
        <v>0</v>
      </c>
      <c r="EQ20" s="40">
        <v>0</v>
      </c>
      <c r="ER20" s="40">
        <v>0</v>
      </c>
      <c r="ES20" s="40">
        <v>0</v>
      </c>
      <c r="ET20" s="40">
        <v>0</v>
      </c>
      <c r="EU20" s="40">
        <v>0</v>
      </c>
      <c r="EV20" s="40">
        <v>0</v>
      </c>
      <c r="EW20" s="40">
        <v>0</v>
      </c>
      <c r="EX20" s="40">
        <v>0</v>
      </c>
      <c r="EY20" s="40">
        <v>0</v>
      </c>
      <c r="EZ20" s="40">
        <v>0</v>
      </c>
      <c r="FA20" s="40">
        <v>0</v>
      </c>
      <c r="FB20" s="40">
        <v>0</v>
      </c>
      <c r="FC20" s="40">
        <v>0</v>
      </c>
      <c r="FD20" s="40">
        <v>0</v>
      </c>
      <c r="FE20" s="40">
        <v>0</v>
      </c>
      <c r="FF20" s="40">
        <v>0</v>
      </c>
      <c r="FG20" s="40">
        <v>0</v>
      </c>
      <c r="FH20" s="40">
        <v>0</v>
      </c>
      <c r="FI20" s="40">
        <v>0</v>
      </c>
      <c r="FJ20" s="40">
        <v>0</v>
      </c>
      <c r="FK20" s="40">
        <v>0</v>
      </c>
      <c r="FL20" s="40">
        <v>0</v>
      </c>
      <c r="FM20" s="40">
        <v>0</v>
      </c>
      <c r="FN20" s="40">
        <v>0</v>
      </c>
      <c r="FO20" s="40">
        <v>0</v>
      </c>
      <c r="FP20" s="40">
        <v>0</v>
      </c>
      <c r="FQ20" s="40">
        <v>0</v>
      </c>
      <c r="FR20" s="40">
        <v>0</v>
      </c>
      <c r="FS20" s="40">
        <v>0</v>
      </c>
      <c r="FT20" s="40">
        <v>0</v>
      </c>
      <c r="FU20" s="40">
        <v>0</v>
      </c>
      <c r="FV20" s="40">
        <v>0</v>
      </c>
      <c r="FW20" s="40">
        <v>0</v>
      </c>
      <c r="FX20" s="40">
        <v>0</v>
      </c>
      <c r="FY20" s="40">
        <v>0</v>
      </c>
      <c r="FZ20" s="40">
        <v>0</v>
      </c>
      <c r="GA20" s="40">
        <v>0</v>
      </c>
      <c r="GB20" s="40">
        <v>0</v>
      </c>
      <c r="GC20" s="40">
        <v>0</v>
      </c>
      <c r="GD20" s="40">
        <v>0</v>
      </c>
      <c r="GE20" s="40">
        <v>0</v>
      </c>
      <c r="GF20" s="40">
        <v>0</v>
      </c>
      <c r="GG20" s="40">
        <v>0</v>
      </c>
      <c r="GH20" s="40">
        <v>0</v>
      </c>
      <c r="GI20" s="40">
        <v>0</v>
      </c>
      <c r="GJ20" s="40">
        <v>0</v>
      </c>
      <c r="GK20" s="40">
        <v>0</v>
      </c>
      <c r="GL20" s="40">
        <v>0</v>
      </c>
      <c r="GM20" s="40">
        <v>0</v>
      </c>
      <c r="GN20" s="40">
        <v>0</v>
      </c>
      <c r="GO20" s="40">
        <v>0</v>
      </c>
      <c r="GP20" s="40">
        <v>0</v>
      </c>
      <c r="GQ20" s="40">
        <v>0</v>
      </c>
      <c r="GR20" s="40">
        <v>0</v>
      </c>
      <c r="GS20" s="40">
        <v>0</v>
      </c>
      <c r="GT20" s="40">
        <v>0</v>
      </c>
      <c r="GU20" s="40">
        <v>0</v>
      </c>
      <c r="GV20" s="40">
        <v>0</v>
      </c>
      <c r="GW20" s="40">
        <v>0</v>
      </c>
      <c r="GX20" s="40">
        <v>0</v>
      </c>
      <c r="GY20" s="40">
        <v>0</v>
      </c>
      <c r="GZ20" s="40">
        <v>0</v>
      </c>
      <c r="HA20" s="40">
        <v>0</v>
      </c>
      <c r="HB20" s="40">
        <v>0</v>
      </c>
      <c r="HC20" s="40">
        <v>0</v>
      </c>
      <c r="HD20" s="40">
        <v>0</v>
      </c>
      <c r="HE20" s="40">
        <v>0</v>
      </c>
      <c r="HF20" s="40">
        <v>0</v>
      </c>
      <c r="HG20" s="40">
        <v>0</v>
      </c>
      <c r="HH20" s="40">
        <v>0</v>
      </c>
      <c r="HI20" s="40">
        <v>0</v>
      </c>
      <c r="HJ20" s="40">
        <v>0</v>
      </c>
      <c r="HK20" s="40">
        <v>0</v>
      </c>
      <c r="HL20" s="40">
        <v>0</v>
      </c>
      <c r="HM20" s="40">
        <v>0</v>
      </c>
      <c r="HN20" s="40">
        <v>0</v>
      </c>
      <c r="HO20" s="40">
        <v>0</v>
      </c>
      <c r="HP20" s="40">
        <v>0</v>
      </c>
      <c r="HQ20" s="40">
        <v>0</v>
      </c>
      <c r="HR20" s="40">
        <v>0</v>
      </c>
      <c r="HS20" s="40">
        <v>0</v>
      </c>
      <c r="HT20" s="40">
        <v>0</v>
      </c>
      <c r="HU20" s="40">
        <v>0</v>
      </c>
      <c r="HV20" s="40">
        <v>0</v>
      </c>
      <c r="HW20" s="40">
        <v>0</v>
      </c>
      <c r="HX20" s="40">
        <f t="shared" si="3"/>
        <v>140</v>
      </c>
      <c r="HY20" s="40">
        <f t="shared" si="4"/>
        <v>0</v>
      </c>
      <c r="HZ20" s="40">
        <f t="shared" si="5"/>
        <v>140</v>
      </c>
      <c r="IA20" s="40">
        <v>65</v>
      </c>
      <c r="IB20" s="40">
        <v>0</v>
      </c>
      <c r="IC20" s="40">
        <v>75</v>
      </c>
      <c r="ID20" s="40">
        <v>0</v>
      </c>
      <c r="IE20" s="40">
        <v>0</v>
      </c>
      <c r="IF20" s="40">
        <v>0</v>
      </c>
      <c r="IG20" s="40">
        <v>0</v>
      </c>
      <c r="IH20" s="40">
        <v>0</v>
      </c>
      <c r="II20" s="40">
        <v>0</v>
      </c>
      <c r="IJ20" s="40">
        <v>0</v>
      </c>
      <c r="IK20" s="40">
        <v>0</v>
      </c>
      <c r="IL20" s="40">
        <v>0</v>
      </c>
      <c r="IM20" s="40">
        <v>0</v>
      </c>
      <c r="IN20" s="40">
        <v>0</v>
      </c>
      <c r="IO20" s="40">
        <v>0</v>
      </c>
      <c r="IP20" s="40">
        <v>0</v>
      </c>
      <c r="IQ20" s="40">
        <v>0</v>
      </c>
      <c r="IR20" s="40">
        <v>0</v>
      </c>
      <c r="IS20" s="40">
        <v>0</v>
      </c>
      <c r="IT20" s="40">
        <v>0</v>
      </c>
      <c r="IU20" s="40">
        <v>0</v>
      </c>
      <c r="IV20" s="40">
        <v>0</v>
      </c>
      <c r="IW20" s="40">
        <v>0</v>
      </c>
      <c r="IX20" s="40">
        <v>0</v>
      </c>
      <c r="IY20" s="40">
        <v>0</v>
      </c>
      <c r="IZ20" s="40">
        <v>0</v>
      </c>
      <c r="JA20" s="40">
        <v>0</v>
      </c>
      <c r="JB20" s="40">
        <v>0</v>
      </c>
      <c r="JC20" s="40">
        <v>0</v>
      </c>
      <c r="JD20" s="40">
        <v>0</v>
      </c>
      <c r="JE20" s="40">
        <v>0</v>
      </c>
      <c r="JF20" s="40">
        <v>0</v>
      </c>
      <c r="JG20" s="40">
        <v>0</v>
      </c>
      <c r="JH20" s="40">
        <v>0</v>
      </c>
      <c r="JI20" s="40">
        <v>0</v>
      </c>
      <c r="JJ20" s="40">
        <v>0</v>
      </c>
      <c r="JK20" s="40">
        <v>0</v>
      </c>
      <c r="JL20" s="40">
        <v>0</v>
      </c>
      <c r="JM20" s="40">
        <v>0</v>
      </c>
      <c r="JN20" s="40">
        <v>0</v>
      </c>
      <c r="JO20" s="40">
        <v>0</v>
      </c>
      <c r="JP20" s="40">
        <v>0</v>
      </c>
      <c r="JQ20" s="40">
        <v>0</v>
      </c>
      <c r="JR20" s="40">
        <v>0</v>
      </c>
      <c r="JS20" s="40">
        <v>0</v>
      </c>
      <c r="JT20" s="40">
        <v>0</v>
      </c>
      <c r="JU20" s="40">
        <v>0</v>
      </c>
      <c r="JV20" s="40">
        <v>0</v>
      </c>
      <c r="JW20" s="40">
        <v>0</v>
      </c>
      <c r="JX20" s="40">
        <v>0</v>
      </c>
      <c r="JY20" s="40">
        <v>0</v>
      </c>
      <c r="JZ20" s="40">
        <v>0</v>
      </c>
      <c r="KA20" s="40">
        <v>0</v>
      </c>
      <c r="KB20" s="40">
        <v>0</v>
      </c>
      <c r="KC20" s="40">
        <v>0</v>
      </c>
      <c r="KD20" s="40">
        <v>0</v>
      </c>
      <c r="KE20" s="40">
        <v>0</v>
      </c>
      <c r="KF20" s="40">
        <v>0</v>
      </c>
      <c r="KG20" s="40">
        <v>0</v>
      </c>
      <c r="KH20" s="40">
        <v>0</v>
      </c>
      <c r="KI20" s="40">
        <v>0</v>
      </c>
      <c r="KJ20" s="40">
        <v>0</v>
      </c>
      <c r="KK20" s="40">
        <v>0</v>
      </c>
      <c r="KL20" s="40">
        <v>0</v>
      </c>
      <c r="KM20" s="40">
        <v>0</v>
      </c>
      <c r="KN20" s="40">
        <v>0</v>
      </c>
      <c r="KO20" s="40">
        <v>0</v>
      </c>
      <c r="KP20" s="40">
        <v>0</v>
      </c>
      <c r="KQ20" s="40">
        <v>0</v>
      </c>
      <c r="KR20" s="40">
        <v>0</v>
      </c>
      <c r="KS20" s="40">
        <v>0</v>
      </c>
      <c r="KT20" s="40">
        <v>0</v>
      </c>
      <c r="KU20" s="40">
        <v>0</v>
      </c>
      <c r="KV20" s="40">
        <v>0</v>
      </c>
      <c r="KW20" s="40">
        <v>0</v>
      </c>
      <c r="KX20" s="40">
        <v>0</v>
      </c>
      <c r="KY20" s="40">
        <v>0</v>
      </c>
      <c r="KZ20" s="40">
        <v>0</v>
      </c>
      <c r="LA20" s="40">
        <v>0</v>
      </c>
      <c r="LB20" s="40">
        <v>0</v>
      </c>
      <c r="LC20" s="40">
        <v>0</v>
      </c>
      <c r="LD20" s="40">
        <v>0</v>
      </c>
      <c r="LE20" s="40">
        <v>0</v>
      </c>
      <c r="LF20" s="40">
        <v>0</v>
      </c>
      <c r="LG20" s="40">
        <v>0</v>
      </c>
      <c r="LH20" s="40">
        <v>0</v>
      </c>
      <c r="LI20" s="40">
        <v>0</v>
      </c>
      <c r="LJ20" s="40">
        <v>0</v>
      </c>
      <c r="LK20" s="40">
        <v>0</v>
      </c>
      <c r="LL20" s="40">
        <v>0</v>
      </c>
      <c r="LM20" s="40">
        <v>0</v>
      </c>
      <c r="LN20" s="40">
        <v>0</v>
      </c>
      <c r="LO20" s="40">
        <v>0</v>
      </c>
      <c r="LP20" s="40">
        <v>0</v>
      </c>
      <c r="LQ20" s="40">
        <v>0</v>
      </c>
      <c r="LR20" s="40">
        <v>0</v>
      </c>
      <c r="LS20" s="40">
        <v>0</v>
      </c>
      <c r="LT20" s="40">
        <v>0</v>
      </c>
      <c r="LU20" s="40">
        <v>0</v>
      </c>
      <c r="LV20" s="40">
        <v>0</v>
      </c>
      <c r="LW20" s="40">
        <v>0</v>
      </c>
      <c r="LX20" s="40">
        <v>0</v>
      </c>
      <c r="LY20" s="40">
        <v>0</v>
      </c>
      <c r="LZ20" s="40">
        <v>0</v>
      </c>
      <c r="MA20" s="40">
        <v>0</v>
      </c>
      <c r="MB20" s="40">
        <v>0</v>
      </c>
      <c r="MC20" s="40">
        <v>0</v>
      </c>
      <c r="MD20" s="40">
        <v>0</v>
      </c>
      <c r="ME20" s="40">
        <v>0</v>
      </c>
      <c r="MF20" s="40">
        <v>0</v>
      </c>
      <c r="MG20" s="40">
        <v>0</v>
      </c>
      <c r="MH20" s="40">
        <v>0</v>
      </c>
      <c r="MI20" s="40">
        <v>0</v>
      </c>
      <c r="MJ20" s="40">
        <v>0</v>
      </c>
      <c r="MK20" s="40">
        <v>0</v>
      </c>
      <c r="ML20" s="40">
        <v>0</v>
      </c>
      <c r="MM20" s="40">
        <v>0</v>
      </c>
      <c r="MN20" s="40">
        <v>0</v>
      </c>
      <c r="MO20" s="40">
        <v>0</v>
      </c>
      <c r="MP20" s="40">
        <v>0</v>
      </c>
      <c r="MQ20" s="40">
        <v>0</v>
      </c>
      <c r="MR20" s="40">
        <v>0</v>
      </c>
      <c r="MS20" s="40">
        <v>0</v>
      </c>
      <c r="MT20" s="40">
        <v>0</v>
      </c>
      <c r="MU20" s="40">
        <v>0</v>
      </c>
      <c r="MV20" s="40">
        <v>0</v>
      </c>
      <c r="MW20" s="40">
        <v>0</v>
      </c>
      <c r="MX20" s="40">
        <v>0</v>
      </c>
      <c r="MY20" s="40">
        <v>0</v>
      </c>
      <c r="MZ20" s="40">
        <v>0</v>
      </c>
      <c r="NA20" s="40">
        <v>0</v>
      </c>
      <c r="NB20" s="40">
        <v>0</v>
      </c>
      <c r="NC20" s="40">
        <v>0</v>
      </c>
      <c r="ND20" s="40">
        <v>0</v>
      </c>
      <c r="NE20" s="40">
        <v>0</v>
      </c>
      <c r="NF20" s="40">
        <v>0</v>
      </c>
      <c r="NG20" s="40">
        <v>0</v>
      </c>
      <c r="NH20" s="40">
        <v>0</v>
      </c>
      <c r="NI20" s="40">
        <v>0</v>
      </c>
      <c r="NJ20" s="40">
        <v>0</v>
      </c>
      <c r="NK20" s="40">
        <v>0</v>
      </c>
      <c r="NL20" s="40">
        <v>0</v>
      </c>
      <c r="NM20" s="40">
        <v>0</v>
      </c>
      <c r="NN20" s="40">
        <v>0</v>
      </c>
      <c r="NO20" s="40">
        <v>0</v>
      </c>
      <c r="NP20" s="40">
        <v>0</v>
      </c>
      <c r="NQ20" s="40">
        <v>0</v>
      </c>
      <c r="NR20" s="40">
        <v>0</v>
      </c>
      <c r="NS20" s="40">
        <v>0</v>
      </c>
      <c r="NT20" s="40">
        <v>0</v>
      </c>
      <c r="NU20" s="40">
        <v>0</v>
      </c>
      <c r="NV20" s="40">
        <v>0</v>
      </c>
      <c r="NW20" s="40">
        <v>0</v>
      </c>
      <c r="NX20" s="40">
        <v>0</v>
      </c>
      <c r="NY20" s="40">
        <v>0</v>
      </c>
      <c r="NZ20" s="40">
        <v>0</v>
      </c>
      <c r="OA20" s="40">
        <v>0</v>
      </c>
      <c r="OB20" s="40">
        <v>0</v>
      </c>
      <c r="OC20" s="40">
        <v>0</v>
      </c>
      <c r="OD20" s="40">
        <v>0</v>
      </c>
      <c r="OE20" s="40">
        <v>0</v>
      </c>
      <c r="OF20" s="40">
        <v>0</v>
      </c>
      <c r="OG20" s="40">
        <v>0</v>
      </c>
      <c r="OH20" s="40">
        <v>0</v>
      </c>
      <c r="OI20" s="40">
        <v>0</v>
      </c>
      <c r="OJ20" s="40">
        <v>0</v>
      </c>
      <c r="OK20" s="40">
        <v>0</v>
      </c>
      <c r="OL20" s="40">
        <v>0</v>
      </c>
      <c r="OM20" s="40">
        <v>0</v>
      </c>
      <c r="ON20" s="40">
        <v>0</v>
      </c>
      <c r="OO20" s="40">
        <v>0</v>
      </c>
      <c r="OP20" s="40">
        <v>0</v>
      </c>
      <c r="OQ20" s="40">
        <v>0</v>
      </c>
      <c r="OR20" s="40">
        <v>0</v>
      </c>
      <c r="OS20" s="40">
        <v>0</v>
      </c>
      <c r="OT20" s="40">
        <v>0</v>
      </c>
      <c r="OU20" s="40">
        <v>0</v>
      </c>
      <c r="OV20" s="40">
        <v>0</v>
      </c>
      <c r="OW20" s="40">
        <v>0</v>
      </c>
      <c r="OX20" s="40">
        <v>0</v>
      </c>
      <c r="OY20" s="40">
        <v>0</v>
      </c>
      <c r="OZ20" s="40">
        <v>0</v>
      </c>
      <c r="PA20" s="40">
        <v>0</v>
      </c>
      <c r="PB20" s="40">
        <v>0</v>
      </c>
      <c r="PC20" s="40">
        <v>0</v>
      </c>
      <c r="PD20" s="40">
        <v>0</v>
      </c>
      <c r="PE20" s="40">
        <v>0</v>
      </c>
      <c r="PF20" s="40">
        <v>0</v>
      </c>
      <c r="PG20" s="40">
        <v>0</v>
      </c>
      <c r="PH20" s="40">
        <v>0</v>
      </c>
      <c r="PI20" s="40">
        <v>0</v>
      </c>
      <c r="PJ20" s="40">
        <v>0</v>
      </c>
      <c r="PK20" s="40">
        <v>0</v>
      </c>
      <c r="PL20" s="40">
        <v>0</v>
      </c>
      <c r="PM20" s="40">
        <v>0</v>
      </c>
      <c r="PN20" s="40">
        <v>0</v>
      </c>
      <c r="PO20" s="40">
        <v>0</v>
      </c>
      <c r="PP20" s="40">
        <v>0</v>
      </c>
      <c r="PQ20" s="40">
        <v>0</v>
      </c>
      <c r="PR20" s="40">
        <v>0</v>
      </c>
      <c r="PS20" s="40">
        <v>0</v>
      </c>
      <c r="PT20" s="40">
        <v>0</v>
      </c>
      <c r="PU20" s="40">
        <v>0</v>
      </c>
      <c r="PV20" s="40">
        <v>0</v>
      </c>
      <c r="PW20" s="40">
        <v>0</v>
      </c>
      <c r="PX20" s="40">
        <v>0</v>
      </c>
      <c r="PY20" s="40">
        <v>0</v>
      </c>
      <c r="PZ20" s="40">
        <v>0</v>
      </c>
      <c r="QA20" s="40">
        <v>0</v>
      </c>
      <c r="QB20" s="40">
        <v>0</v>
      </c>
      <c r="QC20" s="40">
        <v>0</v>
      </c>
      <c r="QD20" s="40">
        <v>0</v>
      </c>
      <c r="QE20" s="40">
        <v>0</v>
      </c>
      <c r="QF20" s="40">
        <v>0</v>
      </c>
      <c r="QG20" s="40">
        <v>0</v>
      </c>
      <c r="QH20" s="40">
        <v>0</v>
      </c>
      <c r="QI20" s="40">
        <v>0</v>
      </c>
      <c r="QJ20" s="40">
        <v>0</v>
      </c>
      <c r="QK20" s="40">
        <v>0</v>
      </c>
      <c r="QL20" s="40">
        <v>0</v>
      </c>
      <c r="QM20" s="40">
        <v>0</v>
      </c>
      <c r="QN20" s="40">
        <v>0</v>
      </c>
      <c r="QO20" s="40">
        <v>0</v>
      </c>
      <c r="QP20" s="40">
        <v>0</v>
      </c>
      <c r="QQ20" s="40">
        <v>0</v>
      </c>
      <c r="QR20" s="41">
        <v>131.9</v>
      </c>
      <c r="QS20" s="41">
        <v>0</v>
      </c>
      <c r="QT20" s="41">
        <v>131.9</v>
      </c>
      <c r="QU20" s="41">
        <v>64.3</v>
      </c>
      <c r="QV20" s="41">
        <v>0</v>
      </c>
      <c r="QW20" s="41">
        <v>64.3</v>
      </c>
      <c r="QX20" s="41">
        <v>0</v>
      </c>
      <c r="QY20" s="41">
        <v>3.3</v>
      </c>
      <c r="QZ20" s="41">
        <v>0</v>
      </c>
      <c r="RA20" s="41">
        <v>0</v>
      </c>
      <c r="RB20" s="41">
        <v>0</v>
      </c>
      <c r="RC20" s="41">
        <v>0</v>
      </c>
      <c r="RD20" s="41">
        <v>0</v>
      </c>
      <c r="RE20" s="41">
        <v>0</v>
      </c>
      <c r="RF20" s="41">
        <v>0</v>
      </c>
      <c r="RG20" s="41">
        <v>0</v>
      </c>
      <c r="RH20" s="41">
        <v>0</v>
      </c>
      <c r="RI20" s="41">
        <v>0</v>
      </c>
      <c r="RJ20" s="41">
        <v>0</v>
      </c>
      <c r="RK20" s="41">
        <v>0</v>
      </c>
      <c r="RL20" s="41">
        <v>0</v>
      </c>
      <c r="RM20" s="41">
        <v>0</v>
      </c>
      <c r="RN20" s="41">
        <v>0</v>
      </c>
      <c r="RO20" s="41">
        <v>0</v>
      </c>
      <c r="RP20" s="41">
        <v>0</v>
      </c>
      <c r="RQ20" s="41">
        <v>0</v>
      </c>
      <c r="RR20" s="41">
        <v>0</v>
      </c>
      <c r="RS20" s="41">
        <v>0</v>
      </c>
      <c r="RT20" s="41">
        <v>0</v>
      </c>
      <c r="RU20" s="41">
        <v>0</v>
      </c>
      <c r="RV20" s="41">
        <v>0</v>
      </c>
      <c r="RW20" s="41">
        <v>0</v>
      </c>
      <c r="RX20" s="41">
        <v>0</v>
      </c>
      <c r="RY20" s="41">
        <v>0</v>
      </c>
      <c r="RZ20" s="41">
        <v>0</v>
      </c>
      <c r="SA20" s="41">
        <v>0</v>
      </c>
      <c r="SB20" s="41">
        <v>0</v>
      </c>
      <c r="SC20" s="41">
        <v>0</v>
      </c>
      <c r="SD20" s="41">
        <v>0</v>
      </c>
      <c r="SE20" s="41">
        <v>0</v>
      </c>
      <c r="SF20" s="41">
        <v>0</v>
      </c>
      <c r="SG20" s="41">
        <v>0</v>
      </c>
      <c r="SH20" s="41">
        <v>0</v>
      </c>
      <c r="SI20" s="41">
        <v>0</v>
      </c>
      <c r="SJ20" s="41">
        <v>0</v>
      </c>
      <c r="SK20" s="41">
        <v>0</v>
      </c>
      <c r="SL20" s="41">
        <v>0</v>
      </c>
      <c r="SM20" s="41">
        <v>0</v>
      </c>
      <c r="SN20" s="41">
        <v>0</v>
      </c>
      <c r="SO20" s="41">
        <v>0</v>
      </c>
      <c r="SP20" s="41">
        <v>0</v>
      </c>
      <c r="SQ20" s="41">
        <v>0</v>
      </c>
      <c r="SR20" s="41">
        <v>0</v>
      </c>
      <c r="SS20" s="41">
        <v>0</v>
      </c>
      <c r="ST20" s="41">
        <v>0</v>
      </c>
      <c r="SU20" s="41">
        <v>0</v>
      </c>
      <c r="SV20" s="41">
        <v>0</v>
      </c>
      <c r="SW20" s="41">
        <v>0</v>
      </c>
      <c r="SX20" s="41">
        <v>0</v>
      </c>
      <c r="SY20" s="41">
        <v>0</v>
      </c>
      <c r="SZ20" s="41">
        <v>0</v>
      </c>
      <c r="TA20" s="41">
        <v>0</v>
      </c>
      <c r="TB20" s="41">
        <v>0</v>
      </c>
      <c r="TC20" s="41">
        <v>0</v>
      </c>
      <c r="TD20" s="41">
        <v>0</v>
      </c>
      <c r="TE20" s="41">
        <v>0</v>
      </c>
      <c r="TF20" s="41">
        <v>0</v>
      </c>
      <c r="TG20" s="41">
        <v>0</v>
      </c>
      <c r="TH20" s="41">
        <v>0</v>
      </c>
      <c r="TI20" s="41">
        <v>0</v>
      </c>
      <c r="TJ20" s="41">
        <v>0</v>
      </c>
      <c r="TK20" s="41">
        <v>0</v>
      </c>
      <c r="TL20" s="41">
        <v>0</v>
      </c>
      <c r="TM20" s="41">
        <v>0</v>
      </c>
      <c r="TN20" s="41">
        <v>0</v>
      </c>
      <c r="TO20" s="41">
        <v>0</v>
      </c>
      <c r="TP20" s="41">
        <v>0</v>
      </c>
      <c r="TQ20" s="41">
        <v>0</v>
      </c>
      <c r="TR20" s="41">
        <v>0</v>
      </c>
      <c r="TS20" s="41">
        <v>0</v>
      </c>
      <c r="TT20" s="41">
        <v>0</v>
      </c>
      <c r="TU20" s="41">
        <v>0</v>
      </c>
      <c r="TV20" s="41">
        <v>0</v>
      </c>
      <c r="TW20" s="41">
        <v>0</v>
      </c>
      <c r="TX20" s="41">
        <v>0</v>
      </c>
      <c r="TY20" s="41">
        <v>0</v>
      </c>
      <c r="TZ20" s="41">
        <v>0</v>
      </c>
      <c r="UA20" s="41">
        <v>0</v>
      </c>
      <c r="UB20" s="41">
        <v>0</v>
      </c>
      <c r="UC20" s="41">
        <v>0</v>
      </c>
      <c r="UD20" s="41">
        <v>0</v>
      </c>
      <c r="UE20" s="41">
        <v>0</v>
      </c>
      <c r="UF20" s="41">
        <v>0</v>
      </c>
      <c r="UG20" s="41">
        <v>0</v>
      </c>
      <c r="UH20" s="41">
        <v>0</v>
      </c>
      <c r="UI20" s="41">
        <v>0</v>
      </c>
      <c r="UJ20" s="41">
        <v>0</v>
      </c>
      <c r="UK20" s="41">
        <v>0</v>
      </c>
      <c r="UL20" s="41">
        <v>0</v>
      </c>
      <c r="UM20" s="41">
        <v>0</v>
      </c>
      <c r="UN20" s="41">
        <v>0</v>
      </c>
      <c r="UO20" s="41">
        <v>0</v>
      </c>
      <c r="UP20" s="41">
        <v>0</v>
      </c>
      <c r="UQ20" s="41">
        <v>0</v>
      </c>
      <c r="UR20" s="41">
        <v>0</v>
      </c>
      <c r="US20" s="41">
        <v>0</v>
      </c>
      <c r="UT20" s="41">
        <v>0</v>
      </c>
      <c r="UU20" s="41">
        <v>0</v>
      </c>
      <c r="UV20" s="41">
        <v>0</v>
      </c>
      <c r="UW20" s="41">
        <v>0</v>
      </c>
      <c r="UX20" s="41">
        <v>0</v>
      </c>
      <c r="UY20" s="41">
        <v>0</v>
      </c>
      <c r="UZ20" s="41">
        <v>0</v>
      </c>
      <c r="VA20" s="41">
        <v>0</v>
      </c>
      <c r="VB20" s="41">
        <v>0</v>
      </c>
      <c r="VC20" s="41">
        <v>0</v>
      </c>
      <c r="VD20" s="41">
        <v>0</v>
      </c>
      <c r="VE20" s="41">
        <v>0</v>
      </c>
      <c r="VF20" s="41">
        <v>0</v>
      </c>
      <c r="VG20" s="41">
        <v>0</v>
      </c>
      <c r="VH20" s="41">
        <v>0</v>
      </c>
      <c r="VI20" s="41">
        <v>0</v>
      </c>
      <c r="VJ20" s="41">
        <v>0</v>
      </c>
      <c r="VK20" s="41">
        <v>0</v>
      </c>
      <c r="VL20" s="41">
        <v>0</v>
      </c>
      <c r="VM20" s="41">
        <v>0</v>
      </c>
      <c r="VN20" s="41">
        <v>0</v>
      </c>
      <c r="VO20" s="41">
        <v>0</v>
      </c>
      <c r="VP20" s="41">
        <v>0</v>
      </c>
      <c r="VQ20" s="41">
        <v>0</v>
      </c>
      <c r="VR20" s="41">
        <v>0</v>
      </c>
      <c r="VS20" s="41">
        <v>0</v>
      </c>
      <c r="VT20" s="41">
        <v>0</v>
      </c>
      <c r="VU20" s="41">
        <v>0</v>
      </c>
      <c r="VV20" s="41">
        <v>0</v>
      </c>
      <c r="VW20" s="41">
        <v>0</v>
      </c>
      <c r="VX20" s="41">
        <v>0</v>
      </c>
      <c r="VY20" s="41">
        <v>0</v>
      </c>
      <c r="VZ20" s="41">
        <v>0</v>
      </c>
      <c r="WA20" s="41">
        <v>0</v>
      </c>
      <c r="WB20" s="41">
        <v>0</v>
      </c>
      <c r="WC20" s="41">
        <v>0</v>
      </c>
      <c r="WD20" s="41">
        <v>0</v>
      </c>
      <c r="WE20" s="41">
        <v>0</v>
      </c>
      <c r="WF20" s="41">
        <v>0</v>
      </c>
      <c r="WG20" s="41">
        <v>0</v>
      </c>
      <c r="WH20" s="41">
        <v>0</v>
      </c>
      <c r="WI20" s="41">
        <v>0</v>
      </c>
      <c r="WJ20" s="41">
        <v>0</v>
      </c>
      <c r="WK20" s="41">
        <v>0</v>
      </c>
      <c r="WL20" s="41">
        <v>0</v>
      </c>
      <c r="WM20" s="41">
        <v>0</v>
      </c>
      <c r="WN20" s="41">
        <v>0</v>
      </c>
      <c r="WO20" s="41">
        <v>0</v>
      </c>
      <c r="WP20" s="41">
        <v>0</v>
      </c>
      <c r="WQ20" s="41">
        <v>0</v>
      </c>
      <c r="WR20" s="41">
        <v>0</v>
      </c>
      <c r="WS20" s="41">
        <v>0</v>
      </c>
      <c r="WT20" s="41">
        <v>0</v>
      </c>
      <c r="WU20" s="41">
        <v>0</v>
      </c>
      <c r="WV20" s="41">
        <v>0</v>
      </c>
      <c r="WW20" s="41">
        <v>0</v>
      </c>
      <c r="WX20" s="41">
        <v>0</v>
      </c>
      <c r="WY20" s="41">
        <v>0</v>
      </c>
      <c r="WZ20" s="41">
        <v>0</v>
      </c>
      <c r="XA20" s="41">
        <v>0</v>
      </c>
      <c r="XB20" s="41">
        <v>0</v>
      </c>
      <c r="XC20" s="41">
        <v>0</v>
      </c>
      <c r="XD20" s="41">
        <v>0</v>
      </c>
      <c r="XE20" s="41">
        <v>0</v>
      </c>
      <c r="XF20" s="41">
        <v>0</v>
      </c>
      <c r="XG20" s="41">
        <v>0</v>
      </c>
      <c r="XH20" s="41">
        <v>0</v>
      </c>
      <c r="XI20" s="41">
        <v>0</v>
      </c>
      <c r="XJ20" s="41">
        <v>0</v>
      </c>
      <c r="XK20" s="41">
        <v>0</v>
      </c>
      <c r="XL20" s="41">
        <v>0</v>
      </c>
      <c r="XM20" s="41">
        <v>0</v>
      </c>
      <c r="XN20" s="41">
        <v>0</v>
      </c>
      <c r="XO20" s="41">
        <v>0</v>
      </c>
      <c r="XP20" s="41">
        <v>0</v>
      </c>
      <c r="XQ20" s="41">
        <v>0</v>
      </c>
      <c r="XR20" s="41">
        <v>0</v>
      </c>
      <c r="XS20" s="41">
        <v>0</v>
      </c>
      <c r="XT20" s="41">
        <v>0</v>
      </c>
      <c r="XU20" s="41">
        <v>0</v>
      </c>
      <c r="XV20" s="41">
        <v>0</v>
      </c>
      <c r="XW20" s="41">
        <v>0</v>
      </c>
      <c r="XX20" s="41">
        <v>0</v>
      </c>
      <c r="XY20" s="41">
        <v>0</v>
      </c>
      <c r="XZ20" s="41">
        <v>0</v>
      </c>
      <c r="YA20" s="41">
        <v>0</v>
      </c>
      <c r="YB20" s="41">
        <v>0</v>
      </c>
      <c r="YC20" s="41">
        <v>0</v>
      </c>
      <c r="YD20" s="41">
        <v>0</v>
      </c>
      <c r="YE20" s="41">
        <v>0</v>
      </c>
      <c r="YF20" s="41">
        <v>0</v>
      </c>
      <c r="YG20" s="41">
        <v>0</v>
      </c>
      <c r="YH20" s="41">
        <v>0</v>
      </c>
      <c r="YI20" s="41">
        <v>0</v>
      </c>
      <c r="YJ20" s="41">
        <v>0</v>
      </c>
      <c r="YK20" s="41">
        <v>0</v>
      </c>
      <c r="YL20" s="41">
        <v>0</v>
      </c>
      <c r="YM20" s="41">
        <v>0</v>
      </c>
      <c r="YN20" s="41">
        <v>0</v>
      </c>
      <c r="YO20" s="41">
        <v>0</v>
      </c>
      <c r="YP20" s="41">
        <v>0</v>
      </c>
      <c r="YQ20" s="41">
        <v>0</v>
      </c>
      <c r="YR20" s="41">
        <v>0</v>
      </c>
      <c r="YS20" s="41">
        <v>0</v>
      </c>
      <c r="YT20" s="41">
        <v>0</v>
      </c>
      <c r="YU20" s="41">
        <v>0</v>
      </c>
      <c r="YV20" s="41">
        <v>0</v>
      </c>
      <c r="YW20" s="41">
        <v>0</v>
      </c>
      <c r="YX20" s="41">
        <v>0</v>
      </c>
      <c r="YY20" s="41">
        <v>0</v>
      </c>
      <c r="YZ20" s="41">
        <v>0</v>
      </c>
      <c r="ZA20" s="41">
        <v>0</v>
      </c>
      <c r="ZB20" s="41">
        <v>0</v>
      </c>
      <c r="ZC20" s="41">
        <v>0</v>
      </c>
      <c r="ZD20" s="41">
        <v>0</v>
      </c>
      <c r="ZE20" s="41">
        <v>0</v>
      </c>
      <c r="ZF20" s="41">
        <v>0</v>
      </c>
      <c r="ZG20" s="41">
        <v>0</v>
      </c>
      <c r="ZH20" s="41">
        <v>0</v>
      </c>
      <c r="ZI20" s="41">
        <v>0</v>
      </c>
      <c r="ZJ20" s="41">
        <v>0</v>
      </c>
      <c r="ZK20" s="41">
        <v>0</v>
      </c>
      <c r="ZL20" s="40">
        <v>130</v>
      </c>
      <c r="ZM20" s="42">
        <f t="shared" ref="ZM20:ZM30" si="6">ZN20+ZR20</f>
        <v>7166</v>
      </c>
      <c r="ZN20" s="42">
        <f t="shared" ref="ZN20:ZN30" si="7">ZO20+ZQ20+ZP20</f>
        <v>5658</v>
      </c>
      <c r="ZO20" s="42">
        <f>7521-1863</f>
        <v>5658</v>
      </c>
      <c r="ZP20" s="42">
        <v>0</v>
      </c>
      <c r="ZQ20" s="42">
        <v>0</v>
      </c>
      <c r="ZR20" s="42">
        <f t="shared" ref="ZR20:ZR30" si="8">ZS20+ZU20+ZT20</f>
        <v>1508</v>
      </c>
      <c r="ZS20" s="42">
        <f>2005-497</f>
        <v>1508</v>
      </c>
      <c r="ZT20" s="42">
        <v>0</v>
      </c>
      <c r="ZU20" s="42">
        <v>0</v>
      </c>
    </row>
    <row r="21" spans="1:700" ht="70.5" customHeight="1" x14ac:dyDescent="0.25">
      <c r="A21" s="5">
        <v>3</v>
      </c>
      <c r="B21" s="46" t="s">
        <v>77</v>
      </c>
      <c r="C21" s="48" t="s">
        <v>78</v>
      </c>
      <c r="D21" s="40">
        <f t="shared" si="0"/>
        <v>144</v>
      </c>
      <c r="E21" s="40">
        <f t="shared" si="1"/>
        <v>14</v>
      </c>
      <c r="F21" s="40">
        <f t="shared" si="2"/>
        <v>130</v>
      </c>
      <c r="G21" s="40">
        <v>52</v>
      </c>
      <c r="H21" s="40">
        <v>0</v>
      </c>
      <c r="I21" s="40">
        <v>56</v>
      </c>
      <c r="J21" s="40">
        <v>0</v>
      </c>
      <c r="K21" s="40">
        <v>22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14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40">
        <v>0</v>
      </c>
      <c r="DG21" s="40">
        <v>0</v>
      </c>
      <c r="DH21" s="40">
        <v>0</v>
      </c>
      <c r="DI21" s="40">
        <v>0</v>
      </c>
      <c r="DJ21" s="40">
        <v>0</v>
      </c>
      <c r="DK21" s="40">
        <v>0</v>
      </c>
      <c r="DL21" s="40">
        <v>0</v>
      </c>
      <c r="DM21" s="40">
        <v>0</v>
      </c>
      <c r="DN21" s="40">
        <v>0</v>
      </c>
      <c r="DO21" s="40">
        <v>0</v>
      </c>
      <c r="DP21" s="40">
        <v>0</v>
      </c>
      <c r="DQ21" s="40">
        <v>0</v>
      </c>
      <c r="DR21" s="40">
        <v>0</v>
      </c>
      <c r="DS21" s="40">
        <v>0</v>
      </c>
      <c r="DT21" s="40">
        <v>0</v>
      </c>
      <c r="DU21" s="40">
        <v>0</v>
      </c>
      <c r="DV21" s="40">
        <v>0</v>
      </c>
      <c r="DW21" s="40">
        <v>0</v>
      </c>
      <c r="DX21" s="40">
        <v>0</v>
      </c>
      <c r="DY21" s="40">
        <v>0</v>
      </c>
      <c r="DZ21" s="40">
        <v>0</v>
      </c>
      <c r="EA21" s="40">
        <v>0</v>
      </c>
      <c r="EB21" s="40">
        <v>0</v>
      </c>
      <c r="EC21" s="40">
        <v>0</v>
      </c>
      <c r="ED21" s="40">
        <v>0</v>
      </c>
      <c r="EE21" s="40">
        <v>0</v>
      </c>
      <c r="EF21" s="40">
        <v>0</v>
      </c>
      <c r="EG21" s="40">
        <v>0</v>
      </c>
      <c r="EH21" s="40">
        <v>0</v>
      </c>
      <c r="EI21" s="40">
        <v>0</v>
      </c>
      <c r="EJ21" s="40">
        <v>0</v>
      </c>
      <c r="EK21" s="40">
        <v>0</v>
      </c>
      <c r="EL21" s="40">
        <v>0</v>
      </c>
      <c r="EM21" s="40">
        <v>0</v>
      </c>
      <c r="EN21" s="40">
        <v>0</v>
      </c>
      <c r="EO21" s="40">
        <v>0</v>
      </c>
      <c r="EP21" s="40">
        <v>0</v>
      </c>
      <c r="EQ21" s="40">
        <v>0</v>
      </c>
      <c r="ER21" s="40">
        <v>0</v>
      </c>
      <c r="ES21" s="40">
        <v>0</v>
      </c>
      <c r="ET21" s="40">
        <v>0</v>
      </c>
      <c r="EU21" s="40">
        <v>0</v>
      </c>
      <c r="EV21" s="40">
        <v>0</v>
      </c>
      <c r="EW21" s="40">
        <v>0</v>
      </c>
      <c r="EX21" s="40">
        <v>0</v>
      </c>
      <c r="EY21" s="40">
        <v>0</v>
      </c>
      <c r="EZ21" s="40">
        <v>0</v>
      </c>
      <c r="FA21" s="40">
        <v>0</v>
      </c>
      <c r="FB21" s="40">
        <v>0</v>
      </c>
      <c r="FC21" s="40">
        <v>0</v>
      </c>
      <c r="FD21" s="40">
        <v>0</v>
      </c>
      <c r="FE21" s="40">
        <v>0</v>
      </c>
      <c r="FF21" s="40">
        <v>0</v>
      </c>
      <c r="FG21" s="40">
        <v>0</v>
      </c>
      <c r="FH21" s="40">
        <v>0</v>
      </c>
      <c r="FI21" s="40">
        <v>0</v>
      </c>
      <c r="FJ21" s="40">
        <v>0</v>
      </c>
      <c r="FK21" s="40">
        <v>0</v>
      </c>
      <c r="FL21" s="40">
        <v>0</v>
      </c>
      <c r="FM21" s="40">
        <v>0</v>
      </c>
      <c r="FN21" s="40">
        <v>0</v>
      </c>
      <c r="FO21" s="40">
        <v>0</v>
      </c>
      <c r="FP21" s="40">
        <v>0</v>
      </c>
      <c r="FQ21" s="40">
        <v>0</v>
      </c>
      <c r="FR21" s="40">
        <v>0</v>
      </c>
      <c r="FS21" s="40">
        <v>0</v>
      </c>
      <c r="FT21" s="40">
        <v>0</v>
      </c>
      <c r="FU21" s="40">
        <v>0</v>
      </c>
      <c r="FV21" s="40">
        <v>0</v>
      </c>
      <c r="FW21" s="40">
        <v>0</v>
      </c>
      <c r="FX21" s="40">
        <v>0</v>
      </c>
      <c r="FY21" s="40">
        <v>0</v>
      </c>
      <c r="FZ21" s="40">
        <v>0</v>
      </c>
      <c r="GA21" s="40">
        <v>0</v>
      </c>
      <c r="GB21" s="40">
        <v>0</v>
      </c>
      <c r="GC21" s="40">
        <v>0</v>
      </c>
      <c r="GD21" s="40">
        <v>0</v>
      </c>
      <c r="GE21" s="40">
        <v>0</v>
      </c>
      <c r="GF21" s="40">
        <v>0</v>
      </c>
      <c r="GG21" s="40">
        <v>0</v>
      </c>
      <c r="GH21" s="40">
        <v>0</v>
      </c>
      <c r="GI21" s="40">
        <v>0</v>
      </c>
      <c r="GJ21" s="40">
        <v>0</v>
      </c>
      <c r="GK21" s="40">
        <v>0</v>
      </c>
      <c r="GL21" s="40">
        <v>0</v>
      </c>
      <c r="GM21" s="40">
        <v>0</v>
      </c>
      <c r="GN21" s="40">
        <v>0</v>
      </c>
      <c r="GO21" s="40">
        <v>0</v>
      </c>
      <c r="GP21" s="40">
        <v>0</v>
      </c>
      <c r="GQ21" s="40">
        <v>0</v>
      </c>
      <c r="GR21" s="40">
        <v>0</v>
      </c>
      <c r="GS21" s="40">
        <v>0</v>
      </c>
      <c r="GT21" s="40">
        <v>0</v>
      </c>
      <c r="GU21" s="40">
        <v>0</v>
      </c>
      <c r="GV21" s="40">
        <v>0</v>
      </c>
      <c r="GW21" s="40">
        <v>0</v>
      </c>
      <c r="GX21" s="40">
        <v>0</v>
      </c>
      <c r="GY21" s="40">
        <v>0</v>
      </c>
      <c r="GZ21" s="40">
        <v>0</v>
      </c>
      <c r="HA21" s="40">
        <v>0</v>
      </c>
      <c r="HB21" s="40">
        <v>0</v>
      </c>
      <c r="HC21" s="40">
        <v>0</v>
      </c>
      <c r="HD21" s="40">
        <v>0</v>
      </c>
      <c r="HE21" s="40">
        <v>0</v>
      </c>
      <c r="HF21" s="40">
        <v>130</v>
      </c>
      <c r="HG21" s="40">
        <v>52</v>
      </c>
      <c r="HH21" s="40">
        <v>0</v>
      </c>
      <c r="HI21" s="40">
        <v>0</v>
      </c>
      <c r="HJ21" s="40">
        <v>0</v>
      </c>
      <c r="HK21" s="40">
        <v>0</v>
      </c>
      <c r="HL21" s="40">
        <v>0</v>
      </c>
      <c r="HM21" s="40">
        <v>0</v>
      </c>
      <c r="HN21" s="40">
        <v>0</v>
      </c>
      <c r="HO21" s="40">
        <v>0</v>
      </c>
      <c r="HP21" s="40">
        <v>0</v>
      </c>
      <c r="HQ21" s="40">
        <v>0</v>
      </c>
      <c r="HR21" s="40">
        <v>56</v>
      </c>
      <c r="HS21" s="40">
        <v>0</v>
      </c>
      <c r="HT21" s="40">
        <v>0</v>
      </c>
      <c r="HU21" s="40">
        <v>22</v>
      </c>
      <c r="HV21" s="40">
        <v>0</v>
      </c>
      <c r="HW21" s="40">
        <v>0</v>
      </c>
      <c r="HX21" s="40">
        <f t="shared" si="3"/>
        <v>146</v>
      </c>
      <c r="HY21" s="40">
        <f t="shared" si="4"/>
        <v>14</v>
      </c>
      <c r="HZ21" s="40">
        <f t="shared" si="5"/>
        <v>132</v>
      </c>
      <c r="IA21" s="40">
        <v>52</v>
      </c>
      <c r="IB21" s="40">
        <v>0</v>
      </c>
      <c r="IC21" s="40">
        <v>63</v>
      </c>
      <c r="ID21" s="40">
        <v>0</v>
      </c>
      <c r="IE21" s="40">
        <v>17</v>
      </c>
      <c r="IF21" s="40">
        <v>0</v>
      </c>
      <c r="IG21" s="40">
        <v>0</v>
      </c>
      <c r="IH21" s="40">
        <v>0</v>
      </c>
      <c r="II21" s="40">
        <v>0</v>
      </c>
      <c r="IJ21" s="40">
        <v>0</v>
      </c>
      <c r="IK21" s="40">
        <v>0</v>
      </c>
      <c r="IL21" s="40">
        <v>0</v>
      </c>
      <c r="IM21" s="40">
        <v>0</v>
      </c>
      <c r="IN21" s="40">
        <v>0</v>
      </c>
      <c r="IO21" s="40">
        <v>0</v>
      </c>
      <c r="IP21" s="40">
        <v>0</v>
      </c>
      <c r="IQ21" s="40">
        <v>0</v>
      </c>
      <c r="IR21" s="40">
        <v>0</v>
      </c>
      <c r="IS21" s="40">
        <v>0</v>
      </c>
      <c r="IT21" s="40">
        <v>0</v>
      </c>
      <c r="IU21" s="40">
        <v>0</v>
      </c>
      <c r="IV21" s="40">
        <v>0</v>
      </c>
      <c r="IW21" s="40">
        <v>0</v>
      </c>
      <c r="IX21" s="40">
        <v>0</v>
      </c>
      <c r="IY21" s="40">
        <v>0</v>
      </c>
      <c r="IZ21" s="40">
        <v>0</v>
      </c>
      <c r="JA21" s="40">
        <v>0</v>
      </c>
      <c r="JB21" s="40">
        <v>0</v>
      </c>
      <c r="JC21" s="40">
        <v>0</v>
      </c>
      <c r="JD21" s="40">
        <v>0</v>
      </c>
      <c r="JE21" s="40">
        <v>0</v>
      </c>
      <c r="JF21" s="40">
        <v>0</v>
      </c>
      <c r="JG21" s="40">
        <v>0</v>
      </c>
      <c r="JH21" s="40">
        <v>0</v>
      </c>
      <c r="JI21" s="40">
        <v>0</v>
      </c>
      <c r="JJ21" s="40">
        <v>0</v>
      </c>
      <c r="JK21" s="40">
        <v>0</v>
      </c>
      <c r="JL21" s="40">
        <v>0</v>
      </c>
      <c r="JM21" s="40">
        <v>0</v>
      </c>
      <c r="JN21" s="40">
        <v>0</v>
      </c>
      <c r="JO21" s="40">
        <v>0</v>
      </c>
      <c r="JP21" s="40">
        <v>0</v>
      </c>
      <c r="JQ21" s="40">
        <v>0</v>
      </c>
      <c r="JR21" s="40">
        <v>0</v>
      </c>
      <c r="JS21" s="40">
        <v>0</v>
      </c>
      <c r="JT21" s="40">
        <v>0</v>
      </c>
      <c r="JU21" s="40">
        <v>0</v>
      </c>
      <c r="JV21" s="40">
        <v>0</v>
      </c>
      <c r="JW21" s="40">
        <v>0</v>
      </c>
      <c r="JX21" s="40">
        <v>0</v>
      </c>
      <c r="JY21" s="40">
        <v>0</v>
      </c>
      <c r="JZ21" s="40">
        <v>0</v>
      </c>
      <c r="KA21" s="40">
        <v>0</v>
      </c>
      <c r="KB21" s="40">
        <v>0</v>
      </c>
      <c r="KC21" s="40">
        <v>0</v>
      </c>
      <c r="KD21" s="40">
        <v>0</v>
      </c>
      <c r="KE21" s="40">
        <v>0</v>
      </c>
      <c r="KF21" s="40">
        <v>0</v>
      </c>
      <c r="KG21" s="40">
        <v>14</v>
      </c>
      <c r="KH21" s="40">
        <v>0</v>
      </c>
      <c r="KI21" s="40">
        <v>0</v>
      </c>
      <c r="KJ21" s="40">
        <v>0</v>
      </c>
      <c r="KK21" s="40">
        <v>0</v>
      </c>
      <c r="KL21" s="40">
        <v>0</v>
      </c>
      <c r="KM21" s="40">
        <v>0</v>
      </c>
      <c r="KN21" s="40">
        <v>0</v>
      </c>
      <c r="KO21" s="40">
        <v>0</v>
      </c>
      <c r="KP21" s="40">
        <v>0</v>
      </c>
      <c r="KQ21" s="40">
        <v>0</v>
      </c>
      <c r="KR21" s="40">
        <v>0</v>
      </c>
      <c r="KS21" s="40">
        <v>0</v>
      </c>
      <c r="KT21" s="40">
        <v>0</v>
      </c>
      <c r="KU21" s="40">
        <v>0</v>
      </c>
      <c r="KV21" s="40">
        <v>0</v>
      </c>
      <c r="KW21" s="40">
        <v>0</v>
      </c>
      <c r="KX21" s="40">
        <v>0</v>
      </c>
      <c r="KY21" s="40">
        <v>0</v>
      </c>
      <c r="KZ21" s="40">
        <v>0</v>
      </c>
      <c r="LA21" s="40">
        <v>0</v>
      </c>
      <c r="LB21" s="40">
        <v>0</v>
      </c>
      <c r="LC21" s="40">
        <v>0</v>
      </c>
      <c r="LD21" s="40">
        <v>0</v>
      </c>
      <c r="LE21" s="40">
        <v>0</v>
      </c>
      <c r="LF21" s="40">
        <v>0</v>
      </c>
      <c r="LG21" s="40">
        <v>0</v>
      </c>
      <c r="LH21" s="40">
        <v>0</v>
      </c>
      <c r="LI21" s="40">
        <v>0</v>
      </c>
      <c r="LJ21" s="40">
        <v>0</v>
      </c>
      <c r="LK21" s="40">
        <v>0</v>
      </c>
      <c r="LL21" s="40">
        <v>0</v>
      </c>
      <c r="LM21" s="40">
        <v>0</v>
      </c>
      <c r="LN21" s="40">
        <v>0</v>
      </c>
      <c r="LO21" s="40">
        <v>0</v>
      </c>
      <c r="LP21" s="40">
        <v>0</v>
      </c>
      <c r="LQ21" s="40">
        <v>0</v>
      </c>
      <c r="LR21" s="40">
        <v>0</v>
      </c>
      <c r="LS21" s="40">
        <v>0</v>
      </c>
      <c r="LT21" s="40">
        <v>0</v>
      </c>
      <c r="LU21" s="40">
        <v>0</v>
      </c>
      <c r="LV21" s="40">
        <v>0</v>
      </c>
      <c r="LW21" s="40">
        <v>0</v>
      </c>
      <c r="LX21" s="40">
        <v>0</v>
      </c>
      <c r="LY21" s="40">
        <v>0</v>
      </c>
      <c r="LZ21" s="40">
        <v>0</v>
      </c>
      <c r="MA21" s="40">
        <v>0</v>
      </c>
      <c r="MB21" s="40">
        <v>0</v>
      </c>
      <c r="MC21" s="40">
        <v>0</v>
      </c>
      <c r="MD21" s="40">
        <v>0</v>
      </c>
      <c r="ME21" s="40">
        <v>0</v>
      </c>
      <c r="MF21" s="40">
        <v>0</v>
      </c>
      <c r="MG21" s="40">
        <v>0</v>
      </c>
      <c r="MH21" s="40">
        <v>0</v>
      </c>
      <c r="MI21" s="40">
        <v>0</v>
      </c>
      <c r="MJ21" s="40">
        <v>0</v>
      </c>
      <c r="MK21" s="40">
        <v>0</v>
      </c>
      <c r="ML21" s="40">
        <v>0</v>
      </c>
      <c r="MM21" s="40">
        <v>0</v>
      </c>
      <c r="MN21" s="40">
        <v>0</v>
      </c>
      <c r="MO21" s="40">
        <v>0</v>
      </c>
      <c r="MP21" s="40">
        <v>0</v>
      </c>
      <c r="MQ21" s="40">
        <v>0</v>
      </c>
      <c r="MR21" s="40">
        <v>0</v>
      </c>
      <c r="MS21" s="40">
        <v>0</v>
      </c>
      <c r="MT21" s="40">
        <v>0</v>
      </c>
      <c r="MU21" s="40">
        <v>0</v>
      </c>
      <c r="MV21" s="40">
        <v>0</v>
      </c>
      <c r="MW21" s="40">
        <v>0</v>
      </c>
      <c r="MX21" s="40">
        <v>0</v>
      </c>
      <c r="MY21" s="40">
        <v>0</v>
      </c>
      <c r="MZ21" s="40">
        <v>0</v>
      </c>
      <c r="NA21" s="40">
        <v>0</v>
      </c>
      <c r="NB21" s="40">
        <v>0</v>
      </c>
      <c r="NC21" s="40">
        <v>0</v>
      </c>
      <c r="ND21" s="40">
        <v>0</v>
      </c>
      <c r="NE21" s="40">
        <v>0</v>
      </c>
      <c r="NF21" s="40">
        <v>0</v>
      </c>
      <c r="NG21" s="40">
        <v>0</v>
      </c>
      <c r="NH21" s="40">
        <v>0</v>
      </c>
      <c r="NI21" s="40">
        <v>0</v>
      </c>
      <c r="NJ21" s="40">
        <v>0</v>
      </c>
      <c r="NK21" s="40">
        <v>0</v>
      </c>
      <c r="NL21" s="40">
        <v>0</v>
      </c>
      <c r="NM21" s="40">
        <v>0</v>
      </c>
      <c r="NN21" s="40">
        <v>0</v>
      </c>
      <c r="NO21" s="40">
        <v>0</v>
      </c>
      <c r="NP21" s="40">
        <v>0</v>
      </c>
      <c r="NQ21" s="40">
        <v>0</v>
      </c>
      <c r="NR21" s="40">
        <v>0</v>
      </c>
      <c r="NS21" s="40">
        <v>0</v>
      </c>
      <c r="NT21" s="40">
        <v>0</v>
      </c>
      <c r="NU21" s="40">
        <v>0</v>
      </c>
      <c r="NV21" s="40">
        <v>0</v>
      </c>
      <c r="NW21" s="40">
        <v>0</v>
      </c>
      <c r="NX21" s="40">
        <v>0</v>
      </c>
      <c r="NY21" s="40">
        <v>0</v>
      </c>
      <c r="NZ21" s="40">
        <v>0</v>
      </c>
      <c r="OA21" s="40">
        <v>0</v>
      </c>
      <c r="OB21" s="40">
        <v>0</v>
      </c>
      <c r="OC21" s="40">
        <v>0</v>
      </c>
      <c r="OD21" s="40">
        <v>0</v>
      </c>
      <c r="OE21" s="40">
        <v>0</v>
      </c>
      <c r="OF21" s="40">
        <v>0</v>
      </c>
      <c r="OG21" s="40">
        <v>0</v>
      </c>
      <c r="OH21" s="40">
        <v>0</v>
      </c>
      <c r="OI21" s="40">
        <v>0</v>
      </c>
      <c r="OJ21" s="40">
        <v>0</v>
      </c>
      <c r="OK21" s="40">
        <v>0</v>
      </c>
      <c r="OL21" s="40">
        <v>0</v>
      </c>
      <c r="OM21" s="40">
        <v>0</v>
      </c>
      <c r="ON21" s="40">
        <v>0</v>
      </c>
      <c r="OO21" s="40">
        <v>0</v>
      </c>
      <c r="OP21" s="40">
        <v>0</v>
      </c>
      <c r="OQ21" s="40">
        <v>0</v>
      </c>
      <c r="OR21" s="40">
        <v>0</v>
      </c>
      <c r="OS21" s="40">
        <v>0</v>
      </c>
      <c r="OT21" s="40">
        <v>0</v>
      </c>
      <c r="OU21" s="40">
        <v>0</v>
      </c>
      <c r="OV21" s="40">
        <v>0</v>
      </c>
      <c r="OW21" s="40">
        <v>0</v>
      </c>
      <c r="OX21" s="40">
        <v>0</v>
      </c>
      <c r="OY21" s="40">
        <v>0</v>
      </c>
      <c r="OZ21" s="40">
        <v>0</v>
      </c>
      <c r="PA21" s="40">
        <v>0</v>
      </c>
      <c r="PB21" s="40">
        <v>0</v>
      </c>
      <c r="PC21" s="40">
        <v>0</v>
      </c>
      <c r="PD21" s="40">
        <v>0</v>
      </c>
      <c r="PE21" s="40">
        <v>0</v>
      </c>
      <c r="PF21" s="40">
        <v>0</v>
      </c>
      <c r="PG21" s="40">
        <v>0</v>
      </c>
      <c r="PH21" s="40">
        <v>0</v>
      </c>
      <c r="PI21" s="40">
        <v>0</v>
      </c>
      <c r="PJ21" s="40">
        <v>0</v>
      </c>
      <c r="PK21" s="40">
        <v>0</v>
      </c>
      <c r="PL21" s="40">
        <v>0</v>
      </c>
      <c r="PM21" s="40">
        <v>0</v>
      </c>
      <c r="PN21" s="40">
        <v>0</v>
      </c>
      <c r="PO21" s="40">
        <v>0</v>
      </c>
      <c r="PP21" s="40">
        <v>0</v>
      </c>
      <c r="PQ21" s="40">
        <v>0</v>
      </c>
      <c r="PR21" s="40">
        <v>0</v>
      </c>
      <c r="PS21" s="40">
        <v>0</v>
      </c>
      <c r="PT21" s="40">
        <v>0</v>
      </c>
      <c r="PU21" s="40">
        <v>0</v>
      </c>
      <c r="PV21" s="40">
        <v>0</v>
      </c>
      <c r="PW21" s="40">
        <v>0</v>
      </c>
      <c r="PX21" s="40">
        <v>0</v>
      </c>
      <c r="PY21" s="40">
        <v>0</v>
      </c>
      <c r="PZ21" s="40">
        <v>132</v>
      </c>
      <c r="QA21" s="40">
        <v>52</v>
      </c>
      <c r="QB21" s="40">
        <v>0</v>
      </c>
      <c r="QC21" s="40">
        <v>0</v>
      </c>
      <c r="QD21" s="40">
        <v>0</v>
      </c>
      <c r="QE21" s="40">
        <v>0</v>
      </c>
      <c r="QF21" s="40">
        <v>0</v>
      </c>
      <c r="QG21" s="40">
        <v>0</v>
      </c>
      <c r="QH21" s="40">
        <v>0</v>
      </c>
      <c r="QI21" s="40">
        <v>0</v>
      </c>
      <c r="QJ21" s="40">
        <v>0</v>
      </c>
      <c r="QK21" s="40">
        <v>0</v>
      </c>
      <c r="QL21" s="40">
        <v>63</v>
      </c>
      <c r="QM21" s="40">
        <v>0</v>
      </c>
      <c r="QN21" s="40">
        <v>0</v>
      </c>
      <c r="QO21" s="40">
        <v>17</v>
      </c>
      <c r="QP21" s="40">
        <v>0</v>
      </c>
      <c r="QQ21" s="40">
        <v>0</v>
      </c>
      <c r="QR21" s="41">
        <v>144.6</v>
      </c>
      <c r="QS21" s="41">
        <v>14</v>
      </c>
      <c r="QT21" s="41">
        <v>130.6</v>
      </c>
      <c r="QU21" s="41">
        <v>52</v>
      </c>
      <c r="QV21" s="41">
        <v>0</v>
      </c>
      <c r="QW21" s="41">
        <v>58.3</v>
      </c>
      <c r="QX21" s="41">
        <v>0</v>
      </c>
      <c r="QY21" s="41">
        <v>20.3</v>
      </c>
      <c r="QZ21" s="41">
        <v>0</v>
      </c>
      <c r="RA21" s="41">
        <v>0</v>
      </c>
      <c r="RB21" s="41">
        <v>0</v>
      </c>
      <c r="RC21" s="41">
        <v>0</v>
      </c>
      <c r="RD21" s="41">
        <v>0</v>
      </c>
      <c r="RE21" s="41">
        <v>0</v>
      </c>
      <c r="RF21" s="41">
        <v>0</v>
      </c>
      <c r="RG21" s="41">
        <v>0</v>
      </c>
      <c r="RH21" s="41">
        <v>0</v>
      </c>
      <c r="RI21" s="41">
        <v>0</v>
      </c>
      <c r="RJ21" s="41">
        <v>0</v>
      </c>
      <c r="RK21" s="41">
        <v>0</v>
      </c>
      <c r="RL21" s="41">
        <v>0</v>
      </c>
      <c r="RM21" s="41">
        <v>0</v>
      </c>
      <c r="RN21" s="41">
        <v>0</v>
      </c>
      <c r="RO21" s="41">
        <v>0</v>
      </c>
      <c r="RP21" s="41">
        <v>0</v>
      </c>
      <c r="RQ21" s="41">
        <v>0</v>
      </c>
      <c r="RR21" s="41">
        <v>0</v>
      </c>
      <c r="RS21" s="41">
        <v>0</v>
      </c>
      <c r="RT21" s="41">
        <v>0</v>
      </c>
      <c r="RU21" s="41">
        <v>0</v>
      </c>
      <c r="RV21" s="41">
        <v>0</v>
      </c>
      <c r="RW21" s="41">
        <v>0</v>
      </c>
      <c r="RX21" s="41">
        <v>0</v>
      </c>
      <c r="RY21" s="41">
        <v>0</v>
      </c>
      <c r="RZ21" s="41">
        <v>0</v>
      </c>
      <c r="SA21" s="41">
        <v>0</v>
      </c>
      <c r="SB21" s="41">
        <v>0</v>
      </c>
      <c r="SC21" s="41">
        <v>0</v>
      </c>
      <c r="SD21" s="41">
        <v>0</v>
      </c>
      <c r="SE21" s="41">
        <v>0</v>
      </c>
      <c r="SF21" s="41">
        <v>0</v>
      </c>
      <c r="SG21" s="41">
        <v>0</v>
      </c>
      <c r="SH21" s="41">
        <v>0</v>
      </c>
      <c r="SI21" s="41">
        <v>0</v>
      </c>
      <c r="SJ21" s="41">
        <v>0</v>
      </c>
      <c r="SK21" s="41">
        <v>0</v>
      </c>
      <c r="SL21" s="41">
        <v>0</v>
      </c>
      <c r="SM21" s="41">
        <v>0</v>
      </c>
      <c r="SN21" s="41">
        <v>0</v>
      </c>
      <c r="SO21" s="41">
        <v>0</v>
      </c>
      <c r="SP21" s="41">
        <v>0</v>
      </c>
      <c r="SQ21" s="41">
        <v>0</v>
      </c>
      <c r="SR21" s="41">
        <v>0</v>
      </c>
      <c r="SS21" s="41">
        <v>0</v>
      </c>
      <c r="ST21" s="41">
        <v>0</v>
      </c>
      <c r="SU21" s="41">
        <v>0</v>
      </c>
      <c r="SV21" s="41">
        <v>0</v>
      </c>
      <c r="SW21" s="41">
        <v>0</v>
      </c>
      <c r="SX21" s="41">
        <v>0</v>
      </c>
      <c r="SY21" s="41">
        <v>0</v>
      </c>
      <c r="SZ21" s="41">
        <v>0</v>
      </c>
      <c r="TA21" s="41">
        <v>14</v>
      </c>
      <c r="TB21" s="41">
        <v>0</v>
      </c>
      <c r="TC21" s="41">
        <v>0</v>
      </c>
      <c r="TD21" s="41">
        <v>0</v>
      </c>
      <c r="TE21" s="41">
        <v>0</v>
      </c>
      <c r="TF21" s="41">
        <v>0</v>
      </c>
      <c r="TG21" s="41">
        <v>0</v>
      </c>
      <c r="TH21" s="41">
        <v>0</v>
      </c>
      <c r="TI21" s="41">
        <v>0</v>
      </c>
      <c r="TJ21" s="41">
        <v>0</v>
      </c>
      <c r="TK21" s="41">
        <v>0</v>
      </c>
      <c r="TL21" s="41">
        <v>0</v>
      </c>
      <c r="TM21" s="41">
        <v>0</v>
      </c>
      <c r="TN21" s="41">
        <v>0</v>
      </c>
      <c r="TO21" s="41">
        <v>0</v>
      </c>
      <c r="TP21" s="41">
        <v>0</v>
      </c>
      <c r="TQ21" s="41">
        <v>0</v>
      </c>
      <c r="TR21" s="41">
        <v>0</v>
      </c>
      <c r="TS21" s="41">
        <v>0</v>
      </c>
      <c r="TT21" s="41">
        <v>0</v>
      </c>
      <c r="TU21" s="41">
        <v>0</v>
      </c>
      <c r="TV21" s="41">
        <v>0</v>
      </c>
      <c r="TW21" s="41">
        <v>0</v>
      </c>
      <c r="TX21" s="41">
        <v>0</v>
      </c>
      <c r="TY21" s="41">
        <v>0</v>
      </c>
      <c r="TZ21" s="41">
        <v>0</v>
      </c>
      <c r="UA21" s="41">
        <v>0</v>
      </c>
      <c r="UB21" s="41">
        <v>0</v>
      </c>
      <c r="UC21" s="41">
        <v>0</v>
      </c>
      <c r="UD21" s="41">
        <v>0</v>
      </c>
      <c r="UE21" s="41">
        <v>0</v>
      </c>
      <c r="UF21" s="41">
        <v>0</v>
      </c>
      <c r="UG21" s="41">
        <v>0</v>
      </c>
      <c r="UH21" s="41">
        <v>0</v>
      </c>
      <c r="UI21" s="41">
        <v>0</v>
      </c>
      <c r="UJ21" s="41">
        <v>0</v>
      </c>
      <c r="UK21" s="41">
        <v>0</v>
      </c>
      <c r="UL21" s="41">
        <v>0</v>
      </c>
      <c r="UM21" s="41">
        <v>0</v>
      </c>
      <c r="UN21" s="41">
        <v>0</v>
      </c>
      <c r="UO21" s="41">
        <v>0</v>
      </c>
      <c r="UP21" s="41">
        <v>0</v>
      </c>
      <c r="UQ21" s="41">
        <v>0</v>
      </c>
      <c r="UR21" s="41">
        <v>0</v>
      </c>
      <c r="US21" s="41">
        <v>0</v>
      </c>
      <c r="UT21" s="41">
        <v>0</v>
      </c>
      <c r="UU21" s="41">
        <v>0</v>
      </c>
      <c r="UV21" s="41">
        <v>0</v>
      </c>
      <c r="UW21" s="41">
        <v>0</v>
      </c>
      <c r="UX21" s="41">
        <v>0</v>
      </c>
      <c r="UY21" s="41">
        <v>0</v>
      </c>
      <c r="UZ21" s="41">
        <v>0</v>
      </c>
      <c r="VA21" s="41">
        <v>0</v>
      </c>
      <c r="VB21" s="41">
        <v>0</v>
      </c>
      <c r="VC21" s="41">
        <v>0</v>
      </c>
      <c r="VD21" s="41">
        <v>0</v>
      </c>
      <c r="VE21" s="41">
        <v>0</v>
      </c>
      <c r="VF21" s="41">
        <v>0</v>
      </c>
      <c r="VG21" s="41">
        <v>0</v>
      </c>
      <c r="VH21" s="41">
        <v>0</v>
      </c>
      <c r="VI21" s="41">
        <v>0</v>
      </c>
      <c r="VJ21" s="41">
        <v>0</v>
      </c>
      <c r="VK21" s="41">
        <v>0</v>
      </c>
      <c r="VL21" s="41">
        <v>0</v>
      </c>
      <c r="VM21" s="41">
        <v>0</v>
      </c>
      <c r="VN21" s="41">
        <v>0</v>
      </c>
      <c r="VO21" s="41">
        <v>0</v>
      </c>
      <c r="VP21" s="41">
        <v>0</v>
      </c>
      <c r="VQ21" s="41">
        <v>0</v>
      </c>
      <c r="VR21" s="41">
        <v>0</v>
      </c>
      <c r="VS21" s="41">
        <v>0</v>
      </c>
      <c r="VT21" s="41">
        <v>0</v>
      </c>
      <c r="VU21" s="41">
        <v>0</v>
      </c>
      <c r="VV21" s="41">
        <v>0</v>
      </c>
      <c r="VW21" s="41">
        <v>0</v>
      </c>
      <c r="VX21" s="41">
        <v>0</v>
      </c>
      <c r="VY21" s="41">
        <v>0</v>
      </c>
      <c r="VZ21" s="41">
        <v>0</v>
      </c>
      <c r="WA21" s="41">
        <v>0</v>
      </c>
      <c r="WB21" s="41">
        <v>0</v>
      </c>
      <c r="WC21" s="41">
        <v>0</v>
      </c>
      <c r="WD21" s="41">
        <v>0</v>
      </c>
      <c r="WE21" s="41">
        <v>0</v>
      </c>
      <c r="WF21" s="41">
        <v>0</v>
      </c>
      <c r="WG21" s="41">
        <v>0</v>
      </c>
      <c r="WH21" s="41">
        <v>0</v>
      </c>
      <c r="WI21" s="41">
        <v>0</v>
      </c>
      <c r="WJ21" s="41">
        <v>0</v>
      </c>
      <c r="WK21" s="41">
        <v>0</v>
      </c>
      <c r="WL21" s="41">
        <v>0</v>
      </c>
      <c r="WM21" s="41">
        <v>0</v>
      </c>
      <c r="WN21" s="41">
        <v>0</v>
      </c>
      <c r="WO21" s="41">
        <v>0</v>
      </c>
      <c r="WP21" s="41">
        <v>0</v>
      </c>
      <c r="WQ21" s="41">
        <v>0</v>
      </c>
      <c r="WR21" s="41">
        <v>0</v>
      </c>
      <c r="WS21" s="41">
        <v>0</v>
      </c>
      <c r="WT21" s="41">
        <v>0</v>
      </c>
      <c r="WU21" s="41">
        <v>0</v>
      </c>
      <c r="WV21" s="41">
        <v>0</v>
      </c>
      <c r="WW21" s="41">
        <v>0</v>
      </c>
      <c r="WX21" s="41">
        <v>0</v>
      </c>
      <c r="WY21" s="41">
        <v>0</v>
      </c>
      <c r="WZ21" s="41">
        <v>0</v>
      </c>
      <c r="XA21" s="41">
        <v>0</v>
      </c>
      <c r="XB21" s="41">
        <v>0</v>
      </c>
      <c r="XC21" s="41">
        <v>0</v>
      </c>
      <c r="XD21" s="41">
        <v>0</v>
      </c>
      <c r="XE21" s="41">
        <v>0</v>
      </c>
      <c r="XF21" s="41">
        <v>0</v>
      </c>
      <c r="XG21" s="41">
        <v>0</v>
      </c>
      <c r="XH21" s="41">
        <v>0</v>
      </c>
      <c r="XI21" s="41">
        <v>0</v>
      </c>
      <c r="XJ21" s="41">
        <v>0</v>
      </c>
      <c r="XK21" s="41">
        <v>0</v>
      </c>
      <c r="XL21" s="41">
        <v>0</v>
      </c>
      <c r="XM21" s="41">
        <v>0</v>
      </c>
      <c r="XN21" s="41">
        <v>0</v>
      </c>
      <c r="XO21" s="41">
        <v>0</v>
      </c>
      <c r="XP21" s="41">
        <v>0</v>
      </c>
      <c r="XQ21" s="41">
        <v>0</v>
      </c>
      <c r="XR21" s="41">
        <v>0</v>
      </c>
      <c r="XS21" s="41">
        <v>0</v>
      </c>
      <c r="XT21" s="41">
        <v>0</v>
      </c>
      <c r="XU21" s="41">
        <v>0</v>
      </c>
      <c r="XV21" s="41">
        <v>0</v>
      </c>
      <c r="XW21" s="41">
        <v>0</v>
      </c>
      <c r="XX21" s="41">
        <v>0</v>
      </c>
      <c r="XY21" s="41">
        <v>0</v>
      </c>
      <c r="XZ21" s="41">
        <v>0</v>
      </c>
      <c r="YA21" s="41">
        <v>0</v>
      </c>
      <c r="YB21" s="41">
        <v>0</v>
      </c>
      <c r="YC21" s="41">
        <v>0</v>
      </c>
      <c r="YD21" s="41">
        <v>0</v>
      </c>
      <c r="YE21" s="41">
        <v>0</v>
      </c>
      <c r="YF21" s="41">
        <v>0</v>
      </c>
      <c r="YG21" s="41">
        <v>0</v>
      </c>
      <c r="YH21" s="41">
        <v>0</v>
      </c>
      <c r="YI21" s="41">
        <v>0</v>
      </c>
      <c r="YJ21" s="41">
        <v>0</v>
      </c>
      <c r="YK21" s="41">
        <v>0</v>
      </c>
      <c r="YL21" s="41">
        <v>0</v>
      </c>
      <c r="YM21" s="41">
        <v>0</v>
      </c>
      <c r="YN21" s="41">
        <v>0</v>
      </c>
      <c r="YO21" s="41">
        <v>0</v>
      </c>
      <c r="YP21" s="41">
        <v>0</v>
      </c>
      <c r="YQ21" s="41">
        <v>0</v>
      </c>
      <c r="YR21" s="41">
        <v>0</v>
      </c>
      <c r="YS21" s="41">
        <v>0</v>
      </c>
      <c r="YT21" s="41">
        <v>130.6</v>
      </c>
      <c r="YU21" s="41">
        <v>52</v>
      </c>
      <c r="YV21" s="41">
        <v>0</v>
      </c>
      <c r="YW21" s="41">
        <v>0</v>
      </c>
      <c r="YX21" s="41">
        <v>0</v>
      </c>
      <c r="YY21" s="41">
        <v>0</v>
      </c>
      <c r="YZ21" s="41">
        <v>0</v>
      </c>
      <c r="ZA21" s="41">
        <v>0</v>
      </c>
      <c r="ZB21" s="41">
        <v>0</v>
      </c>
      <c r="ZC21" s="41">
        <v>0</v>
      </c>
      <c r="ZD21" s="41">
        <v>0</v>
      </c>
      <c r="ZE21" s="41">
        <v>0</v>
      </c>
      <c r="ZF21" s="41">
        <v>58.3</v>
      </c>
      <c r="ZG21" s="41">
        <v>0</v>
      </c>
      <c r="ZH21" s="41">
        <v>0</v>
      </c>
      <c r="ZI21" s="41">
        <v>20.3</v>
      </c>
      <c r="ZJ21" s="41">
        <v>0</v>
      </c>
      <c r="ZK21" s="41">
        <v>0</v>
      </c>
      <c r="ZL21" s="40">
        <v>148.6</v>
      </c>
      <c r="ZM21" s="42">
        <f t="shared" si="6"/>
        <v>13313</v>
      </c>
      <c r="ZN21" s="42">
        <f t="shared" si="7"/>
        <v>10480</v>
      </c>
      <c r="ZO21" s="42">
        <f>10726-1519</f>
        <v>9207</v>
      </c>
      <c r="ZP21" s="42">
        <f>974+299</f>
        <v>1273</v>
      </c>
      <c r="ZQ21" s="42">
        <v>0</v>
      </c>
      <c r="ZR21" s="42">
        <f t="shared" si="8"/>
        <v>2833</v>
      </c>
      <c r="ZS21" s="42">
        <v>2180</v>
      </c>
      <c r="ZT21" s="42">
        <f>368+285</f>
        <v>653</v>
      </c>
      <c r="ZU21" s="42">
        <v>0</v>
      </c>
    </row>
    <row r="22" spans="1:700" ht="50.25" customHeight="1" x14ac:dyDescent="0.25">
      <c r="A22" s="5">
        <v>4</v>
      </c>
      <c r="B22" s="46" t="s">
        <v>79</v>
      </c>
      <c r="C22" s="49" t="s">
        <v>78</v>
      </c>
      <c r="D22" s="40">
        <f t="shared" si="0"/>
        <v>614</v>
      </c>
      <c r="E22" s="40">
        <f t="shared" si="1"/>
        <v>64</v>
      </c>
      <c r="F22" s="40">
        <f t="shared" si="2"/>
        <v>550</v>
      </c>
      <c r="G22" s="40">
        <v>296</v>
      </c>
      <c r="H22" s="40">
        <v>0</v>
      </c>
      <c r="I22" s="40">
        <v>211</v>
      </c>
      <c r="J22" s="40">
        <v>0</v>
      </c>
      <c r="K22" s="40">
        <v>43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15</v>
      </c>
      <c r="BM22" s="40">
        <v>49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40">
        <v>0</v>
      </c>
      <c r="DG22" s="40">
        <v>0</v>
      </c>
      <c r="DH22" s="40">
        <v>0</v>
      </c>
      <c r="DI22" s="40">
        <v>0</v>
      </c>
      <c r="DJ22" s="40">
        <v>0</v>
      </c>
      <c r="DK22" s="40">
        <v>0</v>
      </c>
      <c r="DL22" s="40">
        <v>0</v>
      </c>
      <c r="DM22" s="40">
        <v>0</v>
      </c>
      <c r="DN22" s="40">
        <v>0</v>
      </c>
      <c r="DO22" s="40">
        <v>0</v>
      </c>
      <c r="DP22" s="40">
        <v>0</v>
      </c>
      <c r="DQ22" s="40">
        <v>0</v>
      </c>
      <c r="DR22" s="40">
        <v>0</v>
      </c>
      <c r="DS22" s="40">
        <v>0</v>
      </c>
      <c r="DT22" s="40">
        <v>0</v>
      </c>
      <c r="DU22" s="40">
        <v>0</v>
      </c>
      <c r="DV22" s="40">
        <v>0</v>
      </c>
      <c r="DW22" s="40">
        <v>0</v>
      </c>
      <c r="DX22" s="40">
        <v>0</v>
      </c>
      <c r="DY22" s="40">
        <v>0</v>
      </c>
      <c r="DZ22" s="40">
        <v>0</v>
      </c>
      <c r="EA22" s="40">
        <v>0</v>
      </c>
      <c r="EB22" s="40">
        <v>0</v>
      </c>
      <c r="EC22" s="40">
        <v>0</v>
      </c>
      <c r="ED22" s="40">
        <v>0</v>
      </c>
      <c r="EE22" s="40">
        <v>0</v>
      </c>
      <c r="EF22" s="40">
        <v>0</v>
      </c>
      <c r="EG22" s="40">
        <v>0</v>
      </c>
      <c r="EH22" s="40">
        <v>0</v>
      </c>
      <c r="EI22" s="40">
        <v>0</v>
      </c>
      <c r="EJ22" s="40">
        <v>0</v>
      </c>
      <c r="EK22" s="40">
        <v>0</v>
      </c>
      <c r="EL22" s="40">
        <v>0</v>
      </c>
      <c r="EM22" s="40">
        <v>0</v>
      </c>
      <c r="EN22" s="40">
        <v>0</v>
      </c>
      <c r="EO22" s="40">
        <v>0</v>
      </c>
      <c r="EP22" s="40">
        <v>0</v>
      </c>
      <c r="EQ22" s="40">
        <v>0</v>
      </c>
      <c r="ER22" s="40">
        <v>0</v>
      </c>
      <c r="ES22" s="40">
        <v>0</v>
      </c>
      <c r="ET22" s="40">
        <v>0</v>
      </c>
      <c r="EU22" s="40">
        <v>0</v>
      </c>
      <c r="EV22" s="40">
        <v>0</v>
      </c>
      <c r="EW22" s="40">
        <v>0</v>
      </c>
      <c r="EX22" s="40">
        <v>0</v>
      </c>
      <c r="EY22" s="40">
        <v>0</v>
      </c>
      <c r="EZ22" s="40">
        <v>0</v>
      </c>
      <c r="FA22" s="40">
        <v>0</v>
      </c>
      <c r="FB22" s="40">
        <v>0</v>
      </c>
      <c r="FC22" s="40">
        <v>0</v>
      </c>
      <c r="FD22" s="40">
        <v>0</v>
      </c>
      <c r="FE22" s="40">
        <v>0</v>
      </c>
      <c r="FF22" s="40">
        <v>0</v>
      </c>
      <c r="FG22" s="40">
        <v>0</v>
      </c>
      <c r="FH22" s="40">
        <v>0</v>
      </c>
      <c r="FI22" s="40">
        <v>0</v>
      </c>
      <c r="FJ22" s="40">
        <v>0</v>
      </c>
      <c r="FK22" s="40">
        <v>0</v>
      </c>
      <c r="FL22" s="40">
        <v>0</v>
      </c>
      <c r="FM22" s="40">
        <v>0</v>
      </c>
      <c r="FN22" s="40">
        <v>0</v>
      </c>
      <c r="FO22" s="40">
        <v>0</v>
      </c>
      <c r="FP22" s="40">
        <v>0</v>
      </c>
      <c r="FQ22" s="40">
        <v>0</v>
      </c>
      <c r="FR22" s="40">
        <v>0</v>
      </c>
      <c r="FS22" s="40">
        <v>0</v>
      </c>
      <c r="FT22" s="40">
        <v>0</v>
      </c>
      <c r="FU22" s="40">
        <v>0</v>
      </c>
      <c r="FV22" s="40">
        <v>0</v>
      </c>
      <c r="FW22" s="40">
        <v>0</v>
      </c>
      <c r="FX22" s="40">
        <v>0</v>
      </c>
      <c r="FY22" s="40">
        <v>0</v>
      </c>
      <c r="FZ22" s="40">
        <v>0</v>
      </c>
      <c r="GA22" s="40">
        <v>0</v>
      </c>
      <c r="GB22" s="40">
        <v>0</v>
      </c>
      <c r="GC22" s="40">
        <v>0</v>
      </c>
      <c r="GD22" s="40">
        <v>0</v>
      </c>
      <c r="GE22" s="40">
        <v>0</v>
      </c>
      <c r="GF22" s="40">
        <v>0</v>
      </c>
      <c r="GG22" s="40">
        <v>0</v>
      </c>
      <c r="GH22" s="40">
        <v>0</v>
      </c>
      <c r="GI22" s="40">
        <v>0</v>
      </c>
      <c r="GJ22" s="40">
        <v>0</v>
      </c>
      <c r="GK22" s="40">
        <v>0</v>
      </c>
      <c r="GL22" s="40">
        <v>0</v>
      </c>
      <c r="GM22" s="40">
        <v>0</v>
      </c>
      <c r="GN22" s="40">
        <v>0</v>
      </c>
      <c r="GO22" s="40">
        <v>0</v>
      </c>
      <c r="GP22" s="40">
        <v>0</v>
      </c>
      <c r="GQ22" s="40">
        <v>0</v>
      </c>
      <c r="GR22" s="40">
        <v>0</v>
      </c>
      <c r="GS22" s="40">
        <v>0</v>
      </c>
      <c r="GT22" s="40">
        <v>0</v>
      </c>
      <c r="GU22" s="40">
        <v>0</v>
      </c>
      <c r="GV22" s="40">
        <v>0</v>
      </c>
      <c r="GW22" s="40">
        <v>0</v>
      </c>
      <c r="GX22" s="40">
        <v>0</v>
      </c>
      <c r="GY22" s="40">
        <v>0</v>
      </c>
      <c r="GZ22" s="40">
        <v>0</v>
      </c>
      <c r="HA22" s="40">
        <v>0</v>
      </c>
      <c r="HB22" s="40">
        <v>0</v>
      </c>
      <c r="HC22" s="40">
        <v>0</v>
      </c>
      <c r="HD22" s="40">
        <v>0</v>
      </c>
      <c r="HE22" s="40">
        <v>0</v>
      </c>
      <c r="HF22" s="40">
        <v>550</v>
      </c>
      <c r="HG22" s="40">
        <v>296</v>
      </c>
      <c r="HH22" s="40">
        <v>0</v>
      </c>
      <c r="HI22" s="40">
        <v>0</v>
      </c>
      <c r="HJ22" s="40">
        <v>0</v>
      </c>
      <c r="HK22" s="40">
        <v>0</v>
      </c>
      <c r="HL22" s="40">
        <v>0</v>
      </c>
      <c r="HM22" s="40">
        <v>0</v>
      </c>
      <c r="HN22" s="40">
        <v>0</v>
      </c>
      <c r="HO22" s="40">
        <v>0</v>
      </c>
      <c r="HP22" s="40">
        <v>0</v>
      </c>
      <c r="HQ22" s="40">
        <v>0</v>
      </c>
      <c r="HR22" s="40">
        <v>211</v>
      </c>
      <c r="HS22" s="40">
        <v>0</v>
      </c>
      <c r="HT22" s="40">
        <v>0</v>
      </c>
      <c r="HU22" s="40">
        <v>43</v>
      </c>
      <c r="HV22" s="40">
        <v>0</v>
      </c>
      <c r="HW22" s="40">
        <v>0</v>
      </c>
      <c r="HX22" s="40">
        <f t="shared" si="3"/>
        <v>621</v>
      </c>
      <c r="HY22" s="40">
        <f t="shared" si="4"/>
        <v>64</v>
      </c>
      <c r="HZ22" s="40">
        <f t="shared" si="5"/>
        <v>557</v>
      </c>
      <c r="IA22" s="40">
        <v>272</v>
      </c>
      <c r="IB22" s="40">
        <v>0</v>
      </c>
      <c r="IC22" s="40">
        <v>250</v>
      </c>
      <c r="ID22" s="40">
        <v>0</v>
      </c>
      <c r="IE22" s="40">
        <v>35</v>
      </c>
      <c r="IF22" s="40">
        <v>0</v>
      </c>
      <c r="IG22" s="40">
        <v>0</v>
      </c>
      <c r="IH22" s="40">
        <v>0</v>
      </c>
      <c r="II22" s="40">
        <v>0</v>
      </c>
      <c r="IJ22" s="40">
        <v>0</v>
      </c>
      <c r="IK22" s="40">
        <v>0</v>
      </c>
      <c r="IL22" s="40">
        <v>0</v>
      </c>
      <c r="IM22" s="40">
        <v>0</v>
      </c>
      <c r="IN22" s="40">
        <v>0</v>
      </c>
      <c r="IO22" s="40">
        <v>0</v>
      </c>
      <c r="IP22" s="40">
        <v>0</v>
      </c>
      <c r="IQ22" s="40">
        <v>0</v>
      </c>
      <c r="IR22" s="40">
        <v>0</v>
      </c>
      <c r="IS22" s="40">
        <v>0</v>
      </c>
      <c r="IT22" s="40">
        <v>0</v>
      </c>
      <c r="IU22" s="40">
        <v>0</v>
      </c>
      <c r="IV22" s="40">
        <v>0</v>
      </c>
      <c r="IW22" s="40">
        <v>0</v>
      </c>
      <c r="IX22" s="40">
        <v>0</v>
      </c>
      <c r="IY22" s="40">
        <v>0</v>
      </c>
      <c r="IZ22" s="40">
        <v>0</v>
      </c>
      <c r="JA22" s="40">
        <v>0</v>
      </c>
      <c r="JB22" s="40">
        <v>0</v>
      </c>
      <c r="JC22" s="40">
        <v>0</v>
      </c>
      <c r="JD22" s="40">
        <v>0</v>
      </c>
      <c r="JE22" s="40">
        <v>0</v>
      </c>
      <c r="JF22" s="40">
        <v>0</v>
      </c>
      <c r="JG22" s="40">
        <v>0</v>
      </c>
      <c r="JH22" s="40">
        <v>0</v>
      </c>
      <c r="JI22" s="40">
        <v>0</v>
      </c>
      <c r="JJ22" s="40">
        <v>0</v>
      </c>
      <c r="JK22" s="40">
        <v>0</v>
      </c>
      <c r="JL22" s="40">
        <v>0</v>
      </c>
      <c r="JM22" s="40">
        <v>0</v>
      </c>
      <c r="JN22" s="40">
        <v>0</v>
      </c>
      <c r="JO22" s="40">
        <v>0</v>
      </c>
      <c r="JP22" s="40">
        <v>0</v>
      </c>
      <c r="JQ22" s="40">
        <v>0</v>
      </c>
      <c r="JR22" s="40">
        <v>0</v>
      </c>
      <c r="JS22" s="40">
        <v>0</v>
      </c>
      <c r="JT22" s="40">
        <v>0</v>
      </c>
      <c r="JU22" s="40">
        <v>0</v>
      </c>
      <c r="JV22" s="40">
        <v>0</v>
      </c>
      <c r="JW22" s="40">
        <v>0</v>
      </c>
      <c r="JX22" s="40">
        <v>0</v>
      </c>
      <c r="JY22" s="40">
        <v>0</v>
      </c>
      <c r="JZ22" s="40">
        <v>0</v>
      </c>
      <c r="KA22" s="40">
        <v>0</v>
      </c>
      <c r="KB22" s="40">
        <v>0</v>
      </c>
      <c r="KC22" s="40">
        <v>0</v>
      </c>
      <c r="KD22" s="40">
        <v>0</v>
      </c>
      <c r="KE22" s="40">
        <v>0</v>
      </c>
      <c r="KF22" s="40">
        <v>15</v>
      </c>
      <c r="KG22" s="40">
        <v>49</v>
      </c>
      <c r="KH22" s="40">
        <v>0</v>
      </c>
      <c r="KI22" s="40">
        <v>0</v>
      </c>
      <c r="KJ22" s="40">
        <v>0</v>
      </c>
      <c r="KK22" s="40">
        <v>0</v>
      </c>
      <c r="KL22" s="40">
        <v>0</v>
      </c>
      <c r="KM22" s="40">
        <v>0</v>
      </c>
      <c r="KN22" s="40">
        <v>0</v>
      </c>
      <c r="KO22" s="40">
        <v>0</v>
      </c>
      <c r="KP22" s="40">
        <v>0</v>
      </c>
      <c r="KQ22" s="40">
        <v>0</v>
      </c>
      <c r="KR22" s="40">
        <v>0</v>
      </c>
      <c r="KS22" s="40">
        <v>0</v>
      </c>
      <c r="KT22" s="40">
        <v>0</v>
      </c>
      <c r="KU22" s="40">
        <v>0</v>
      </c>
      <c r="KV22" s="40">
        <v>0</v>
      </c>
      <c r="KW22" s="40">
        <v>0</v>
      </c>
      <c r="KX22" s="40">
        <v>0</v>
      </c>
      <c r="KY22" s="40">
        <v>0</v>
      </c>
      <c r="KZ22" s="40">
        <v>0</v>
      </c>
      <c r="LA22" s="40">
        <v>0</v>
      </c>
      <c r="LB22" s="40">
        <v>0</v>
      </c>
      <c r="LC22" s="40">
        <v>0</v>
      </c>
      <c r="LD22" s="40">
        <v>0</v>
      </c>
      <c r="LE22" s="40">
        <v>0</v>
      </c>
      <c r="LF22" s="40">
        <v>0</v>
      </c>
      <c r="LG22" s="40">
        <v>0</v>
      </c>
      <c r="LH22" s="40">
        <v>0</v>
      </c>
      <c r="LI22" s="40">
        <v>0</v>
      </c>
      <c r="LJ22" s="40">
        <v>0</v>
      </c>
      <c r="LK22" s="40">
        <v>0</v>
      </c>
      <c r="LL22" s="40">
        <v>0</v>
      </c>
      <c r="LM22" s="40">
        <v>0</v>
      </c>
      <c r="LN22" s="40">
        <v>0</v>
      </c>
      <c r="LO22" s="40">
        <v>0</v>
      </c>
      <c r="LP22" s="40">
        <v>0</v>
      </c>
      <c r="LQ22" s="40">
        <v>0</v>
      </c>
      <c r="LR22" s="40">
        <v>0</v>
      </c>
      <c r="LS22" s="40">
        <v>0</v>
      </c>
      <c r="LT22" s="40">
        <v>0</v>
      </c>
      <c r="LU22" s="40">
        <v>0</v>
      </c>
      <c r="LV22" s="40">
        <v>0</v>
      </c>
      <c r="LW22" s="40">
        <v>0</v>
      </c>
      <c r="LX22" s="40">
        <v>0</v>
      </c>
      <c r="LY22" s="40">
        <v>0</v>
      </c>
      <c r="LZ22" s="40">
        <v>0</v>
      </c>
      <c r="MA22" s="40">
        <v>0</v>
      </c>
      <c r="MB22" s="40">
        <v>0</v>
      </c>
      <c r="MC22" s="40">
        <v>0</v>
      </c>
      <c r="MD22" s="40">
        <v>0</v>
      </c>
      <c r="ME22" s="40">
        <v>0</v>
      </c>
      <c r="MF22" s="40">
        <v>0</v>
      </c>
      <c r="MG22" s="40">
        <v>0</v>
      </c>
      <c r="MH22" s="40">
        <v>0</v>
      </c>
      <c r="MI22" s="40">
        <v>0</v>
      </c>
      <c r="MJ22" s="40">
        <v>0</v>
      </c>
      <c r="MK22" s="40">
        <v>0</v>
      </c>
      <c r="ML22" s="40">
        <v>0</v>
      </c>
      <c r="MM22" s="40">
        <v>0</v>
      </c>
      <c r="MN22" s="40">
        <v>0</v>
      </c>
      <c r="MO22" s="40">
        <v>0</v>
      </c>
      <c r="MP22" s="40">
        <v>0</v>
      </c>
      <c r="MQ22" s="40">
        <v>0</v>
      </c>
      <c r="MR22" s="40">
        <v>0</v>
      </c>
      <c r="MS22" s="40">
        <v>0</v>
      </c>
      <c r="MT22" s="40">
        <v>0</v>
      </c>
      <c r="MU22" s="40">
        <v>0</v>
      </c>
      <c r="MV22" s="40">
        <v>0</v>
      </c>
      <c r="MW22" s="40">
        <v>0</v>
      </c>
      <c r="MX22" s="40">
        <v>0</v>
      </c>
      <c r="MY22" s="40">
        <v>0</v>
      </c>
      <c r="MZ22" s="40">
        <v>0</v>
      </c>
      <c r="NA22" s="40">
        <v>0</v>
      </c>
      <c r="NB22" s="40">
        <v>0</v>
      </c>
      <c r="NC22" s="40">
        <v>0</v>
      </c>
      <c r="ND22" s="40">
        <v>0</v>
      </c>
      <c r="NE22" s="40">
        <v>0</v>
      </c>
      <c r="NF22" s="40">
        <v>0</v>
      </c>
      <c r="NG22" s="40">
        <v>0</v>
      </c>
      <c r="NH22" s="40">
        <v>0</v>
      </c>
      <c r="NI22" s="40">
        <v>0</v>
      </c>
      <c r="NJ22" s="40">
        <v>0</v>
      </c>
      <c r="NK22" s="40">
        <v>0</v>
      </c>
      <c r="NL22" s="40">
        <v>0</v>
      </c>
      <c r="NM22" s="40">
        <v>0</v>
      </c>
      <c r="NN22" s="40">
        <v>0</v>
      </c>
      <c r="NO22" s="40">
        <v>0</v>
      </c>
      <c r="NP22" s="40">
        <v>0</v>
      </c>
      <c r="NQ22" s="40">
        <v>0</v>
      </c>
      <c r="NR22" s="40">
        <v>0</v>
      </c>
      <c r="NS22" s="40">
        <v>0</v>
      </c>
      <c r="NT22" s="40">
        <v>0</v>
      </c>
      <c r="NU22" s="40">
        <v>0</v>
      </c>
      <c r="NV22" s="40">
        <v>0</v>
      </c>
      <c r="NW22" s="40">
        <v>0</v>
      </c>
      <c r="NX22" s="40">
        <v>0</v>
      </c>
      <c r="NY22" s="40">
        <v>0</v>
      </c>
      <c r="NZ22" s="40">
        <v>0</v>
      </c>
      <c r="OA22" s="40">
        <v>0</v>
      </c>
      <c r="OB22" s="40">
        <v>0</v>
      </c>
      <c r="OC22" s="40">
        <v>0</v>
      </c>
      <c r="OD22" s="40">
        <v>0</v>
      </c>
      <c r="OE22" s="40">
        <v>0</v>
      </c>
      <c r="OF22" s="40">
        <v>0</v>
      </c>
      <c r="OG22" s="40">
        <v>0</v>
      </c>
      <c r="OH22" s="40">
        <v>0</v>
      </c>
      <c r="OI22" s="40">
        <v>0</v>
      </c>
      <c r="OJ22" s="40">
        <v>0</v>
      </c>
      <c r="OK22" s="40">
        <v>0</v>
      </c>
      <c r="OL22" s="40">
        <v>0</v>
      </c>
      <c r="OM22" s="40">
        <v>0</v>
      </c>
      <c r="ON22" s="40">
        <v>0</v>
      </c>
      <c r="OO22" s="40">
        <v>0</v>
      </c>
      <c r="OP22" s="40">
        <v>0</v>
      </c>
      <c r="OQ22" s="40">
        <v>0</v>
      </c>
      <c r="OR22" s="40">
        <v>0</v>
      </c>
      <c r="OS22" s="40">
        <v>0</v>
      </c>
      <c r="OT22" s="40">
        <v>0</v>
      </c>
      <c r="OU22" s="40">
        <v>0</v>
      </c>
      <c r="OV22" s="40">
        <v>0</v>
      </c>
      <c r="OW22" s="40">
        <v>0</v>
      </c>
      <c r="OX22" s="40">
        <v>0</v>
      </c>
      <c r="OY22" s="40">
        <v>0</v>
      </c>
      <c r="OZ22" s="40">
        <v>0</v>
      </c>
      <c r="PA22" s="40">
        <v>0</v>
      </c>
      <c r="PB22" s="40">
        <v>0</v>
      </c>
      <c r="PC22" s="40">
        <v>0</v>
      </c>
      <c r="PD22" s="40">
        <v>0</v>
      </c>
      <c r="PE22" s="40">
        <v>0</v>
      </c>
      <c r="PF22" s="40">
        <v>0</v>
      </c>
      <c r="PG22" s="40">
        <v>0</v>
      </c>
      <c r="PH22" s="40">
        <v>0</v>
      </c>
      <c r="PI22" s="40">
        <v>0</v>
      </c>
      <c r="PJ22" s="40">
        <v>0</v>
      </c>
      <c r="PK22" s="40">
        <v>0</v>
      </c>
      <c r="PL22" s="40">
        <v>0</v>
      </c>
      <c r="PM22" s="40">
        <v>0</v>
      </c>
      <c r="PN22" s="40">
        <v>0</v>
      </c>
      <c r="PO22" s="40">
        <v>0</v>
      </c>
      <c r="PP22" s="40">
        <v>0</v>
      </c>
      <c r="PQ22" s="40">
        <v>0</v>
      </c>
      <c r="PR22" s="40">
        <v>0</v>
      </c>
      <c r="PS22" s="40">
        <v>0</v>
      </c>
      <c r="PT22" s="40">
        <v>0</v>
      </c>
      <c r="PU22" s="40">
        <v>0</v>
      </c>
      <c r="PV22" s="40">
        <v>0</v>
      </c>
      <c r="PW22" s="40">
        <v>0</v>
      </c>
      <c r="PX22" s="40">
        <v>0</v>
      </c>
      <c r="PY22" s="40">
        <v>0</v>
      </c>
      <c r="PZ22" s="40">
        <v>557</v>
      </c>
      <c r="QA22" s="40">
        <v>272</v>
      </c>
      <c r="QB22" s="40">
        <v>0</v>
      </c>
      <c r="QC22" s="40">
        <v>0</v>
      </c>
      <c r="QD22" s="40">
        <v>0</v>
      </c>
      <c r="QE22" s="40">
        <v>0</v>
      </c>
      <c r="QF22" s="40">
        <v>0</v>
      </c>
      <c r="QG22" s="40">
        <v>0</v>
      </c>
      <c r="QH22" s="40">
        <v>0</v>
      </c>
      <c r="QI22" s="40">
        <v>0</v>
      </c>
      <c r="QJ22" s="40">
        <v>0</v>
      </c>
      <c r="QK22" s="40">
        <v>0</v>
      </c>
      <c r="QL22" s="40">
        <v>250</v>
      </c>
      <c r="QM22" s="40">
        <v>0</v>
      </c>
      <c r="QN22" s="40">
        <v>0</v>
      </c>
      <c r="QO22" s="40">
        <v>35</v>
      </c>
      <c r="QP22" s="40">
        <v>0</v>
      </c>
      <c r="QQ22" s="40">
        <v>0</v>
      </c>
      <c r="QR22" s="41">
        <v>616.29999999999995</v>
      </c>
      <c r="QS22" s="41">
        <v>64</v>
      </c>
      <c r="QT22" s="41">
        <v>552.29999999999995</v>
      </c>
      <c r="QU22" s="41">
        <v>288</v>
      </c>
      <c r="QV22" s="41">
        <v>0</v>
      </c>
      <c r="QW22" s="41">
        <v>224</v>
      </c>
      <c r="QX22" s="41">
        <v>0</v>
      </c>
      <c r="QY22" s="41">
        <v>40.299999999999997</v>
      </c>
      <c r="QZ22" s="41">
        <v>0</v>
      </c>
      <c r="RA22" s="41">
        <v>0</v>
      </c>
      <c r="RB22" s="41">
        <v>0</v>
      </c>
      <c r="RC22" s="41">
        <v>0</v>
      </c>
      <c r="RD22" s="41">
        <v>0</v>
      </c>
      <c r="RE22" s="41">
        <v>0</v>
      </c>
      <c r="RF22" s="41">
        <v>0</v>
      </c>
      <c r="RG22" s="41">
        <v>0</v>
      </c>
      <c r="RH22" s="41">
        <v>0</v>
      </c>
      <c r="RI22" s="41">
        <v>0</v>
      </c>
      <c r="RJ22" s="41">
        <v>0</v>
      </c>
      <c r="RK22" s="41">
        <v>0</v>
      </c>
      <c r="RL22" s="41">
        <v>0</v>
      </c>
      <c r="RM22" s="41">
        <v>0</v>
      </c>
      <c r="RN22" s="41">
        <v>0</v>
      </c>
      <c r="RO22" s="41">
        <v>0</v>
      </c>
      <c r="RP22" s="41">
        <v>0</v>
      </c>
      <c r="RQ22" s="41">
        <v>0</v>
      </c>
      <c r="RR22" s="41">
        <v>0</v>
      </c>
      <c r="RS22" s="41">
        <v>0</v>
      </c>
      <c r="RT22" s="41">
        <v>0</v>
      </c>
      <c r="RU22" s="41">
        <v>0</v>
      </c>
      <c r="RV22" s="41">
        <v>0</v>
      </c>
      <c r="RW22" s="41">
        <v>0</v>
      </c>
      <c r="RX22" s="41">
        <v>0</v>
      </c>
      <c r="RY22" s="41">
        <v>0</v>
      </c>
      <c r="RZ22" s="41">
        <v>0</v>
      </c>
      <c r="SA22" s="41">
        <v>0</v>
      </c>
      <c r="SB22" s="41">
        <v>0</v>
      </c>
      <c r="SC22" s="41">
        <v>0</v>
      </c>
      <c r="SD22" s="41">
        <v>0</v>
      </c>
      <c r="SE22" s="41">
        <v>0</v>
      </c>
      <c r="SF22" s="41">
        <v>0</v>
      </c>
      <c r="SG22" s="41">
        <v>0</v>
      </c>
      <c r="SH22" s="41">
        <v>0</v>
      </c>
      <c r="SI22" s="41">
        <v>0</v>
      </c>
      <c r="SJ22" s="41">
        <v>0</v>
      </c>
      <c r="SK22" s="41">
        <v>0</v>
      </c>
      <c r="SL22" s="41">
        <v>0</v>
      </c>
      <c r="SM22" s="41">
        <v>0</v>
      </c>
      <c r="SN22" s="41">
        <v>0</v>
      </c>
      <c r="SO22" s="41">
        <v>0</v>
      </c>
      <c r="SP22" s="41">
        <v>0</v>
      </c>
      <c r="SQ22" s="41">
        <v>0</v>
      </c>
      <c r="SR22" s="41">
        <v>0</v>
      </c>
      <c r="SS22" s="41">
        <v>0</v>
      </c>
      <c r="ST22" s="41">
        <v>0</v>
      </c>
      <c r="SU22" s="41">
        <v>0</v>
      </c>
      <c r="SV22" s="41">
        <v>0</v>
      </c>
      <c r="SW22" s="41">
        <v>0</v>
      </c>
      <c r="SX22" s="41">
        <v>0</v>
      </c>
      <c r="SY22" s="41">
        <v>0</v>
      </c>
      <c r="SZ22" s="41">
        <v>15</v>
      </c>
      <c r="TA22" s="41">
        <v>49</v>
      </c>
      <c r="TB22" s="41">
        <v>0</v>
      </c>
      <c r="TC22" s="41">
        <v>0</v>
      </c>
      <c r="TD22" s="41">
        <v>0</v>
      </c>
      <c r="TE22" s="41">
        <v>0</v>
      </c>
      <c r="TF22" s="41">
        <v>0</v>
      </c>
      <c r="TG22" s="41">
        <v>0</v>
      </c>
      <c r="TH22" s="41">
        <v>0</v>
      </c>
      <c r="TI22" s="41">
        <v>0</v>
      </c>
      <c r="TJ22" s="41">
        <v>0</v>
      </c>
      <c r="TK22" s="41">
        <v>0</v>
      </c>
      <c r="TL22" s="41">
        <v>0</v>
      </c>
      <c r="TM22" s="41">
        <v>0</v>
      </c>
      <c r="TN22" s="41">
        <v>0</v>
      </c>
      <c r="TO22" s="41">
        <v>0</v>
      </c>
      <c r="TP22" s="41">
        <v>0</v>
      </c>
      <c r="TQ22" s="41">
        <v>0</v>
      </c>
      <c r="TR22" s="41">
        <v>0</v>
      </c>
      <c r="TS22" s="41">
        <v>0</v>
      </c>
      <c r="TT22" s="41">
        <v>0</v>
      </c>
      <c r="TU22" s="41">
        <v>0</v>
      </c>
      <c r="TV22" s="41">
        <v>0</v>
      </c>
      <c r="TW22" s="41">
        <v>0</v>
      </c>
      <c r="TX22" s="41">
        <v>0</v>
      </c>
      <c r="TY22" s="41">
        <v>0</v>
      </c>
      <c r="TZ22" s="41">
        <v>0</v>
      </c>
      <c r="UA22" s="41">
        <v>0</v>
      </c>
      <c r="UB22" s="41">
        <v>0</v>
      </c>
      <c r="UC22" s="41">
        <v>0</v>
      </c>
      <c r="UD22" s="41">
        <v>0</v>
      </c>
      <c r="UE22" s="41">
        <v>0</v>
      </c>
      <c r="UF22" s="41">
        <v>0</v>
      </c>
      <c r="UG22" s="41">
        <v>0</v>
      </c>
      <c r="UH22" s="41">
        <v>0</v>
      </c>
      <c r="UI22" s="41">
        <v>0</v>
      </c>
      <c r="UJ22" s="41">
        <v>0</v>
      </c>
      <c r="UK22" s="41">
        <v>0</v>
      </c>
      <c r="UL22" s="41">
        <v>0</v>
      </c>
      <c r="UM22" s="41">
        <v>0</v>
      </c>
      <c r="UN22" s="41">
        <v>0</v>
      </c>
      <c r="UO22" s="41">
        <v>0</v>
      </c>
      <c r="UP22" s="41">
        <v>0</v>
      </c>
      <c r="UQ22" s="41">
        <v>0</v>
      </c>
      <c r="UR22" s="41">
        <v>0</v>
      </c>
      <c r="US22" s="41">
        <v>0</v>
      </c>
      <c r="UT22" s="41">
        <v>0</v>
      </c>
      <c r="UU22" s="41">
        <v>0</v>
      </c>
      <c r="UV22" s="41">
        <v>0</v>
      </c>
      <c r="UW22" s="41">
        <v>0</v>
      </c>
      <c r="UX22" s="41">
        <v>0</v>
      </c>
      <c r="UY22" s="41">
        <v>0</v>
      </c>
      <c r="UZ22" s="41">
        <v>0</v>
      </c>
      <c r="VA22" s="41">
        <v>0</v>
      </c>
      <c r="VB22" s="41">
        <v>0</v>
      </c>
      <c r="VC22" s="41">
        <v>0</v>
      </c>
      <c r="VD22" s="41">
        <v>0</v>
      </c>
      <c r="VE22" s="41">
        <v>0</v>
      </c>
      <c r="VF22" s="41">
        <v>0</v>
      </c>
      <c r="VG22" s="41">
        <v>0</v>
      </c>
      <c r="VH22" s="41">
        <v>0</v>
      </c>
      <c r="VI22" s="41">
        <v>0</v>
      </c>
      <c r="VJ22" s="41">
        <v>0</v>
      </c>
      <c r="VK22" s="41">
        <v>0</v>
      </c>
      <c r="VL22" s="41">
        <v>0</v>
      </c>
      <c r="VM22" s="41">
        <v>0</v>
      </c>
      <c r="VN22" s="41">
        <v>0</v>
      </c>
      <c r="VO22" s="41">
        <v>0</v>
      </c>
      <c r="VP22" s="41">
        <v>0</v>
      </c>
      <c r="VQ22" s="41">
        <v>0</v>
      </c>
      <c r="VR22" s="41">
        <v>0</v>
      </c>
      <c r="VS22" s="41">
        <v>0</v>
      </c>
      <c r="VT22" s="41">
        <v>0</v>
      </c>
      <c r="VU22" s="41">
        <v>0</v>
      </c>
      <c r="VV22" s="41">
        <v>0</v>
      </c>
      <c r="VW22" s="41">
        <v>0</v>
      </c>
      <c r="VX22" s="41">
        <v>0</v>
      </c>
      <c r="VY22" s="41">
        <v>0</v>
      </c>
      <c r="VZ22" s="41">
        <v>0</v>
      </c>
      <c r="WA22" s="41">
        <v>0</v>
      </c>
      <c r="WB22" s="41">
        <v>0</v>
      </c>
      <c r="WC22" s="41">
        <v>0</v>
      </c>
      <c r="WD22" s="41">
        <v>0</v>
      </c>
      <c r="WE22" s="41">
        <v>0</v>
      </c>
      <c r="WF22" s="41">
        <v>0</v>
      </c>
      <c r="WG22" s="41">
        <v>0</v>
      </c>
      <c r="WH22" s="41">
        <v>0</v>
      </c>
      <c r="WI22" s="41">
        <v>0</v>
      </c>
      <c r="WJ22" s="41">
        <v>0</v>
      </c>
      <c r="WK22" s="41">
        <v>0</v>
      </c>
      <c r="WL22" s="41">
        <v>0</v>
      </c>
      <c r="WM22" s="41">
        <v>0</v>
      </c>
      <c r="WN22" s="41">
        <v>0</v>
      </c>
      <c r="WO22" s="41">
        <v>0</v>
      </c>
      <c r="WP22" s="41">
        <v>0</v>
      </c>
      <c r="WQ22" s="41">
        <v>0</v>
      </c>
      <c r="WR22" s="41">
        <v>0</v>
      </c>
      <c r="WS22" s="41">
        <v>0</v>
      </c>
      <c r="WT22" s="41">
        <v>0</v>
      </c>
      <c r="WU22" s="41">
        <v>0</v>
      </c>
      <c r="WV22" s="41">
        <v>0</v>
      </c>
      <c r="WW22" s="41">
        <v>0</v>
      </c>
      <c r="WX22" s="41">
        <v>0</v>
      </c>
      <c r="WY22" s="41">
        <v>0</v>
      </c>
      <c r="WZ22" s="41">
        <v>0</v>
      </c>
      <c r="XA22" s="41">
        <v>0</v>
      </c>
      <c r="XB22" s="41">
        <v>0</v>
      </c>
      <c r="XC22" s="41">
        <v>0</v>
      </c>
      <c r="XD22" s="41">
        <v>0</v>
      </c>
      <c r="XE22" s="41">
        <v>0</v>
      </c>
      <c r="XF22" s="41">
        <v>0</v>
      </c>
      <c r="XG22" s="41">
        <v>0</v>
      </c>
      <c r="XH22" s="41">
        <v>0</v>
      </c>
      <c r="XI22" s="41">
        <v>0</v>
      </c>
      <c r="XJ22" s="41">
        <v>0</v>
      </c>
      <c r="XK22" s="41">
        <v>0</v>
      </c>
      <c r="XL22" s="41">
        <v>0</v>
      </c>
      <c r="XM22" s="41">
        <v>0</v>
      </c>
      <c r="XN22" s="41">
        <v>0</v>
      </c>
      <c r="XO22" s="41">
        <v>0</v>
      </c>
      <c r="XP22" s="41">
        <v>0</v>
      </c>
      <c r="XQ22" s="41">
        <v>0</v>
      </c>
      <c r="XR22" s="41">
        <v>0</v>
      </c>
      <c r="XS22" s="41">
        <v>0</v>
      </c>
      <c r="XT22" s="41">
        <v>0</v>
      </c>
      <c r="XU22" s="41">
        <v>0</v>
      </c>
      <c r="XV22" s="41">
        <v>0</v>
      </c>
      <c r="XW22" s="41">
        <v>0</v>
      </c>
      <c r="XX22" s="41">
        <v>0</v>
      </c>
      <c r="XY22" s="41">
        <v>0</v>
      </c>
      <c r="XZ22" s="41">
        <v>0</v>
      </c>
      <c r="YA22" s="41">
        <v>0</v>
      </c>
      <c r="YB22" s="41">
        <v>0</v>
      </c>
      <c r="YC22" s="41">
        <v>0</v>
      </c>
      <c r="YD22" s="41">
        <v>0</v>
      </c>
      <c r="YE22" s="41">
        <v>0</v>
      </c>
      <c r="YF22" s="41">
        <v>0</v>
      </c>
      <c r="YG22" s="41">
        <v>0</v>
      </c>
      <c r="YH22" s="41">
        <v>0</v>
      </c>
      <c r="YI22" s="41">
        <v>0</v>
      </c>
      <c r="YJ22" s="41">
        <v>0</v>
      </c>
      <c r="YK22" s="41">
        <v>0</v>
      </c>
      <c r="YL22" s="41">
        <v>0</v>
      </c>
      <c r="YM22" s="41">
        <v>0</v>
      </c>
      <c r="YN22" s="41">
        <v>0</v>
      </c>
      <c r="YO22" s="41">
        <v>0</v>
      </c>
      <c r="YP22" s="41">
        <v>0</v>
      </c>
      <c r="YQ22" s="41">
        <v>0</v>
      </c>
      <c r="YR22" s="41">
        <v>0</v>
      </c>
      <c r="YS22" s="41">
        <v>0</v>
      </c>
      <c r="YT22" s="41">
        <v>552.29999999999995</v>
      </c>
      <c r="YU22" s="41">
        <v>288</v>
      </c>
      <c r="YV22" s="41">
        <v>0</v>
      </c>
      <c r="YW22" s="41">
        <v>0</v>
      </c>
      <c r="YX22" s="41">
        <v>0</v>
      </c>
      <c r="YY22" s="41">
        <v>0</v>
      </c>
      <c r="YZ22" s="41">
        <v>0</v>
      </c>
      <c r="ZA22" s="41">
        <v>0</v>
      </c>
      <c r="ZB22" s="41">
        <v>0</v>
      </c>
      <c r="ZC22" s="41">
        <v>0</v>
      </c>
      <c r="ZD22" s="41">
        <v>0</v>
      </c>
      <c r="ZE22" s="41">
        <v>0</v>
      </c>
      <c r="ZF22" s="41">
        <v>224</v>
      </c>
      <c r="ZG22" s="41">
        <v>0</v>
      </c>
      <c r="ZH22" s="41">
        <v>0</v>
      </c>
      <c r="ZI22" s="41">
        <v>40.299999999999997</v>
      </c>
      <c r="ZJ22" s="41">
        <v>0</v>
      </c>
      <c r="ZK22" s="41">
        <v>0</v>
      </c>
      <c r="ZL22" s="40">
        <v>357</v>
      </c>
      <c r="ZM22" s="42">
        <f t="shared" si="6"/>
        <v>28918</v>
      </c>
      <c r="ZN22" s="42">
        <f t="shared" si="7"/>
        <v>22207</v>
      </c>
      <c r="ZO22" s="42">
        <f>17533+2920</f>
        <v>20453</v>
      </c>
      <c r="ZP22" s="42">
        <v>0</v>
      </c>
      <c r="ZQ22" s="42">
        <v>1754</v>
      </c>
      <c r="ZR22" s="42">
        <f t="shared" si="8"/>
        <v>6711</v>
      </c>
      <c r="ZS22" s="42">
        <f>4676+1567</f>
        <v>6243</v>
      </c>
      <c r="ZT22" s="42">
        <v>0</v>
      </c>
      <c r="ZU22" s="42">
        <v>468</v>
      </c>
    </row>
    <row r="23" spans="1:700" ht="74.25" customHeight="1" x14ac:dyDescent="0.25">
      <c r="A23" s="5">
        <v>5</v>
      </c>
      <c r="B23" s="47" t="s">
        <v>80</v>
      </c>
      <c r="C23" s="49" t="s">
        <v>78</v>
      </c>
      <c r="D23" s="40">
        <f t="shared" si="0"/>
        <v>1148</v>
      </c>
      <c r="E23" s="40">
        <f t="shared" si="1"/>
        <v>273</v>
      </c>
      <c r="F23" s="40">
        <f t="shared" si="2"/>
        <v>875</v>
      </c>
      <c r="G23" s="40">
        <v>288</v>
      </c>
      <c r="H23" s="40">
        <v>0</v>
      </c>
      <c r="I23" s="40">
        <v>465</v>
      </c>
      <c r="J23" s="40">
        <v>0</v>
      </c>
      <c r="K23" s="40">
        <v>122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228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40">
        <v>0</v>
      </c>
      <c r="DG23" s="40">
        <v>0</v>
      </c>
      <c r="DH23" s="40">
        <v>0</v>
      </c>
      <c r="DI23" s="40">
        <v>0</v>
      </c>
      <c r="DJ23" s="40">
        <v>0</v>
      </c>
      <c r="DK23" s="40">
        <v>0</v>
      </c>
      <c r="DL23" s="40">
        <v>0</v>
      </c>
      <c r="DM23" s="40">
        <v>0</v>
      </c>
      <c r="DN23" s="40">
        <v>0</v>
      </c>
      <c r="DO23" s="40">
        <v>0</v>
      </c>
      <c r="DP23" s="40">
        <v>0</v>
      </c>
      <c r="DQ23" s="40">
        <v>0</v>
      </c>
      <c r="DR23" s="40">
        <v>0</v>
      </c>
      <c r="DS23" s="40">
        <v>0</v>
      </c>
      <c r="DT23" s="40">
        <v>45</v>
      </c>
      <c r="DU23" s="40">
        <v>0</v>
      </c>
      <c r="DV23" s="40">
        <v>0</v>
      </c>
      <c r="DW23" s="40">
        <v>0</v>
      </c>
      <c r="DX23" s="40">
        <v>0</v>
      </c>
      <c r="DY23" s="40">
        <v>0</v>
      </c>
      <c r="DZ23" s="40">
        <v>0</v>
      </c>
      <c r="EA23" s="40">
        <v>0</v>
      </c>
      <c r="EB23" s="40">
        <v>0</v>
      </c>
      <c r="EC23" s="40">
        <v>0</v>
      </c>
      <c r="ED23" s="40">
        <v>0</v>
      </c>
      <c r="EE23" s="40">
        <v>0</v>
      </c>
      <c r="EF23" s="40">
        <v>0</v>
      </c>
      <c r="EG23" s="40">
        <v>0</v>
      </c>
      <c r="EH23" s="40">
        <v>0</v>
      </c>
      <c r="EI23" s="40">
        <v>0</v>
      </c>
      <c r="EJ23" s="40">
        <v>0</v>
      </c>
      <c r="EK23" s="40">
        <v>0</v>
      </c>
      <c r="EL23" s="40">
        <v>0</v>
      </c>
      <c r="EM23" s="40">
        <v>0</v>
      </c>
      <c r="EN23" s="40">
        <v>0</v>
      </c>
      <c r="EO23" s="40">
        <v>0</v>
      </c>
      <c r="EP23" s="40">
        <v>0</v>
      </c>
      <c r="EQ23" s="40">
        <v>0</v>
      </c>
      <c r="ER23" s="40">
        <v>0</v>
      </c>
      <c r="ES23" s="40">
        <v>0</v>
      </c>
      <c r="ET23" s="40">
        <v>0</v>
      </c>
      <c r="EU23" s="40">
        <v>0</v>
      </c>
      <c r="EV23" s="40">
        <v>0</v>
      </c>
      <c r="EW23" s="40">
        <v>0</v>
      </c>
      <c r="EX23" s="40">
        <v>0</v>
      </c>
      <c r="EY23" s="40">
        <v>0</v>
      </c>
      <c r="EZ23" s="40">
        <v>0</v>
      </c>
      <c r="FA23" s="40">
        <v>0</v>
      </c>
      <c r="FB23" s="40">
        <v>0</v>
      </c>
      <c r="FC23" s="40">
        <v>0</v>
      </c>
      <c r="FD23" s="40">
        <v>0</v>
      </c>
      <c r="FE23" s="40">
        <v>0</v>
      </c>
      <c r="FF23" s="40">
        <v>0</v>
      </c>
      <c r="FG23" s="40">
        <v>0</v>
      </c>
      <c r="FH23" s="40">
        <v>0</v>
      </c>
      <c r="FI23" s="40">
        <v>0</v>
      </c>
      <c r="FJ23" s="40">
        <v>0</v>
      </c>
      <c r="FK23" s="40">
        <v>0</v>
      </c>
      <c r="FL23" s="40">
        <v>0</v>
      </c>
      <c r="FM23" s="40">
        <v>0</v>
      </c>
      <c r="FN23" s="40">
        <v>0</v>
      </c>
      <c r="FO23" s="40">
        <v>0</v>
      </c>
      <c r="FP23" s="40">
        <v>0</v>
      </c>
      <c r="FQ23" s="40">
        <v>0</v>
      </c>
      <c r="FR23" s="40">
        <v>0</v>
      </c>
      <c r="FS23" s="40">
        <v>0</v>
      </c>
      <c r="FT23" s="40">
        <v>0</v>
      </c>
      <c r="FU23" s="40">
        <v>0</v>
      </c>
      <c r="FV23" s="40">
        <v>0</v>
      </c>
      <c r="FW23" s="40">
        <v>0</v>
      </c>
      <c r="FX23" s="40">
        <v>0</v>
      </c>
      <c r="FY23" s="40">
        <v>0</v>
      </c>
      <c r="FZ23" s="40">
        <v>0</v>
      </c>
      <c r="GA23" s="40">
        <v>0</v>
      </c>
      <c r="GB23" s="40">
        <v>0</v>
      </c>
      <c r="GC23" s="40">
        <v>0</v>
      </c>
      <c r="GD23" s="40">
        <v>0</v>
      </c>
      <c r="GE23" s="40">
        <v>0</v>
      </c>
      <c r="GF23" s="40">
        <v>0</v>
      </c>
      <c r="GG23" s="40">
        <v>0</v>
      </c>
      <c r="GH23" s="40">
        <v>0</v>
      </c>
      <c r="GI23" s="40">
        <v>0</v>
      </c>
      <c r="GJ23" s="40">
        <v>0</v>
      </c>
      <c r="GK23" s="40">
        <v>0</v>
      </c>
      <c r="GL23" s="40">
        <v>0</v>
      </c>
      <c r="GM23" s="40">
        <v>0</v>
      </c>
      <c r="GN23" s="40">
        <v>0</v>
      </c>
      <c r="GO23" s="40">
        <v>0</v>
      </c>
      <c r="GP23" s="40">
        <v>0</v>
      </c>
      <c r="GQ23" s="40">
        <v>0</v>
      </c>
      <c r="GR23" s="40">
        <v>0</v>
      </c>
      <c r="GS23" s="40">
        <v>0</v>
      </c>
      <c r="GT23" s="40">
        <v>0</v>
      </c>
      <c r="GU23" s="40">
        <v>0</v>
      </c>
      <c r="GV23" s="40">
        <v>0</v>
      </c>
      <c r="GW23" s="40">
        <v>0</v>
      </c>
      <c r="GX23" s="40">
        <v>0</v>
      </c>
      <c r="GY23" s="40">
        <v>0</v>
      </c>
      <c r="GZ23" s="40">
        <v>0</v>
      </c>
      <c r="HA23" s="40">
        <v>0</v>
      </c>
      <c r="HB23" s="40">
        <v>0</v>
      </c>
      <c r="HC23" s="40">
        <v>0</v>
      </c>
      <c r="HD23" s="40">
        <v>0</v>
      </c>
      <c r="HE23" s="40">
        <v>0</v>
      </c>
      <c r="HF23" s="40">
        <v>558</v>
      </c>
      <c r="HG23" s="40">
        <v>288</v>
      </c>
      <c r="HH23" s="40">
        <v>0</v>
      </c>
      <c r="HI23" s="40">
        <v>0</v>
      </c>
      <c r="HJ23" s="40">
        <v>0</v>
      </c>
      <c r="HK23" s="40">
        <v>0</v>
      </c>
      <c r="HL23" s="40">
        <v>0</v>
      </c>
      <c r="HM23" s="40">
        <v>0</v>
      </c>
      <c r="HN23" s="40">
        <v>0</v>
      </c>
      <c r="HO23" s="40">
        <v>0</v>
      </c>
      <c r="HP23" s="40">
        <v>0</v>
      </c>
      <c r="HQ23" s="40">
        <v>0</v>
      </c>
      <c r="HR23" s="40">
        <v>270</v>
      </c>
      <c r="HS23" s="40">
        <v>0</v>
      </c>
      <c r="HT23" s="40">
        <v>0</v>
      </c>
      <c r="HU23" s="40">
        <v>0</v>
      </c>
      <c r="HV23" s="40">
        <v>0</v>
      </c>
      <c r="HW23" s="40">
        <v>0</v>
      </c>
      <c r="HX23" s="40">
        <f t="shared" si="3"/>
        <v>1253</v>
      </c>
      <c r="HY23" s="40">
        <f t="shared" si="4"/>
        <v>276</v>
      </c>
      <c r="HZ23" s="40">
        <f t="shared" si="5"/>
        <v>977</v>
      </c>
      <c r="IA23" s="40">
        <v>288</v>
      </c>
      <c r="IB23" s="40">
        <v>0</v>
      </c>
      <c r="IC23" s="40">
        <v>509</v>
      </c>
      <c r="ID23" s="40">
        <v>0</v>
      </c>
      <c r="IE23" s="40">
        <v>180</v>
      </c>
      <c r="IF23" s="40">
        <v>0</v>
      </c>
      <c r="IG23" s="40">
        <v>0</v>
      </c>
      <c r="IH23" s="40">
        <v>0</v>
      </c>
      <c r="II23" s="40">
        <v>0</v>
      </c>
      <c r="IJ23" s="40">
        <v>0</v>
      </c>
      <c r="IK23" s="40">
        <v>0</v>
      </c>
      <c r="IL23" s="40">
        <v>0</v>
      </c>
      <c r="IM23" s="40">
        <v>0</v>
      </c>
      <c r="IN23" s="40">
        <v>0</v>
      </c>
      <c r="IO23" s="40">
        <v>0</v>
      </c>
      <c r="IP23" s="40">
        <v>0</v>
      </c>
      <c r="IQ23" s="40">
        <v>0</v>
      </c>
      <c r="IR23" s="40">
        <v>0</v>
      </c>
      <c r="IS23" s="40">
        <v>0</v>
      </c>
      <c r="IT23" s="40">
        <v>0</v>
      </c>
      <c r="IU23" s="40">
        <v>0</v>
      </c>
      <c r="IV23" s="40">
        <v>0</v>
      </c>
      <c r="IW23" s="40">
        <v>0</v>
      </c>
      <c r="IX23" s="40">
        <v>0</v>
      </c>
      <c r="IY23" s="40">
        <v>0</v>
      </c>
      <c r="IZ23" s="40">
        <v>0</v>
      </c>
      <c r="JA23" s="40">
        <v>0</v>
      </c>
      <c r="JB23" s="40">
        <v>0</v>
      </c>
      <c r="JC23" s="40">
        <v>0</v>
      </c>
      <c r="JD23" s="40">
        <v>0</v>
      </c>
      <c r="JE23" s="40">
        <v>0</v>
      </c>
      <c r="JF23" s="40">
        <v>0</v>
      </c>
      <c r="JG23" s="40">
        <v>0</v>
      </c>
      <c r="JH23" s="40">
        <v>0</v>
      </c>
      <c r="JI23" s="40">
        <v>0</v>
      </c>
      <c r="JJ23" s="40">
        <v>0</v>
      </c>
      <c r="JK23" s="40">
        <v>0</v>
      </c>
      <c r="JL23" s="40">
        <v>0</v>
      </c>
      <c r="JM23" s="40">
        <v>0</v>
      </c>
      <c r="JN23" s="40">
        <v>0</v>
      </c>
      <c r="JO23" s="40">
        <v>0</v>
      </c>
      <c r="JP23" s="40">
        <v>0</v>
      </c>
      <c r="JQ23" s="40">
        <v>0</v>
      </c>
      <c r="JR23" s="40">
        <v>0</v>
      </c>
      <c r="JS23" s="40">
        <v>0</v>
      </c>
      <c r="JT23" s="40">
        <v>0</v>
      </c>
      <c r="JU23" s="40">
        <v>0</v>
      </c>
      <c r="JV23" s="40">
        <v>0</v>
      </c>
      <c r="JW23" s="40">
        <v>0</v>
      </c>
      <c r="JX23" s="40">
        <v>0</v>
      </c>
      <c r="JY23" s="40">
        <v>0</v>
      </c>
      <c r="JZ23" s="40">
        <v>0</v>
      </c>
      <c r="KA23" s="40">
        <v>0</v>
      </c>
      <c r="KB23" s="40">
        <v>0</v>
      </c>
      <c r="KC23" s="40">
        <v>0</v>
      </c>
      <c r="KD23" s="40">
        <v>0</v>
      </c>
      <c r="KE23" s="40">
        <v>0</v>
      </c>
      <c r="KF23" s="40">
        <v>0</v>
      </c>
      <c r="KG23" s="40">
        <v>228</v>
      </c>
      <c r="KH23" s="40">
        <v>0</v>
      </c>
      <c r="KI23" s="40">
        <v>0</v>
      </c>
      <c r="KJ23" s="40">
        <v>0</v>
      </c>
      <c r="KK23" s="40">
        <v>0</v>
      </c>
      <c r="KL23" s="40">
        <v>0</v>
      </c>
      <c r="KM23" s="40">
        <v>0</v>
      </c>
      <c r="KN23" s="40">
        <v>0</v>
      </c>
      <c r="KO23" s="40">
        <v>0</v>
      </c>
      <c r="KP23" s="40">
        <v>0</v>
      </c>
      <c r="KQ23" s="40">
        <v>0</v>
      </c>
      <c r="KR23" s="40">
        <v>0</v>
      </c>
      <c r="KS23" s="40">
        <v>0</v>
      </c>
      <c r="KT23" s="40">
        <v>0</v>
      </c>
      <c r="KU23" s="40">
        <v>0</v>
      </c>
      <c r="KV23" s="40">
        <v>0</v>
      </c>
      <c r="KW23" s="40">
        <v>0</v>
      </c>
      <c r="KX23" s="40">
        <v>0</v>
      </c>
      <c r="KY23" s="40">
        <v>0</v>
      </c>
      <c r="KZ23" s="40">
        <v>0</v>
      </c>
      <c r="LA23" s="40">
        <v>0</v>
      </c>
      <c r="LB23" s="40">
        <v>0</v>
      </c>
      <c r="LC23" s="40">
        <v>0</v>
      </c>
      <c r="LD23" s="40">
        <v>0</v>
      </c>
      <c r="LE23" s="40">
        <v>0</v>
      </c>
      <c r="LF23" s="40">
        <v>0</v>
      </c>
      <c r="LG23" s="40">
        <v>0</v>
      </c>
      <c r="LH23" s="40">
        <v>0</v>
      </c>
      <c r="LI23" s="40">
        <v>0</v>
      </c>
      <c r="LJ23" s="40">
        <v>0</v>
      </c>
      <c r="LK23" s="40">
        <v>0</v>
      </c>
      <c r="LL23" s="40">
        <v>0</v>
      </c>
      <c r="LM23" s="40">
        <v>0</v>
      </c>
      <c r="LN23" s="40">
        <v>0</v>
      </c>
      <c r="LO23" s="40">
        <v>0</v>
      </c>
      <c r="LP23" s="40">
        <v>0</v>
      </c>
      <c r="LQ23" s="40">
        <v>0</v>
      </c>
      <c r="LR23" s="40">
        <v>0</v>
      </c>
      <c r="LS23" s="40">
        <v>0</v>
      </c>
      <c r="LT23" s="40">
        <v>0</v>
      </c>
      <c r="LU23" s="40">
        <v>0</v>
      </c>
      <c r="LV23" s="40">
        <v>0</v>
      </c>
      <c r="LW23" s="40">
        <v>0</v>
      </c>
      <c r="LX23" s="40">
        <v>0</v>
      </c>
      <c r="LY23" s="40">
        <v>0</v>
      </c>
      <c r="LZ23" s="40">
        <v>0</v>
      </c>
      <c r="MA23" s="40">
        <v>0</v>
      </c>
      <c r="MB23" s="40">
        <v>0</v>
      </c>
      <c r="MC23" s="40">
        <v>0</v>
      </c>
      <c r="MD23" s="40">
        <v>0</v>
      </c>
      <c r="ME23" s="40">
        <v>0</v>
      </c>
      <c r="MF23" s="40">
        <v>0</v>
      </c>
      <c r="MG23" s="40">
        <v>0</v>
      </c>
      <c r="MH23" s="40">
        <v>0</v>
      </c>
      <c r="MI23" s="40">
        <v>0</v>
      </c>
      <c r="MJ23" s="40">
        <v>0</v>
      </c>
      <c r="MK23" s="40">
        <v>0</v>
      </c>
      <c r="ML23" s="40">
        <v>0</v>
      </c>
      <c r="MM23" s="40">
        <v>0</v>
      </c>
      <c r="MN23" s="40">
        <v>48</v>
      </c>
      <c r="MO23" s="40">
        <v>0</v>
      </c>
      <c r="MP23" s="40">
        <v>0</v>
      </c>
      <c r="MQ23" s="40">
        <v>0</v>
      </c>
      <c r="MR23" s="40">
        <v>0</v>
      </c>
      <c r="MS23" s="40">
        <v>0</v>
      </c>
      <c r="MT23" s="40">
        <v>0</v>
      </c>
      <c r="MU23" s="40">
        <v>0</v>
      </c>
      <c r="MV23" s="40">
        <v>0</v>
      </c>
      <c r="MW23" s="40">
        <v>0</v>
      </c>
      <c r="MX23" s="40">
        <v>0</v>
      </c>
      <c r="MY23" s="40">
        <v>0</v>
      </c>
      <c r="MZ23" s="40">
        <v>0</v>
      </c>
      <c r="NA23" s="40">
        <v>0</v>
      </c>
      <c r="NB23" s="40">
        <v>0</v>
      </c>
      <c r="NC23" s="40">
        <v>0</v>
      </c>
      <c r="ND23" s="40">
        <v>0</v>
      </c>
      <c r="NE23" s="40">
        <v>0</v>
      </c>
      <c r="NF23" s="40">
        <v>0</v>
      </c>
      <c r="NG23" s="40">
        <v>0</v>
      </c>
      <c r="NH23" s="40">
        <v>0</v>
      </c>
      <c r="NI23" s="40">
        <v>0</v>
      </c>
      <c r="NJ23" s="40">
        <v>0</v>
      </c>
      <c r="NK23" s="40">
        <v>0</v>
      </c>
      <c r="NL23" s="40">
        <v>0</v>
      </c>
      <c r="NM23" s="40">
        <v>0</v>
      </c>
      <c r="NN23" s="40">
        <v>0</v>
      </c>
      <c r="NO23" s="40">
        <v>0</v>
      </c>
      <c r="NP23" s="40">
        <v>0</v>
      </c>
      <c r="NQ23" s="40">
        <v>0</v>
      </c>
      <c r="NR23" s="40">
        <v>0</v>
      </c>
      <c r="NS23" s="40">
        <v>0</v>
      </c>
      <c r="NT23" s="40">
        <v>0</v>
      </c>
      <c r="NU23" s="40">
        <v>0</v>
      </c>
      <c r="NV23" s="40">
        <v>0</v>
      </c>
      <c r="NW23" s="40">
        <v>0</v>
      </c>
      <c r="NX23" s="40">
        <v>0</v>
      </c>
      <c r="NY23" s="40">
        <v>0</v>
      </c>
      <c r="NZ23" s="40">
        <v>0</v>
      </c>
      <c r="OA23" s="40">
        <v>0</v>
      </c>
      <c r="OB23" s="40">
        <v>0</v>
      </c>
      <c r="OC23" s="40">
        <v>0</v>
      </c>
      <c r="OD23" s="40">
        <v>0</v>
      </c>
      <c r="OE23" s="40">
        <v>0</v>
      </c>
      <c r="OF23" s="40">
        <v>0</v>
      </c>
      <c r="OG23" s="40">
        <v>0</v>
      </c>
      <c r="OH23" s="40">
        <v>0</v>
      </c>
      <c r="OI23" s="40">
        <v>0</v>
      </c>
      <c r="OJ23" s="40">
        <v>0</v>
      </c>
      <c r="OK23" s="40">
        <v>0</v>
      </c>
      <c r="OL23" s="40">
        <v>0</v>
      </c>
      <c r="OM23" s="40">
        <v>0</v>
      </c>
      <c r="ON23" s="40">
        <v>0</v>
      </c>
      <c r="OO23" s="40">
        <v>0</v>
      </c>
      <c r="OP23" s="40">
        <v>0</v>
      </c>
      <c r="OQ23" s="40">
        <v>0</v>
      </c>
      <c r="OR23" s="40">
        <v>0</v>
      </c>
      <c r="OS23" s="40">
        <v>0</v>
      </c>
      <c r="OT23" s="40">
        <v>0</v>
      </c>
      <c r="OU23" s="40">
        <v>0</v>
      </c>
      <c r="OV23" s="40">
        <v>0</v>
      </c>
      <c r="OW23" s="40">
        <v>0</v>
      </c>
      <c r="OX23" s="40">
        <v>0</v>
      </c>
      <c r="OY23" s="40">
        <v>0</v>
      </c>
      <c r="OZ23" s="40">
        <v>0</v>
      </c>
      <c r="PA23" s="40">
        <v>0</v>
      </c>
      <c r="PB23" s="40">
        <v>0</v>
      </c>
      <c r="PC23" s="40">
        <v>0</v>
      </c>
      <c r="PD23" s="40">
        <v>0</v>
      </c>
      <c r="PE23" s="40">
        <v>0</v>
      </c>
      <c r="PF23" s="40">
        <v>0</v>
      </c>
      <c r="PG23" s="40">
        <v>0</v>
      </c>
      <c r="PH23" s="40">
        <v>0</v>
      </c>
      <c r="PI23" s="40">
        <v>0</v>
      </c>
      <c r="PJ23" s="40">
        <v>0</v>
      </c>
      <c r="PK23" s="40">
        <v>0</v>
      </c>
      <c r="PL23" s="40">
        <v>0</v>
      </c>
      <c r="PM23" s="40">
        <v>0</v>
      </c>
      <c r="PN23" s="40">
        <v>0</v>
      </c>
      <c r="PO23" s="40">
        <v>0</v>
      </c>
      <c r="PP23" s="40">
        <v>0</v>
      </c>
      <c r="PQ23" s="40">
        <v>0</v>
      </c>
      <c r="PR23" s="40">
        <v>0</v>
      </c>
      <c r="PS23" s="40">
        <v>0</v>
      </c>
      <c r="PT23" s="40">
        <v>0</v>
      </c>
      <c r="PU23" s="40">
        <v>0</v>
      </c>
      <c r="PV23" s="40">
        <v>0</v>
      </c>
      <c r="PW23" s="40">
        <v>0</v>
      </c>
      <c r="PX23" s="40">
        <v>0</v>
      </c>
      <c r="PY23" s="40">
        <v>0</v>
      </c>
      <c r="PZ23" s="40">
        <v>574</v>
      </c>
      <c r="QA23" s="40">
        <v>288</v>
      </c>
      <c r="QB23" s="40">
        <v>0</v>
      </c>
      <c r="QC23" s="40">
        <v>0</v>
      </c>
      <c r="QD23" s="40">
        <v>0</v>
      </c>
      <c r="QE23" s="40">
        <v>0</v>
      </c>
      <c r="QF23" s="40">
        <v>0</v>
      </c>
      <c r="QG23" s="40">
        <v>0</v>
      </c>
      <c r="QH23" s="40">
        <v>0</v>
      </c>
      <c r="QI23" s="40">
        <v>0</v>
      </c>
      <c r="QJ23" s="40">
        <v>0</v>
      </c>
      <c r="QK23" s="40">
        <v>0</v>
      </c>
      <c r="QL23" s="40">
        <v>286</v>
      </c>
      <c r="QM23" s="40">
        <v>0</v>
      </c>
      <c r="QN23" s="40">
        <v>0</v>
      </c>
      <c r="QO23" s="40">
        <v>0</v>
      </c>
      <c r="QP23" s="40">
        <v>0</v>
      </c>
      <c r="QQ23" s="40">
        <v>0</v>
      </c>
      <c r="QR23" s="41">
        <v>1183</v>
      </c>
      <c r="QS23" s="41">
        <v>274</v>
      </c>
      <c r="QT23" s="41">
        <v>909</v>
      </c>
      <c r="QU23" s="41">
        <v>288</v>
      </c>
      <c r="QV23" s="41">
        <v>0</v>
      </c>
      <c r="QW23" s="41">
        <v>479.7</v>
      </c>
      <c r="QX23" s="41">
        <v>0</v>
      </c>
      <c r="QY23" s="41">
        <v>141.30000000000001</v>
      </c>
      <c r="QZ23" s="41">
        <v>0</v>
      </c>
      <c r="RA23" s="41">
        <v>0</v>
      </c>
      <c r="RB23" s="41">
        <v>0</v>
      </c>
      <c r="RC23" s="41">
        <v>0</v>
      </c>
      <c r="RD23" s="41">
        <v>0</v>
      </c>
      <c r="RE23" s="41">
        <v>0</v>
      </c>
      <c r="RF23" s="41">
        <v>0</v>
      </c>
      <c r="RG23" s="41">
        <v>0</v>
      </c>
      <c r="RH23" s="41">
        <v>0</v>
      </c>
      <c r="RI23" s="41">
        <v>0</v>
      </c>
      <c r="RJ23" s="41">
        <v>0</v>
      </c>
      <c r="RK23" s="41">
        <v>0</v>
      </c>
      <c r="RL23" s="41">
        <v>0</v>
      </c>
      <c r="RM23" s="41">
        <v>0</v>
      </c>
      <c r="RN23" s="41">
        <v>0</v>
      </c>
      <c r="RO23" s="41">
        <v>0</v>
      </c>
      <c r="RP23" s="41">
        <v>0</v>
      </c>
      <c r="RQ23" s="41">
        <v>0</v>
      </c>
      <c r="RR23" s="41">
        <v>0</v>
      </c>
      <c r="RS23" s="41">
        <v>0</v>
      </c>
      <c r="RT23" s="41">
        <v>0</v>
      </c>
      <c r="RU23" s="41">
        <v>0</v>
      </c>
      <c r="RV23" s="41">
        <v>0</v>
      </c>
      <c r="RW23" s="41">
        <v>0</v>
      </c>
      <c r="RX23" s="41">
        <v>0</v>
      </c>
      <c r="RY23" s="41">
        <v>0</v>
      </c>
      <c r="RZ23" s="41">
        <v>0</v>
      </c>
      <c r="SA23" s="41">
        <v>0</v>
      </c>
      <c r="SB23" s="41">
        <v>0</v>
      </c>
      <c r="SC23" s="41">
        <v>0</v>
      </c>
      <c r="SD23" s="41">
        <v>0</v>
      </c>
      <c r="SE23" s="41">
        <v>0</v>
      </c>
      <c r="SF23" s="41">
        <v>0</v>
      </c>
      <c r="SG23" s="41">
        <v>0</v>
      </c>
      <c r="SH23" s="41">
        <v>0</v>
      </c>
      <c r="SI23" s="41">
        <v>0</v>
      </c>
      <c r="SJ23" s="41">
        <v>0</v>
      </c>
      <c r="SK23" s="41">
        <v>0</v>
      </c>
      <c r="SL23" s="41">
        <v>0</v>
      </c>
      <c r="SM23" s="41">
        <v>0</v>
      </c>
      <c r="SN23" s="41">
        <v>0</v>
      </c>
      <c r="SO23" s="41">
        <v>0</v>
      </c>
      <c r="SP23" s="41">
        <v>0</v>
      </c>
      <c r="SQ23" s="41">
        <v>0</v>
      </c>
      <c r="SR23" s="41">
        <v>0</v>
      </c>
      <c r="SS23" s="41">
        <v>0</v>
      </c>
      <c r="ST23" s="41">
        <v>0</v>
      </c>
      <c r="SU23" s="41">
        <v>0</v>
      </c>
      <c r="SV23" s="41">
        <v>0</v>
      </c>
      <c r="SW23" s="41">
        <v>0</v>
      </c>
      <c r="SX23" s="41">
        <v>0</v>
      </c>
      <c r="SY23" s="41">
        <v>0</v>
      </c>
      <c r="SZ23" s="41">
        <v>0</v>
      </c>
      <c r="TA23" s="41">
        <v>228</v>
      </c>
      <c r="TB23" s="41">
        <v>0</v>
      </c>
      <c r="TC23" s="41">
        <v>0</v>
      </c>
      <c r="TD23" s="41">
        <v>0</v>
      </c>
      <c r="TE23" s="41">
        <v>0</v>
      </c>
      <c r="TF23" s="41">
        <v>0</v>
      </c>
      <c r="TG23" s="41">
        <v>0</v>
      </c>
      <c r="TH23" s="41">
        <v>0</v>
      </c>
      <c r="TI23" s="41">
        <v>0</v>
      </c>
      <c r="TJ23" s="41">
        <v>0</v>
      </c>
      <c r="TK23" s="41">
        <v>0</v>
      </c>
      <c r="TL23" s="41">
        <v>0</v>
      </c>
      <c r="TM23" s="41">
        <v>0</v>
      </c>
      <c r="TN23" s="41">
        <v>0</v>
      </c>
      <c r="TO23" s="41">
        <v>0</v>
      </c>
      <c r="TP23" s="41">
        <v>0</v>
      </c>
      <c r="TQ23" s="41">
        <v>0</v>
      </c>
      <c r="TR23" s="41">
        <v>0</v>
      </c>
      <c r="TS23" s="41">
        <v>0</v>
      </c>
      <c r="TT23" s="41">
        <v>0</v>
      </c>
      <c r="TU23" s="41">
        <v>0</v>
      </c>
      <c r="TV23" s="41">
        <v>0</v>
      </c>
      <c r="TW23" s="41">
        <v>0</v>
      </c>
      <c r="TX23" s="41">
        <v>0</v>
      </c>
      <c r="TY23" s="41">
        <v>0</v>
      </c>
      <c r="TZ23" s="41">
        <v>0</v>
      </c>
      <c r="UA23" s="41">
        <v>0</v>
      </c>
      <c r="UB23" s="41">
        <v>0</v>
      </c>
      <c r="UC23" s="41">
        <v>0</v>
      </c>
      <c r="UD23" s="41">
        <v>0</v>
      </c>
      <c r="UE23" s="41">
        <v>0</v>
      </c>
      <c r="UF23" s="41">
        <v>0</v>
      </c>
      <c r="UG23" s="41">
        <v>0</v>
      </c>
      <c r="UH23" s="41">
        <v>0</v>
      </c>
      <c r="UI23" s="41">
        <v>0</v>
      </c>
      <c r="UJ23" s="41">
        <v>0</v>
      </c>
      <c r="UK23" s="41">
        <v>0</v>
      </c>
      <c r="UL23" s="41">
        <v>0</v>
      </c>
      <c r="UM23" s="41">
        <v>0</v>
      </c>
      <c r="UN23" s="41">
        <v>0</v>
      </c>
      <c r="UO23" s="41">
        <v>0</v>
      </c>
      <c r="UP23" s="41">
        <v>0</v>
      </c>
      <c r="UQ23" s="41">
        <v>0</v>
      </c>
      <c r="UR23" s="41">
        <v>0</v>
      </c>
      <c r="US23" s="41">
        <v>0</v>
      </c>
      <c r="UT23" s="41">
        <v>0</v>
      </c>
      <c r="UU23" s="41">
        <v>0</v>
      </c>
      <c r="UV23" s="41">
        <v>0</v>
      </c>
      <c r="UW23" s="41">
        <v>0</v>
      </c>
      <c r="UX23" s="41">
        <v>0</v>
      </c>
      <c r="UY23" s="41">
        <v>0</v>
      </c>
      <c r="UZ23" s="41">
        <v>0</v>
      </c>
      <c r="VA23" s="41">
        <v>0</v>
      </c>
      <c r="VB23" s="41">
        <v>0</v>
      </c>
      <c r="VC23" s="41">
        <v>0</v>
      </c>
      <c r="VD23" s="41">
        <v>0</v>
      </c>
      <c r="VE23" s="41">
        <v>0</v>
      </c>
      <c r="VF23" s="41">
        <v>0</v>
      </c>
      <c r="VG23" s="41">
        <v>0</v>
      </c>
      <c r="VH23" s="41">
        <v>46</v>
      </c>
      <c r="VI23" s="41">
        <v>0</v>
      </c>
      <c r="VJ23" s="41">
        <v>0</v>
      </c>
      <c r="VK23" s="41">
        <v>0</v>
      </c>
      <c r="VL23" s="41">
        <v>0</v>
      </c>
      <c r="VM23" s="41">
        <v>0</v>
      </c>
      <c r="VN23" s="41">
        <v>0</v>
      </c>
      <c r="VO23" s="41">
        <v>0</v>
      </c>
      <c r="VP23" s="41">
        <v>0</v>
      </c>
      <c r="VQ23" s="41">
        <v>0</v>
      </c>
      <c r="VR23" s="41">
        <v>0</v>
      </c>
      <c r="VS23" s="41">
        <v>0</v>
      </c>
      <c r="VT23" s="41">
        <v>0</v>
      </c>
      <c r="VU23" s="41">
        <v>0</v>
      </c>
      <c r="VV23" s="41">
        <v>0</v>
      </c>
      <c r="VW23" s="41">
        <v>0</v>
      </c>
      <c r="VX23" s="41">
        <v>0</v>
      </c>
      <c r="VY23" s="41">
        <v>0</v>
      </c>
      <c r="VZ23" s="41">
        <v>0</v>
      </c>
      <c r="WA23" s="41">
        <v>0</v>
      </c>
      <c r="WB23" s="41">
        <v>0</v>
      </c>
      <c r="WC23" s="41">
        <v>0</v>
      </c>
      <c r="WD23" s="41">
        <v>0</v>
      </c>
      <c r="WE23" s="41">
        <v>0</v>
      </c>
      <c r="WF23" s="41">
        <v>0</v>
      </c>
      <c r="WG23" s="41">
        <v>0</v>
      </c>
      <c r="WH23" s="41">
        <v>0</v>
      </c>
      <c r="WI23" s="41">
        <v>0</v>
      </c>
      <c r="WJ23" s="41">
        <v>0</v>
      </c>
      <c r="WK23" s="41">
        <v>0</v>
      </c>
      <c r="WL23" s="41">
        <v>0</v>
      </c>
      <c r="WM23" s="41">
        <v>0</v>
      </c>
      <c r="WN23" s="41">
        <v>0</v>
      </c>
      <c r="WO23" s="41">
        <v>0</v>
      </c>
      <c r="WP23" s="41">
        <v>0</v>
      </c>
      <c r="WQ23" s="41">
        <v>0</v>
      </c>
      <c r="WR23" s="41">
        <v>0</v>
      </c>
      <c r="WS23" s="41">
        <v>0</v>
      </c>
      <c r="WT23" s="41">
        <v>0</v>
      </c>
      <c r="WU23" s="41">
        <v>0</v>
      </c>
      <c r="WV23" s="41">
        <v>0</v>
      </c>
      <c r="WW23" s="41">
        <v>0</v>
      </c>
      <c r="WX23" s="41">
        <v>0</v>
      </c>
      <c r="WY23" s="41">
        <v>0</v>
      </c>
      <c r="WZ23" s="41">
        <v>0</v>
      </c>
      <c r="XA23" s="41">
        <v>0</v>
      </c>
      <c r="XB23" s="41">
        <v>0</v>
      </c>
      <c r="XC23" s="41">
        <v>0</v>
      </c>
      <c r="XD23" s="41">
        <v>0</v>
      </c>
      <c r="XE23" s="41">
        <v>0</v>
      </c>
      <c r="XF23" s="41">
        <v>0</v>
      </c>
      <c r="XG23" s="41">
        <v>0</v>
      </c>
      <c r="XH23" s="41">
        <v>0</v>
      </c>
      <c r="XI23" s="41">
        <v>0</v>
      </c>
      <c r="XJ23" s="41">
        <v>0</v>
      </c>
      <c r="XK23" s="41">
        <v>0</v>
      </c>
      <c r="XL23" s="41">
        <v>0</v>
      </c>
      <c r="XM23" s="41">
        <v>0</v>
      </c>
      <c r="XN23" s="41">
        <v>0</v>
      </c>
      <c r="XO23" s="41">
        <v>0</v>
      </c>
      <c r="XP23" s="41">
        <v>0</v>
      </c>
      <c r="XQ23" s="41">
        <v>0</v>
      </c>
      <c r="XR23" s="41">
        <v>0</v>
      </c>
      <c r="XS23" s="41">
        <v>0</v>
      </c>
      <c r="XT23" s="41">
        <v>0</v>
      </c>
      <c r="XU23" s="41">
        <v>0</v>
      </c>
      <c r="XV23" s="41">
        <v>0</v>
      </c>
      <c r="XW23" s="41">
        <v>0</v>
      </c>
      <c r="XX23" s="41">
        <v>0</v>
      </c>
      <c r="XY23" s="41">
        <v>0</v>
      </c>
      <c r="XZ23" s="41">
        <v>0</v>
      </c>
      <c r="YA23" s="41">
        <v>0</v>
      </c>
      <c r="YB23" s="41">
        <v>0</v>
      </c>
      <c r="YC23" s="41">
        <v>0</v>
      </c>
      <c r="YD23" s="41">
        <v>0</v>
      </c>
      <c r="YE23" s="41">
        <v>0</v>
      </c>
      <c r="YF23" s="41">
        <v>0</v>
      </c>
      <c r="YG23" s="41">
        <v>0</v>
      </c>
      <c r="YH23" s="41">
        <v>0</v>
      </c>
      <c r="YI23" s="41">
        <v>0</v>
      </c>
      <c r="YJ23" s="41">
        <v>0</v>
      </c>
      <c r="YK23" s="41">
        <v>0</v>
      </c>
      <c r="YL23" s="41">
        <v>0</v>
      </c>
      <c r="YM23" s="41">
        <v>0</v>
      </c>
      <c r="YN23" s="41">
        <v>0</v>
      </c>
      <c r="YO23" s="41">
        <v>0</v>
      </c>
      <c r="YP23" s="41">
        <v>0</v>
      </c>
      <c r="YQ23" s="41">
        <v>0</v>
      </c>
      <c r="YR23" s="41">
        <v>0</v>
      </c>
      <c r="YS23" s="41">
        <v>0</v>
      </c>
      <c r="YT23" s="41">
        <v>563.29999999999995</v>
      </c>
      <c r="YU23" s="41">
        <v>288</v>
      </c>
      <c r="YV23" s="41">
        <v>0</v>
      </c>
      <c r="YW23" s="41">
        <v>0</v>
      </c>
      <c r="YX23" s="41">
        <v>0</v>
      </c>
      <c r="YY23" s="41">
        <v>0</v>
      </c>
      <c r="YZ23" s="41">
        <v>0</v>
      </c>
      <c r="ZA23" s="41">
        <v>0</v>
      </c>
      <c r="ZB23" s="41">
        <v>0</v>
      </c>
      <c r="ZC23" s="41">
        <v>0</v>
      </c>
      <c r="ZD23" s="41">
        <v>0</v>
      </c>
      <c r="ZE23" s="41">
        <v>0</v>
      </c>
      <c r="ZF23" s="41">
        <v>275.3</v>
      </c>
      <c r="ZG23" s="41">
        <v>0</v>
      </c>
      <c r="ZH23" s="41">
        <v>0</v>
      </c>
      <c r="ZI23" s="41">
        <v>0</v>
      </c>
      <c r="ZJ23" s="41">
        <v>0</v>
      </c>
      <c r="ZK23" s="41">
        <v>0</v>
      </c>
      <c r="ZL23" s="40">
        <v>990</v>
      </c>
      <c r="ZM23" s="42">
        <f>ZN23+ZR23</f>
        <v>76970</v>
      </c>
      <c r="ZN23" s="42">
        <f t="shared" si="7"/>
        <v>60074</v>
      </c>
      <c r="ZO23" s="42">
        <v>38372</v>
      </c>
      <c r="ZP23" s="42">
        <f>14452+3341</f>
        <v>17793</v>
      </c>
      <c r="ZQ23" s="42">
        <v>3909</v>
      </c>
      <c r="ZR23" s="42">
        <f t="shared" si="8"/>
        <v>16896</v>
      </c>
      <c r="ZS23" s="42">
        <f>7552+525</f>
        <v>8077</v>
      </c>
      <c r="ZT23" s="42">
        <f>5450+2326</f>
        <v>7776</v>
      </c>
      <c r="ZU23" s="42">
        <v>1043</v>
      </c>
      <c r="ZV23" s="39"/>
      <c r="ZW23" s="39"/>
      <c r="ZX23" s="39"/>
    </row>
    <row r="24" spans="1:700" ht="89.25" customHeight="1" x14ac:dyDescent="0.25">
      <c r="A24" s="5">
        <v>6</v>
      </c>
      <c r="B24" s="46" t="s">
        <v>81</v>
      </c>
      <c r="C24" s="48" t="s">
        <v>78</v>
      </c>
      <c r="D24" s="40">
        <f t="shared" si="0"/>
        <v>260</v>
      </c>
      <c r="E24" s="40">
        <f t="shared" si="1"/>
        <v>50</v>
      </c>
      <c r="F24" s="40">
        <f t="shared" si="2"/>
        <v>210</v>
      </c>
      <c r="G24" s="40">
        <v>85</v>
      </c>
      <c r="H24" s="40">
        <v>0</v>
      </c>
      <c r="I24" s="40">
        <v>95</v>
      </c>
      <c r="J24" s="40">
        <v>0</v>
      </c>
      <c r="K24" s="40">
        <v>30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50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40">
        <v>0</v>
      </c>
      <c r="DH24" s="40">
        <v>0</v>
      </c>
      <c r="DI24" s="40">
        <v>0</v>
      </c>
      <c r="DJ24" s="40">
        <v>0</v>
      </c>
      <c r="DK24" s="40">
        <v>0</v>
      </c>
      <c r="DL24" s="40">
        <v>0</v>
      </c>
      <c r="DM24" s="40">
        <v>0</v>
      </c>
      <c r="DN24" s="40">
        <v>0</v>
      </c>
      <c r="DO24" s="40">
        <v>0</v>
      </c>
      <c r="DP24" s="40">
        <v>0</v>
      </c>
      <c r="DQ24" s="40">
        <v>0</v>
      </c>
      <c r="DR24" s="40">
        <v>0</v>
      </c>
      <c r="DS24" s="40">
        <v>0</v>
      </c>
      <c r="DT24" s="40">
        <v>0</v>
      </c>
      <c r="DU24" s="40">
        <v>0</v>
      </c>
      <c r="DV24" s="40">
        <v>0</v>
      </c>
      <c r="DW24" s="40">
        <v>0</v>
      </c>
      <c r="DX24" s="40">
        <v>0</v>
      </c>
      <c r="DY24" s="40">
        <v>0</v>
      </c>
      <c r="DZ24" s="40">
        <v>0</v>
      </c>
      <c r="EA24" s="40">
        <v>0</v>
      </c>
      <c r="EB24" s="40">
        <v>0</v>
      </c>
      <c r="EC24" s="40">
        <v>0</v>
      </c>
      <c r="ED24" s="40">
        <v>0</v>
      </c>
      <c r="EE24" s="40">
        <v>0</v>
      </c>
      <c r="EF24" s="40">
        <v>0</v>
      </c>
      <c r="EG24" s="40">
        <v>0</v>
      </c>
      <c r="EH24" s="40">
        <v>0</v>
      </c>
      <c r="EI24" s="40">
        <v>0</v>
      </c>
      <c r="EJ24" s="40">
        <v>0</v>
      </c>
      <c r="EK24" s="40">
        <v>0</v>
      </c>
      <c r="EL24" s="40">
        <v>0</v>
      </c>
      <c r="EM24" s="40">
        <v>0</v>
      </c>
      <c r="EN24" s="40">
        <v>0</v>
      </c>
      <c r="EO24" s="40">
        <v>0</v>
      </c>
      <c r="EP24" s="40">
        <v>0</v>
      </c>
      <c r="EQ24" s="40">
        <v>0</v>
      </c>
      <c r="ER24" s="40">
        <v>0</v>
      </c>
      <c r="ES24" s="40">
        <v>0</v>
      </c>
      <c r="ET24" s="40">
        <v>0</v>
      </c>
      <c r="EU24" s="40">
        <v>0</v>
      </c>
      <c r="EV24" s="40">
        <v>0</v>
      </c>
      <c r="EW24" s="40">
        <v>0</v>
      </c>
      <c r="EX24" s="40">
        <v>0</v>
      </c>
      <c r="EY24" s="40">
        <v>0</v>
      </c>
      <c r="EZ24" s="40">
        <v>0</v>
      </c>
      <c r="FA24" s="40">
        <v>0</v>
      </c>
      <c r="FB24" s="40">
        <v>0</v>
      </c>
      <c r="FC24" s="40">
        <v>0</v>
      </c>
      <c r="FD24" s="40">
        <v>0</v>
      </c>
      <c r="FE24" s="40">
        <v>0</v>
      </c>
      <c r="FF24" s="40">
        <v>0</v>
      </c>
      <c r="FG24" s="40">
        <v>0</v>
      </c>
      <c r="FH24" s="40">
        <v>0</v>
      </c>
      <c r="FI24" s="40">
        <v>0</v>
      </c>
      <c r="FJ24" s="40">
        <v>0</v>
      </c>
      <c r="FK24" s="40">
        <v>0</v>
      </c>
      <c r="FL24" s="40">
        <v>0</v>
      </c>
      <c r="FM24" s="40">
        <v>0</v>
      </c>
      <c r="FN24" s="40">
        <v>0</v>
      </c>
      <c r="FO24" s="40">
        <v>0</v>
      </c>
      <c r="FP24" s="40">
        <v>0</v>
      </c>
      <c r="FQ24" s="40">
        <v>0</v>
      </c>
      <c r="FR24" s="40">
        <v>0</v>
      </c>
      <c r="FS24" s="40">
        <v>0</v>
      </c>
      <c r="FT24" s="40">
        <v>0</v>
      </c>
      <c r="FU24" s="40">
        <v>0</v>
      </c>
      <c r="FV24" s="40">
        <v>0</v>
      </c>
      <c r="FW24" s="40">
        <v>0</v>
      </c>
      <c r="FX24" s="40">
        <v>0</v>
      </c>
      <c r="FY24" s="40">
        <v>0</v>
      </c>
      <c r="FZ24" s="40">
        <v>0</v>
      </c>
      <c r="GA24" s="40">
        <v>0</v>
      </c>
      <c r="GB24" s="40">
        <v>0</v>
      </c>
      <c r="GC24" s="40">
        <v>0</v>
      </c>
      <c r="GD24" s="40">
        <v>0</v>
      </c>
      <c r="GE24" s="40">
        <v>0</v>
      </c>
      <c r="GF24" s="40">
        <v>0</v>
      </c>
      <c r="GG24" s="40">
        <v>0</v>
      </c>
      <c r="GH24" s="40">
        <v>0</v>
      </c>
      <c r="GI24" s="40">
        <v>0</v>
      </c>
      <c r="GJ24" s="40">
        <v>0</v>
      </c>
      <c r="GK24" s="40">
        <v>0</v>
      </c>
      <c r="GL24" s="40">
        <v>0</v>
      </c>
      <c r="GM24" s="40">
        <v>0</v>
      </c>
      <c r="GN24" s="40">
        <v>0</v>
      </c>
      <c r="GO24" s="40">
        <v>0</v>
      </c>
      <c r="GP24" s="40">
        <v>0</v>
      </c>
      <c r="GQ24" s="40">
        <v>0</v>
      </c>
      <c r="GR24" s="40">
        <v>0</v>
      </c>
      <c r="GS24" s="40">
        <v>0</v>
      </c>
      <c r="GT24" s="40">
        <v>0</v>
      </c>
      <c r="GU24" s="40">
        <v>0</v>
      </c>
      <c r="GV24" s="40">
        <v>0</v>
      </c>
      <c r="GW24" s="40">
        <v>0</v>
      </c>
      <c r="GX24" s="40">
        <v>0</v>
      </c>
      <c r="GY24" s="40">
        <v>0</v>
      </c>
      <c r="GZ24" s="40">
        <v>0</v>
      </c>
      <c r="HA24" s="40">
        <v>0</v>
      </c>
      <c r="HB24" s="40">
        <v>0</v>
      </c>
      <c r="HC24" s="40">
        <v>0</v>
      </c>
      <c r="HD24" s="40">
        <v>0</v>
      </c>
      <c r="HE24" s="40">
        <v>0</v>
      </c>
      <c r="HF24" s="40">
        <v>210</v>
      </c>
      <c r="HG24" s="40">
        <v>85</v>
      </c>
      <c r="HH24" s="40">
        <v>0</v>
      </c>
      <c r="HI24" s="40">
        <v>0</v>
      </c>
      <c r="HJ24" s="40">
        <v>0</v>
      </c>
      <c r="HK24" s="40">
        <v>0</v>
      </c>
      <c r="HL24" s="40">
        <v>0</v>
      </c>
      <c r="HM24" s="40">
        <v>0</v>
      </c>
      <c r="HN24" s="40">
        <v>0</v>
      </c>
      <c r="HO24" s="40">
        <v>0</v>
      </c>
      <c r="HP24" s="40">
        <v>0</v>
      </c>
      <c r="HQ24" s="40">
        <v>0</v>
      </c>
      <c r="HR24" s="40">
        <v>95</v>
      </c>
      <c r="HS24" s="40">
        <v>0</v>
      </c>
      <c r="HT24" s="40">
        <v>0</v>
      </c>
      <c r="HU24" s="40">
        <v>30</v>
      </c>
      <c r="HV24" s="40">
        <v>0</v>
      </c>
      <c r="HW24" s="40">
        <v>0</v>
      </c>
      <c r="HX24" s="40">
        <f t="shared" si="3"/>
        <v>260</v>
      </c>
      <c r="HY24" s="40">
        <f t="shared" si="4"/>
        <v>50</v>
      </c>
      <c r="HZ24" s="40">
        <f t="shared" si="5"/>
        <v>210</v>
      </c>
      <c r="IA24" s="40">
        <v>90</v>
      </c>
      <c r="IB24" s="40">
        <v>0</v>
      </c>
      <c r="IC24" s="40">
        <v>95</v>
      </c>
      <c r="ID24" s="40">
        <v>0</v>
      </c>
      <c r="IE24" s="40">
        <v>25</v>
      </c>
      <c r="IF24" s="40">
        <v>0</v>
      </c>
      <c r="IG24" s="40">
        <v>0</v>
      </c>
      <c r="IH24" s="40">
        <v>0</v>
      </c>
      <c r="II24" s="40">
        <v>0</v>
      </c>
      <c r="IJ24" s="40">
        <v>0</v>
      </c>
      <c r="IK24" s="40">
        <v>0</v>
      </c>
      <c r="IL24" s="40">
        <v>0</v>
      </c>
      <c r="IM24" s="40">
        <v>0</v>
      </c>
      <c r="IN24" s="40">
        <v>0</v>
      </c>
      <c r="IO24" s="40">
        <v>0</v>
      </c>
      <c r="IP24" s="40">
        <v>0</v>
      </c>
      <c r="IQ24" s="40">
        <v>0</v>
      </c>
      <c r="IR24" s="40">
        <v>0</v>
      </c>
      <c r="IS24" s="40">
        <v>0</v>
      </c>
      <c r="IT24" s="40">
        <v>0</v>
      </c>
      <c r="IU24" s="40">
        <v>0</v>
      </c>
      <c r="IV24" s="40">
        <v>0</v>
      </c>
      <c r="IW24" s="40">
        <v>0</v>
      </c>
      <c r="IX24" s="40">
        <v>0</v>
      </c>
      <c r="IY24" s="40">
        <v>0</v>
      </c>
      <c r="IZ24" s="40">
        <v>0</v>
      </c>
      <c r="JA24" s="40">
        <v>0</v>
      </c>
      <c r="JB24" s="40">
        <v>0</v>
      </c>
      <c r="JC24" s="40">
        <v>0</v>
      </c>
      <c r="JD24" s="40">
        <v>0</v>
      </c>
      <c r="JE24" s="40">
        <v>0</v>
      </c>
      <c r="JF24" s="40">
        <v>0</v>
      </c>
      <c r="JG24" s="40">
        <v>0</v>
      </c>
      <c r="JH24" s="40">
        <v>0</v>
      </c>
      <c r="JI24" s="40">
        <v>0</v>
      </c>
      <c r="JJ24" s="40">
        <v>0</v>
      </c>
      <c r="JK24" s="40">
        <v>0</v>
      </c>
      <c r="JL24" s="40">
        <v>0</v>
      </c>
      <c r="JM24" s="40">
        <v>0</v>
      </c>
      <c r="JN24" s="40">
        <v>0</v>
      </c>
      <c r="JO24" s="40">
        <v>0</v>
      </c>
      <c r="JP24" s="40">
        <v>0</v>
      </c>
      <c r="JQ24" s="40">
        <v>0</v>
      </c>
      <c r="JR24" s="40">
        <v>0</v>
      </c>
      <c r="JS24" s="40">
        <v>0</v>
      </c>
      <c r="JT24" s="40">
        <v>0</v>
      </c>
      <c r="JU24" s="40">
        <v>0</v>
      </c>
      <c r="JV24" s="40">
        <v>0</v>
      </c>
      <c r="JW24" s="40">
        <v>0</v>
      </c>
      <c r="JX24" s="40">
        <v>0</v>
      </c>
      <c r="JY24" s="40">
        <v>0</v>
      </c>
      <c r="JZ24" s="40">
        <v>0</v>
      </c>
      <c r="KA24" s="40">
        <v>0</v>
      </c>
      <c r="KB24" s="40">
        <v>0</v>
      </c>
      <c r="KC24" s="40">
        <v>0</v>
      </c>
      <c r="KD24" s="40">
        <v>0</v>
      </c>
      <c r="KE24" s="40">
        <v>0</v>
      </c>
      <c r="KF24" s="40">
        <v>0</v>
      </c>
      <c r="KG24" s="40">
        <v>0</v>
      </c>
      <c r="KH24" s="40">
        <v>0</v>
      </c>
      <c r="KI24" s="40">
        <v>0</v>
      </c>
      <c r="KJ24" s="40">
        <v>0</v>
      </c>
      <c r="KK24" s="40">
        <v>0</v>
      </c>
      <c r="KL24" s="40">
        <v>0</v>
      </c>
      <c r="KM24" s="40">
        <v>0</v>
      </c>
      <c r="KN24" s="40">
        <v>0</v>
      </c>
      <c r="KO24" s="40">
        <v>0</v>
      </c>
      <c r="KP24" s="40">
        <v>0</v>
      </c>
      <c r="KQ24" s="40">
        <v>0</v>
      </c>
      <c r="KR24" s="40">
        <v>0</v>
      </c>
      <c r="KS24" s="40">
        <v>0</v>
      </c>
      <c r="KT24" s="40">
        <v>0</v>
      </c>
      <c r="KU24" s="40">
        <v>0</v>
      </c>
      <c r="KV24" s="40">
        <v>0</v>
      </c>
      <c r="KW24" s="40">
        <v>0</v>
      </c>
      <c r="KX24" s="40">
        <v>0</v>
      </c>
      <c r="KY24" s="40">
        <v>0</v>
      </c>
      <c r="KZ24" s="40">
        <v>0</v>
      </c>
      <c r="LA24" s="40">
        <v>0</v>
      </c>
      <c r="LB24" s="40">
        <v>0</v>
      </c>
      <c r="LC24" s="40">
        <v>0</v>
      </c>
      <c r="LD24" s="40">
        <v>0</v>
      </c>
      <c r="LE24" s="40">
        <v>0</v>
      </c>
      <c r="LF24" s="40">
        <v>0</v>
      </c>
      <c r="LG24" s="40">
        <v>0</v>
      </c>
      <c r="LH24" s="40">
        <v>0</v>
      </c>
      <c r="LI24" s="40">
        <v>0</v>
      </c>
      <c r="LJ24" s="40">
        <v>0</v>
      </c>
      <c r="LK24" s="40">
        <v>50</v>
      </c>
      <c r="LL24" s="40">
        <v>0</v>
      </c>
      <c r="LM24" s="40">
        <v>0</v>
      </c>
      <c r="LN24" s="40">
        <v>0</v>
      </c>
      <c r="LO24" s="40">
        <v>0</v>
      </c>
      <c r="LP24" s="40">
        <v>0</v>
      </c>
      <c r="LQ24" s="40">
        <v>0</v>
      </c>
      <c r="LR24" s="40">
        <v>0</v>
      </c>
      <c r="LS24" s="40">
        <v>0</v>
      </c>
      <c r="LT24" s="40">
        <v>0</v>
      </c>
      <c r="LU24" s="40">
        <v>0</v>
      </c>
      <c r="LV24" s="40">
        <v>0</v>
      </c>
      <c r="LW24" s="40">
        <v>0</v>
      </c>
      <c r="LX24" s="40">
        <v>0</v>
      </c>
      <c r="LY24" s="40">
        <v>0</v>
      </c>
      <c r="LZ24" s="40">
        <v>0</v>
      </c>
      <c r="MA24" s="40">
        <v>0</v>
      </c>
      <c r="MB24" s="40">
        <v>0</v>
      </c>
      <c r="MC24" s="40">
        <v>0</v>
      </c>
      <c r="MD24" s="40">
        <v>0</v>
      </c>
      <c r="ME24" s="40">
        <v>0</v>
      </c>
      <c r="MF24" s="40">
        <v>0</v>
      </c>
      <c r="MG24" s="40">
        <v>0</v>
      </c>
      <c r="MH24" s="40">
        <v>0</v>
      </c>
      <c r="MI24" s="40">
        <v>0</v>
      </c>
      <c r="MJ24" s="40">
        <v>0</v>
      </c>
      <c r="MK24" s="40">
        <v>0</v>
      </c>
      <c r="ML24" s="40">
        <v>0</v>
      </c>
      <c r="MM24" s="40">
        <v>0</v>
      </c>
      <c r="MN24" s="40">
        <v>0</v>
      </c>
      <c r="MO24" s="40">
        <v>0</v>
      </c>
      <c r="MP24" s="40">
        <v>0</v>
      </c>
      <c r="MQ24" s="40">
        <v>0</v>
      </c>
      <c r="MR24" s="40">
        <v>0</v>
      </c>
      <c r="MS24" s="40">
        <v>0</v>
      </c>
      <c r="MT24" s="40">
        <v>0</v>
      </c>
      <c r="MU24" s="40">
        <v>0</v>
      </c>
      <c r="MV24" s="40">
        <v>0</v>
      </c>
      <c r="MW24" s="40">
        <v>0</v>
      </c>
      <c r="MX24" s="40">
        <v>0</v>
      </c>
      <c r="MY24" s="40">
        <v>0</v>
      </c>
      <c r="MZ24" s="40">
        <v>0</v>
      </c>
      <c r="NA24" s="40">
        <v>0</v>
      </c>
      <c r="NB24" s="40">
        <v>0</v>
      </c>
      <c r="NC24" s="40">
        <v>0</v>
      </c>
      <c r="ND24" s="40">
        <v>0</v>
      </c>
      <c r="NE24" s="40">
        <v>0</v>
      </c>
      <c r="NF24" s="40">
        <v>0</v>
      </c>
      <c r="NG24" s="40">
        <v>0</v>
      </c>
      <c r="NH24" s="40">
        <v>0</v>
      </c>
      <c r="NI24" s="40">
        <v>0</v>
      </c>
      <c r="NJ24" s="40">
        <v>0</v>
      </c>
      <c r="NK24" s="40">
        <v>0</v>
      </c>
      <c r="NL24" s="40">
        <v>0</v>
      </c>
      <c r="NM24" s="40">
        <v>0</v>
      </c>
      <c r="NN24" s="40">
        <v>0</v>
      </c>
      <c r="NO24" s="40">
        <v>0</v>
      </c>
      <c r="NP24" s="40">
        <v>0</v>
      </c>
      <c r="NQ24" s="40">
        <v>0</v>
      </c>
      <c r="NR24" s="40">
        <v>0</v>
      </c>
      <c r="NS24" s="40">
        <v>0</v>
      </c>
      <c r="NT24" s="40">
        <v>0</v>
      </c>
      <c r="NU24" s="40">
        <v>0</v>
      </c>
      <c r="NV24" s="40">
        <v>0</v>
      </c>
      <c r="NW24" s="40">
        <v>0</v>
      </c>
      <c r="NX24" s="40">
        <v>0</v>
      </c>
      <c r="NY24" s="40">
        <v>0</v>
      </c>
      <c r="NZ24" s="40">
        <v>0</v>
      </c>
      <c r="OA24" s="40">
        <v>0</v>
      </c>
      <c r="OB24" s="40">
        <v>0</v>
      </c>
      <c r="OC24" s="40">
        <v>0</v>
      </c>
      <c r="OD24" s="40">
        <v>0</v>
      </c>
      <c r="OE24" s="40">
        <v>0</v>
      </c>
      <c r="OF24" s="40">
        <v>0</v>
      </c>
      <c r="OG24" s="40">
        <v>0</v>
      </c>
      <c r="OH24" s="40">
        <v>0</v>
      </c>
      <c r="OI24" s="40">
        <v>0</v>
      </c>
      <c r="OJ24" s="40">
        <v>0</v>
      </c>
      <c r="OK24" s="40">
        <v>0</v>
      </c>
      <c r="OL24" s="40">
        <v>0</v>
      </c>
      <c r="OM24" s="40">
        <v>0</v>
      </c>
      <c r="ON24" s="40">
        <v>0</v>
      </c>
      <c r="OO24" s="40">
        <v>0</v>
      </c>
      <c r="OP24" s="40">
        <v>0</v>
      </c>
      <c r="OQ24" s="40">
        <v>0</v>
      </c>
      <c r="OR24" s="40">
        <v>0</v>
      </c>
      <c r="OS24" s="40">
        <v>0</v>
      </c>
      <c r="OT24" s="40">
        <v>0</v>
      </c>
      <c r="OU24" s="40">
        <v>0</v>
      </c>
      <c r="OV24" s="40">
        <v>0</v>
      </c>
      <c r="OW24" s="40">
        <v>0</v>
      </c>
      <c r="OX24" s="40">
        <v>0</v>
      </c>
      <c r="OY24" s="40">
        <v>0</v>
      </c>
      <c r="OZ24" s="40">
        <v>0</v>
      </c>
      <c r="PA24" s="40">
        <v>0</v>
      </c>
      <c r="PB24" s="40">
        <v>0</v>
      </c>
      <c r="PC24" s="40">
        <v>0</v>
      </c>
      <c r="PD24" s="40">
        <v>0</v>
      </c>
      <c r="PE24" s="40">
        <v>0</v>
      </c>
      <c r="PF24" s="40">
        <v>0</v>
      </c>
      <c r="PG24" s="40">
        <v>0</v>
      </c>
      <c r="PH24" s="40">
        <v>0</v>
      </c>
      <c r="PI24" s="40">
        <v>0</v>
      </c>
      <c r="PJ24" s="40">
        <v>0</v>
      </c>
      <c r="PK24" s="40">
        <v>0</v>
      </c>
      <c r="PL24" s="40">
        <v>0</v>
      </c>
      <c r="PM24" s="40">
        <v>0</v>
      </c>
      <c r="PN24" s="40">
        <v>0</v>
      </c>
      <c r="PO24" s="40">
        <v>0</v>
      </c>
      <c r="PP24" s="40">
        <v>0</v>
      </c>
      <c r="PQ24" s="40">
        <v>0</v>
      </c>
      <c r="PR24" s="40">
        <v>0</v>
      </c>
      <c r="PS24" s="40">
        <v>0</v>
      </c>
      <c r="PT24" s="40">
        <v>0</v>
      </c>
      <c r="PU24" s="40">
        <v>0</v>
      </c>
      <c r="PV24" s="40">
        <v>0</v>
      </c>
      <c r="PW24" s="40">
        <v>0</v>
      </c>
      <c r="PX24" s="40">
        <v>0</v>
      </c>
      <c r="PY24" s="40">
        <v>0</v>
      </c>
      <c r="PZ24" s="40">
        <v>210</v>
      </c>
      <c r="QA24" s="40">
        <v>90</v>
      </c>
      <c r="QB24" s="40">
        <v>0</v>
      </c>
      <c r="QC24" s="40">
        <v>0</v>
      </c>
      <c r="QD24" s="40">
        <v>0</v>
      </c>
      <c r="QE24" s="40">
        <v>0</v>
      </c>
      <c r="QF24" s="40">
        <v>0</v>
      </c>
      <c r="QG24" s="40">
        <v>0</v>
      </c>
      <c r="QH24" s="40">
        <v>0</v>
      </c>
      <c r="QI24" s="40">
        <v>0</v>
      </c>
      <c r="QJ24" s="40">
        <v>0</v>
      </c>
      <c r="QK24" s="40">
        <v>0</v>
      </c>
      <c r="QL24" s="40">
        <v>95</v>
      </c>
      <c r="QM24" s="40">
        <v>0</v>
      </c>
      <c r="QN24" s="40">
        <v>0</v>
      </c>
      <c r="QO24" s="40">
        <v>25</v>
      </c>
      <c r="QP24" s="40">
        <v>0</v>
      </c>
      <c r="QQ24" s="40">
        <v>0</v>
      </c>
      <c r="QR24" s="41">
        <v>260</v>
      </c>
      <c r="QS24" s="41">
        <v>50</v>
      </c>
      <c r="QT24" s="41">
        <v>210</v>
      </c>
      <c r="QU24" s="41">
        <v>86.7</v>
      </c>
      <c r="QV24" s="41">
        <v>0</v>
      </c>
      <c r="QW24" s="41">
        <v>95</v>
      </c>
      <c r="QX24" s="41">
        <v>0</v>
      </c>
      <c r="QY24" s="41">
        <v>28.3</v>
      </c>
      <c r="QZ24" s="41">
        <v>0</v>
      </c>
      <c r="RA24" s="41">
        <v>0</v>
      </c>
      <c r="RB24" s="41">
        <v>0</v>
      </c>
      <c r="RC24" s="41">
        <v>0</v>
      </c>
      <c r="RD24" s="41">
        <v>0</v>
      </c>
      <c r="RE24" s="41">
        <v>0</v>
      </c>
      <c r="RF24" s="41">
        <v>0</v>
      </c>
      <c r="RG24" s="41">
        <v>0</v>
      </c>
      <c r="RH24" s="41">
        <v>0</v>
      </c>
      <c r="RI24" s="41">
        <v>0</v>
      </c>
      <c r="RJ24" s="41">
        <v>0</v>
      </c>
      <c r="RK24" s="41">
        <v>0</v>
      </c>
      <c r="RL24" s="41">
        <v>0</v>
      </c>
      <c r="RM24" s="41">
        <v>0</v>
      </c>
      <c r="RN24" s="41">
        <v>0</v>
      </c>
      <c r="RO24" s="41">
        <v>0</v>
      </c>
      <c r="RP24" s="41">
        <v>0</v>
      </c>
      <c r="RQ24" s="41">
        <v>0</v>
      </c>
      <c r="RR24" s="41">
        <v>0</v>
      </c>
      <c r="RS24" s="41">
        <v>0</v>
      </c>
      <c r="RT24" s="41">
        <v>0</v>
      </c>
      <c r="RU24" s="41">
        <v>0</v>
      </c>
      <c r="RV24" s="41">
        <v>0</v>
      </c>
      <c r="RW24" s="41">
        <v>0</v>
      </c>
      <c r="RX24" s="41">
        <v>0</v>
      </c>
      <c r="RY24" s="41">
        <v>0</v>
      </c>
      <c r="RZ24" s="41">
        <v>0</v>
      </c>
      <c r="SA24" s="41">
        <v>0</v>
      </c>
      <c r="SB24" s="41">
        <v>0</v>
      </c>
      <c r="SC24" s="41">
        <v>0</v>
      </c>
      <c r="SD24" s="41">
        <v>0</v>
      </c>
      <c r="SE24" s="41">
        <v>0</v>
      </c>
      <c r="SF24" s="41">
        <v>0</v>
      </c>
      <c r="SG24" s="41">
        <v>0</v>
      </c>
      <c r="SH24" s="41">
        <v>0</v>
      </c>
      <c r="SI24" s="41">
        <v>0</v>
      </c>
      <c r="SJ24" s="41">
        <v>0</v>
      </c>
      <c r="SK24" s="41">
        <v>0</v>
      </c>
      <c r="SL24" s="41">
        <v>0</v>
      </c>
      <c r="SM24" s="41">
        <v>0</v>
      </c>
      <c r="SN24" s="41">
        <v>0</v>
      </c>
      <c r="SO24" s="41">
        <v>0</v>
      </c>
      <c r="SP24" s="41">
        <v>0</v>
      </c>
      <c r="SQ24" s="41">
        <v>0</v>
      </c>
      <c r="SR24" s="41">
        <v>0</v>
      </c>
      <c r="SS24" s="41">
        <v>0</v>
      </c>
      <c r="ST24" s="41">
        <v>0</v>
      </c>
      <c r="SU24" s="41">
        <v>0</v>
      </c>
      <c r="SV24" s="41">
        <v>0</v>
      </c>
      <c r="SW24" s="41">
        <v>0</v>
      </c>
      <c r="SX24" s="41">
        <v>0</v>
      </c>
      <c r="SY24" s="41">
        <v>0</v>
      </c>
      <c r="SZ24" s="41">
        <v>0</v>
      </c>
      <c r="TA24" s="41">
        <v>0</v>
      </c>
      <c r="TB24" s="41">
        <v>0</v>
      </c>
      <c r="TC24" s="41">
        <v>0</v>
      </c>
      <c r="TD24" s="41">
        <v>0</v>
      </c>
      <c r="TE24" s="41">
        <v>0</v>
      </c>
      <c r="TF24" s="41">
        <v>0</v>
      </c>
      <c r="TG24" s="41">
        <v>0</v>
      </c>
      <c r="TH24" s="41">
        <v>0</v>
      </c>
      <c r="TI24" s="41">
        <v>0</v>
      </c>
      <c r="TJ24" s="41">
        <v>0</v>
      </c>
      <c r="TK24" s="41">
        <v>0</v>
      </c>
      <c r="TL24" s="41">
        <v>0</v>
      </c>
      <c r="TM24" s="41">
        <v>0</v>
      </c>
      <c r="TN24" s="41">
        <v>0</v>
      </c>
      <c r="TO24" s="41">
        <v>0</v>
      </c>
      <c r="TP24" s="41">
        <v>0</v>
      </c>
      <c r="TQ24" s="41">
        <v>0</v>
      </c>
      <c r="TR24" s="41">
        <v>0</v>
      </c>
      <c r="TS24" s="41">
        <v>0</v>
      </c>
      <c r="TT24" s="41">
        <v>0</v>
      </c>
      <c r="TU24" s="41">
        <v>0</v>
      </c>
      <c r="TV24" s="41">
        <v>0</v>
      </c>
      <c r="TW24" s="41">
        <v>0</v>
      </c>
      <c r="TX24" s="41">
        <v>0</v>
      </c>
      <c r="TY24" s="41">
        <v>0</v>
      </c>
      <c r="TZ24" s="41">
        <v>0</v>
      </c>
      <c r="UA24" s="41">
        <v>0</v>
      </c>
      <c r="UB24" s="41">
        <v>0</v>
      </c>
      <c r="UC24" s="41">
        <v>0</v>
      </c>
      <c r="UD24" s="41">
        <v>0</v>
      </c>
      <c r="UE24" s="41">
        <v>50</v>
      </c>
      <c r="UF24" s="41">
        <v>0</v>
      </c>
      <c r="UG24" s="41">
        <v>0</v>
      </c>
      <c r="UH24" s="41">
        <v>0</v>
      </c>
      <c r="UI24" s="41">
        <v>0</v>
      </c>
      <c r="UJ24" s="41">
        <v>0</v>
      </c>
      <c r="UK24" s="41">
        <v>0</v>
      </c>
      <c r="UL24" s="41">
        <v>0</v>
      </c>
      <c r="UM24" s="41">
        <v>0</v>
      </c>
      <c r="UN24" s="41">
        <v>0</v>
      </c>
      <c r="UO24" s="41">
        <v>0</v>
      </c>
      <c r="UP24" s="41">
        <v>0</v>
      </c>
      <c r="UQ24" s="41">
        <v>0</v>
      </c>
      <c r="UR24" s="41">
        <v>0</v>
      </c>
      <c r="US24" s="41">
        <v>0</v>
      </c>
      <c r="UT24" s="41">
        <v>0</v>
      </c>
      <c r="UU24" s="41">
        <v>0</v>
      </c>
      <c r="UV24" s="41">
        <v>0</v>
      </c>
      <c r="UW24" s="41">
        <v>0</v>
      </c>
      <c r="UX24" s="41">
        <v>0</v>
      </c>
      <c r="UY24" s="41">
        <v>0</v>
      </c>
      <c r="UZ24" s="41">
        <v>0</v>
      </c>
      <c r="VA24" s="41">
        <v>0</v>
      </c>
      <c r="VB24" s="41">
        <v>0</v>
      </c>
      <c r="VC24" s="41">
        <v>0</v>
      </c>
      <c r="VD24" s="41">
        <v>0</v>
      </c>
      <c r="VE24" s="41">
        <v>0</v>
      </c>
      <c r="VF24" s="41">
        <v>0</v>
      </c>
      <c r="VG24" s="41">
        <v>0</v>
      </c>
      <c r="VH24" s="41">
        <v>0</v>
      </c>
      <c r="VI24" s="41">
        <v>0</v>
      </c>
      <c r="VJ24" s="41">
        <v>0</v>
      </c>
      <c r="VK24" s="41">
        <v>0</v>
      </c>
      <c r="VL24" s="41">
        <v>0</v>
      </c>
      <c r="VM24" s="41">
        <v>0</v>
      </c>
      <c r="VN24" s="41">
        <v>0</v>
      </c>
      <c r="VO24" s="41">
        <v>0</v>
      </c>
      <c r="VP24" s="41">
        <v>0</v>
      </c>
      <c r="VQ24" s="41">
        <v>0</v>
      </c>
      <c r="VR24" s="41">
        <v>0</v>
      </c>
      <c r="VS24" s="41">
        <v>0</v>
      </c>
      <c r="VT24" s="41">
        <v>0</v>
      </c>
      <c r="VU24" s="41">
        <v>0</v>
      </c>
      <c r="VV24" s="41">
        <v>0</v>
      </c>
      <c r="VW24" s="41">
        <v>0</v>
      </c>
      <c r="VX24" s="41">
        <v>0</v>
      </c>
      <c r="VY24" s="41">
        <v>0</v>
      </c>
      <c r="VZ24" s="41">
        <v>0</v>
      </c>
      <c r="WA24" s="41">
        <v>0</v>
      </c>
      <c r="WB24" s="41">
        <v>0</v>
      </c>
      <c r="WC24" s="41">
        <v>0</v>
      </c>
      <c r="WD24" s="41">
        <v>0</v>
      </c>
      <c r="WE24" s="41">
        <v>0</v>
      </c>
      <c r="WF24" s="41">
        <v>0</v>
      </c>
      <c r="WG24" s="41">
        <v>0</v>
      </c>
      <c r="WH24" s="41">
        <v>0</v>
      </c>
      <c r="WI24" s="41">
        <v>0</v>
      </c>
      <c r="WJ24" s="41">
        <v>0</v>
      </c>
      <c r="WK24" s="41">
        <v>0</v>
      </c>
      <c r="WL24" s="41">
        <v>0</v>
      </c>
      <c r="WM24" s="41">
        <v>0</v>
      </c>
      <c r="WN24" s="41">
        <v>0</v>
      </c>
      <c r="WO24" s="41">
        <v>0</v>
      </c>
      <c r="WP24" s="41">
        <v>0</v>
      </c>
      <c r="WQ24" s="41">
        <v>0</v>
      </c>
      <c r="WR24" s="41">
        <v>0</v>
      </c>
      <c r="WS24" s="41">
        <v>0</v>
      </c>
      <c r="WT24" s="41">
        <v>0</v>
      </c>
      <c r="WU24" s="41">
        <v>0</v>
      </c>
      <c r="WV24" s="41">
        <v>0</v>
      </c>
      <c r="WW24" s="41">
        <v>0</v>
      </c>
      <c r="WX24" s="41">
        <v>0</v>
      </c>
      <c r="WY24" s="41">
        <v>0</v>
      </c>
      <c r="WZ24" s="41">
        <v>0</v>
      </c>
      <c r="XA24" s="41">
        <v>0</v>
      </c>
      <c r="XB24" s="41">
        <v>0</v>
      </c>
      <c r="XC24" s="41">
        <v>0</v>
      </c>
      <c r="XD24" s="41">
        <v>0</v>
      </c>
      <c r="XE24" s="41">
        <v>0</v>
      </c>
      <c r="XF24" s="41">
        <v>0</v>
      </c>
      <c r="XG24" s="41">
        <v>0</v>
      </c>
      <c r="XH24" s="41">
        <v>0</v>
      </c>
      <c r="XI24" s="41">
        <v>0</v>
      </c>
      <c r="XJ24" s="41">
        <v>0</v>
      </c>
      <c r="XK24" s="41">
        <v>0</v>
      </c>
      <c r="XL24" s="41">
        <v>0</v>
      </c>
      <c r="XM24" s="41">
        <v>0</v>
      </c>
      <c r="XN24" s="41">
        <v>0</v>
      </c>
      <c r="XO24" s="41">
        <v>0</v>
      </c>
      <c r="XP24" s="41">
        <v>0</v>
      </c>
      <c r="XQ24" s="41">
        <v>0</v>
      </c>
      <c r="XR24" s="41">
        <v>0</v>
      </c>
      <c r="XS24" s="41">
        <v>0</v>
      </c>
      <c r="XT24" s="41">
        <v>0</v>
      </c>
      <c r="XU24" s="41">
        <v>0</v>
      </c>
      <c r="XV24" s="41">
        <v>0</v>
      </c>
      <c r="XW24" s="41">
        <v>0</v>
      </c>
      <c r="XX24" s="41">
        <v>0</v>
      </c>
      <c r="XY24" s="41">
        <v>0</v>
      </c>
      <c r="XZ24" s="41">
        <v>0</v>
      </c>
      <c r="YA24" s="41">
        <v>0</v>
      </c>
      <c r="YB24" s="41">
        <v>0</v>
      </c>
      <c r="YC24" s="41">
        <v>0</v>
      </c>
      <c r="YD24" s="41">
        <v>0</v>
      </c>
      <c r="YE24" s="41">
        <v>0</v>
      </c>
      <c r="YF24" s="41">
        <v>0</v>
      </c>
      <c r="YG24" s="41">
        <v>0</v>
      </c>
      <c r="YH24" s="41">
        <v>0</v>
      </c>
      <c r="YI24" s="41">
        <v>0</v>
      </c>
      <c r="YJ24" s="41">
        <v>0</v>
      </c>
      <c r="YK24" s="41">
        <v>0</v>
      </c>
      <c r="YL24" s="41">
        <v>0</v>
      </c>
      <c r="YM24" s="41">
        <v>0</v>
      </c>
      <c r="YN24" s="41">
        <v>0</v>
      </c>
      <c r="YO24" s="41">
        <v>0</v>
      </c>
      <c r="YP24" s="41">
        <v>0</v>
      </c>
      <c r="YQ24" s="41">
        <v>0</v>
      </c>
      <c r="YR24" s="41">
        <v>0</v>
      </c>
      <c r="YS24" s="41">
        <v>0</v>
      </c>
      <c r="YT24" s="41">
        <v>210</v>
      </c>
      <c r="YU24" s="41">
        <v>86.7</v>
      </c>
      <c r="YV24" s="41">
        <v>0</v>
      </c>
      <c r="YW24" s="41">
        <v>0</v>
      </c>
      <c r="YX24" s="41">
        <v>0</v>
      </c>
      <c r="YY24" s="41">
        <v>0</v>
      </c>
      <c r="YZ24" s="41">
        <v>0</v>
      </c>
      <c r="ZA24" s="41">
        <v>0</v>
      </c>
      <c r="ZB24" s="41">
        <v>0</v>
      </c>
      <c r="ZC24" s="41">
        <v>0</v>
      </c>
      <c r="ZD24" s="41">
        <v>0</v>
      </c>
      <c r="ZE24" s="41">
        <v>0</v>
      </c>
      <c r="ZF24" s="41">
        <v>95</v>
      </c>
      <c r="ZG24" s="41">
        <v>0</v>
      </c>
      <c r="ZH24" s="41">
        <v>0</v>
      </c>
      <c r="ZI24" s="41">
        <v>28.3</v>
      </c>
      <c r="ZJ24" s="41">
        <v>0</v>
      </c>
      <c r="ZK24" s="41">
        <v>0</v>
      </c>
      <c r="ZL24" s="40">
        <v>223.39999999999998</v>
      </c>
      <c r="ZM24" s="42">
        <f t="shared" si="6"/>
        <v>20147</v>
      </c>
      <c r="ZN24" s="42">
        <f t="shared" si="7"/>
        <v>15833</v>
      </c>
      <c r="ZO24" s="42">
        <f>14773-1119</f>
        <v>13654</v>
      </c>
      <c r="ZP24" s="42">
        <f>1258+139</f>
        <v>1397</v>
      </c>
      <c r="ZQ24" s="42">
        <v>782</v>
      </c>
      <c r="ZR24" s="42">
        <f t="shared" si="8"/>
        <v>4314</v>
      </c>
      <c r="ZS24" s="42">
        <v>3266</v>
      </c>
      <c r="ZT24" s="42">
        <f>474+365</f>
        <v>839</v>
      </c>
      <c r="ZU24" s="42">
        <v>209</v>
      </c>
    </row>
    <row r="25" spans="1:700" ht="65.25" customHeight="1" x14ac:dyDescent="0.25">
      <c r="A25" s="5">
        <v>7</v>
      </c>
      <c r="B25" s="46" t="s">
        <v>82</v>
      </c>
      <c r="C25" s="48" t="s">
        <v>78</v>
      </c>
      <c r="D25" s="40">
        <f t="shared" si="0"/>
        <v>139</v>
      </c>
      <c r="E25" s="40">
        <f t="shared" si="1"/>
        <v>0</v>
      </c>
      <c r="F25" s="40">
        <f t="shared" si="2"/>
        <v>139</v>
      </c>
      <c r="G25" s="40">
        <v>56</v>
      </c>
      <c r="H25" s="40">
        <v>0</v>
      </c>
      <c r="I25" s="40">
        <v>73</v>
      </c>
      <c r="J25" s="40">
        <v>0</v>
      </c>
      <c r="K25" s="40">
        <v>10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40">
        <v>0</v>
      </c>
      <c r="DG25" s="40">
        <v>0</v>
      </c>
      <c r="DH25" s="40">
        <v>0</v>
      </c>
      <c r="DI25" s="40">
        <v>0</v>
      </c>
      <c r="DJ25" s="40">
        <v>0</v>
      </c>
      <c r="DK25" s="40">
        <v>0</v>
      </c>
      <c r="DL25" s="40">
        <v>0</v>
      </c>
      <c r="DM25" s="40">
        <v>0</v>
      </c>
      <c r="DN25" s="40">
        <v>0</v>
      </c>
      <c r="DO25" s="40">
        <v>0</v>
      </c>
      <c r="DP25" s="40">
        <v>0</v>
      </c>
      <c r="DQ25" s="40">
        <v>0</v>
      </c>
      <c r="DR25" s="40">
        <v>0</v>
      </c>
      <c r="DS25" s="40">
        <v>0</v>
      </c>
      <c r="DT25" s="40">
        <v>0</v>
      </c>
      <c r="DU25" s="40">
        <v>0</v>
      </c>
      <c r="DV25" s="40">
        <v>0</v>
      </c>
      <c r="DW25" s="40">
        <v>0</v>
      </c>
      <c r="DX25" s="40">
        <v>0</v>
      </c>
      <c r="DY25" s="40">
        <v>0</v>
      </c>
      <c r="DZ25" s="40">
        <v>0</v>
      </c>
      <c r="EA25" s="40">
        <v>0</v>
      </c>
      <c r="EB25" s="40">
        <v>0</v>
      </c>
      <c r="EC25" s="40">
        <v>0</v>
      </c>
      <c r="ED25" s="40">
        <v>0</v>
      </c>
      <c r="EE25" s="40">
        <v>0</v>
      </c>
      <c r="EF25" s="40">
        <v>0</v>
      </c>
      <c r="EG25" s="40">
        <v>0</v>
      </c>
      <c r="EH25" s="40">
        <v>0</v>
      </c>
      <c r="EI25" s="40">
        <v>0</v>
      </c>
      <c r="EJ25" s="40">
        <v>0</v>
      </c>
      <c r="EK25" s="40">
        <v>0</v>
      </c>
      <c r="EL25" s="40">
        <v>0</v>
      </c>
      <c r="EM25" s="40">
        <v>0</v>
      </c>
      <c r="EN25" s="40">
        <v>0</v>
      </c>
      <c r="EO25" s="40">
        <v>0</v>
      </c>
      <c r="EP25" s="40">
        <v>0</v>
      </c>
      <c r="EQ25" s="40">
        <v>0</v>
      </c>
      <c r="ER25" s="40">
        <v>0</v>
      </c>
      <c r="ES25" s="40">
        <v>0</v>
      </c>
      <c r="ET25" s="40">
        <v>0</v>
      </c>
      <c r="EU25" s="40">
        <v>0</v>
      </c>
      <c r="EV25" s="40">
        <v>0</v>
      </c>
      <c r="EW25" s="40">
        <v>0</v>
      </c>
      <c r="EX25" s="40">
        <v>0</v>
      </c>
      <c r="EY25" s="40">
        <v>0</v>
      </c>
      <c r="EZ25" s="40">
        <v>0</v>
      </c>
      <c r="FA25" s="40">
        <v>0</v>
      </c>
      <c r="FB25" s="40">
        <v>0</v>
      </c>
      <c r="FC25" s="40">
        <v>0</v>
      </c>
      <c r="FD25" s="40">
        <v>0</v>
      </c>
      <c r="FE25" s="40">
        <v>0</v>
      </c>
      <c r="FF25" s="40">
        <v>0</v>
      </c>
      <c r="FG25" s="40">
        <v>0</v>
      </c>
      <c r="FH25" s="40">
        <v>0</v>
      </c>
      <c r="FI25" s="40">
        <v>0</v>
      </c>
      <c r="FJ25" s="40">
        <v>0</v>
      </c>
      <c r="FK25" s="40">
        <v>0</v>
      </c>
      <c r="FL25" s="40">
        <v>0</v>
      </c>
      <c r="FM25" s="40">
        <v>0</v>
      </c>
      <c r="FN25" s="40">
        <v>0</v>
      </c>
      <c r="FO25" s="40">
        <v>0</v>
      </c>
      <c r="FP25" s="40">
        <v>0</v>
      </c>
      <c r="FQ25" s="40">
        <v>0</v>
      </c>
      <c r="FR25" s="40">
        <v>0</v>
      </c>
      <c r="FS25" s="40">
        <v>0</v>
      </c>
      <c r="FT25" s="40">
        <v>0</v>
      </c>
      <c r="FU25" s="40">
        <v>0</v>
      </c>
      <c r="FV25" s="40">
        <v>0</v>
      </c>
      <c r="FW25" s="40">
        <v>0</v>
      </c>
      <c r="FX25" s="40">
        <v>0</v>
      </c>
      <c r="FY25" s="40">
        <v>0</v>
      </c>
      <c r="FZ25" s="40">
        <v>0</v>
      </c>
      <c r="GA25" s="40">
        <v>0</v>
      </c>
      <c r="GB25" s="40">
        <v>0</v>
      </c>
      <c r="GC25" s="40">
        <v>0</v>
      </c>
      <c r="GD25" s="40">
        <v>0</v>
      </c>
      <c r="GE25" s="40">
        <v>0</v>
      </c>
      <c r="GF25" s="40">
        <v>0</v>
      </c>
      <c r="GG25" s="40">
        <v>0</v>
      </c>
      <c r="GH25" s="40">
        <v>0</v>
      </c>
      <c r="GI25" s="40">
        <v>0</v>
      </c>
      <c r="GJ25" s="40">
        <v>0</v>
      </c>
      <c r="GK25" s="40">
        <v>0</v>
      </c>
      <c r="GL25" s="40">
        <v>0</v>
      </c>
      <c r="GM25" s="40">
        <v>0</v>
      </c>
      <c r="GN25" s="40">
        <v>0</v>
      </c>
      <c r="GO25" s="40">
        <v>0</v>
      </c>
      <c r="GP25" s="40">
        <v>0</v>
      </c>
      <c r="GQ25" s="40">
        <v>0</v>
      </c>
      <c r="GR25" s="40">
        <v>0</v>
      </c>
      <c r="GS25" s="40">
        <v>0</v>
      </c>
      <c r="GT25" s="40">
        <v>0</v>
      </c>
      <c r="GU25" s="40">
        <v>0</v>
      </c>
      <c r="GV25" s="40">
        <v>0</v>
      </c>
      <c r="GW25" s="40">
        <v>0</v>
      </c>
      <c r="GX25" s="40">
        <v>0</v>
      </c>
      <c r="GY25" s="40">
        <v>0</v>
      </c>
      <c r="GZ25" s="40">
        <v>0</v>
      </c>
      <c r="HA25" s="40">
        <v>0</v>
      </c>
      <c r="HB25" s="40">
        <v>0</v>
      </c>
      <c r="HC25" s="40">
        <v>0</v>
      </c>
      <c r="HD25" s="40">
        <v>0</v>
      </c>
      <c r="HE25" s="40">
        <v>0</v>
      </c>
      <c r="HF25" s="40">
        <v>0</v>
      </c>
      <c r="HG25" s="40">
        <v>0</v>
      </c>
      <c r="HH25" s="40">
        <v>0</v>
      </c>
      <c r="HI25" s="40">
        <v>0</v>
      </c>
      <c r="HJ25" s="40">
        <v>0</v>
      </c>
      <c r="HK25" s="40">
        <v>0</v>
      </c>
      <c r="HL25" s="40">
        <v>0</v>
      </c>
      <c r="HM25" s="40">
        <v>0</v>
      </c>
      <c r="HN25" s="40">
        <v>0</v>
      </c>
      <c r="HO25" s="40">
        <v>0</v>
      </c>
      <c r="HP25" s="40">
        <v>0</v>
      </c>
      <c r="HQ25" s="40">
        <v>0</v>
      </c>
      <c r="HR25" s="40">
        <v>0</v>
      </c>
      <c r="HS25" s="40">
        <v>0</v>
      </c>
      <c r="HT25" s="40">
        <v>0</v>
      </c>
      <c r="HU25" s="40">
        <v>0</v>
      </c>
      <c r="HV25" s="40">
        <v>0</v>
      </c>
      <c r="HW25" s="40">
        <v>0</v>
      </c>
      <c r="HX25" s="40">
        <f t="shared" si="3"/>
        <v>146</v>
      </c>
      <c r="HY25" s="40">
        <f t="shared" si="4"/>
        <v>0</v>
      </c>
      <c r="HZ25" s="40">
        <f t="shared" si="5"/>
        <v>146</v>
      </c>
      <c r="IA25" s="40">
        <v>56</v>
      </c>
      <c r="IB25" s="40">
        <v>0</v>
      </c>
      <c r="IC25" s="40">
        <v>75</v>
      </c>
      <c r="ID25" s="40">
        <v>0</v>
      </c>
      <c r="IE25" s="40">
        <v>15</v>
      </c>
      <c r="IF25" s="40">
        <v>0</v>
      </c>
      <c r="IG25" s="40">
        <v>0</v>
      </c>
      <c r="IH25" s="40">
        <v>0</v>
      </c>
      <c r="II25" s="40">
        <v>0</v>
      </c>
      <c r="IJ25" s="40">
        <v>0</v>
      </c>
      <c r="IK25" s="40">
        <v>0</v>
      </c>
      <c r="IL25" s="40">
        <v>0</v>
      </c>
      <c r="IM25" s="40">
        <v>0</v>
      </c>
      <c r="IN25" s="40">
        <v>0</v>
      </c>
      <c r="IO25" s="40">
        <v>0</v>
      </c>
      <c r="IP25" s="40">
        <v>0</v>
      </c>
      <c r="IQ25" s="40">
        <v>0</v>
      </c>
      <c r="IR25" s="40">
        <v>0</v>
      </c>
      <c r="IS25" s="40">
        <v>0</v>
      </c>
      <c r="IT25" s="40">
        <v>0</v>
      </c>
      <c r="IU25" s="40">
        <v>0</v>
      </c>
      <c r="IV25" s="40">
        <v>0</v>
      </c>
      <c r="IW25" s="40">
        <v>0</v>
      </c>
      <c r="IX25" s="40">
        <v>0</v>
      </c>
      <c r="IY25" s="40">
        <v>0</v>
      </c>
      <c r="IZ25" s="40">
        <v>0</v>
      </c>
      <c r="JA25" s="40">
        <v>0</v>
      </c>
      <c r="JB25" s="40">
        <v>0</v>
      </c>
      <c r="JC25" s="40">
        <v>0</v>
      </c>
      <c r="JD25" s="40">
        <v>0</v>
      </c>
      <c r="JE25" s="40">
        <v>0</v>
      </c>
      <c r="JF25" s="40">
        <v>0</v>
      </c>
      <c r="JG25" s="40">
        <v>0</v>
      </c>
      <c r="JH25" s="40">
        <v>0</v>
      </c>
      <c r="JI25" s="40">
        <v>0</v>
      </c>
      <c r="JJ25" s="40">
        <v>0</v>
      </c>
      <c r="JK25" s="40">
        <v>0</v>
      </c>
      <c r="JL25" s="40">
        <v>0</v>
      </c>
      <c r="JM25" s="40">
        <v>0</v>
      </c>
      <c r="JN25" s="40">
        <v>0</v>
      </c>
      <c r="JO25" s="40">
        <v>0</v>
      </c>
      <c r="JP25" s="40">
        <v>0</v>
      </c>
      <c r="JQ25" s="40">
        <v>0</v>
      </c>
      <c r="JR25" s="40">
        <v>0</v>
      </c>
      <c r="JS25" s="40">
        <v>0</v>
      </c>
      <c r="JT25" s="40">
        <v>0</v>
      </c>
      <c r="JU25" s="40">
        <v>0</v>
      </c>
      <c r="JV25" s="40">
        <v>0</v>
      </c>
      <c r="JW25" s="40">
        <v>0</v>
      </c>
      <c r="JX25" s="40">
        <v>0</v>
      </c>
      <c r="JY25" s="40">
        <v>0</v>
      </c>
      <c r="JZ25" s="40">
        <v>0</v>
      </c>
      <c r="KA25" s="40">
        <v>0</v>
      </c>
      <c r="KB25" s="40">
        <v>0</v>
      </c>
      <c r="KC25" s="40">
        <v>0</v>
      </c>
      <c r="KD25" s="40">
        <v>0</v>
      </c>
      <c r="KE25" s="40">
        <v>0</v>
      </c>
      <c r="KF25" s="40">
        <v>0</v>
      </c>
      <c r="KG25" s="40">
        <v>0</v>
      </c>
      <c r="KH25" s="40">
        <v>0</v>
      </c>
      <c r="KI25" s="40">
        <v>0</v>
      </c>
      <c r="KJ25" s="40">
        <v>0</v>
      </c>
      <c r="KK25" s="40">
        <v>0</v>
      </c>
      <c r="KL25" s="40">
        <v>0</v>
      </c>
      <c r="KM25" s="40">
        <v>0</v>
      </c>
      <c r="KN25" s="40">
        <v>0</v>
      </c>
      <c r="KO25" s="40">
        <v>0</v>
      </c>
      <c r="KP25" s="40">
        <v>0</v>
      </c>
      <c r="KQ25" s="40">
        <v>0</v>
      </c>
      <c r="KR25" s="40">
        <v>0</v>
      </c>
      <c r="KS25" s="40">
        <v>0</v>
      </c>
      <c r="KT25" s="40">
        <v>0</v>
      </c>
      <c r="KU25" s="40">
        <v>0</v>
      </c>
      <c r="KV25" s="40">
        <v>0</v>
      </c>
      <c r="KW25" s="40">
        <v>0</v>
      </c>
      <c r="KX25" s="40">
        <v>0</v>
      </c>
      <c r="KY25" s="40">
        <v>0</v>
      </c>
      <c r="KZ25" s="40">
        <v>0</v>
      </c>
      <c r="LA25" s="40">
        <v>0</v>
      </c>
      <c r="LB25" s="40">
        <v>0</v>
      </c>
      <c r="LC25" s="40">
        <v>0</v>
      </c>
      <c r="LD25" s="40">
        <v>0</v>
      </c>
      <c r="LE25" s="40">
        <v>0</v>
      </c>
      <c r="LF25" s="40">
        <v>0</v>
      </c>
      <c r="LG25" s="40">
        <v>0</v>
      </c>
      <c r="LH25" s="40">
        <v>0</v>
      </c>
      <c r="LI25" s="40">
        <v>0</v>
      </c>
      <c r="LJ25" s="40">
        <v>0</v>
      </c>
      <c r="LK25" s="40">
        <v>0</v>
      </c>
      <c r="LL25" s="40">
        <v>0</v>
      </c>
      <c r="LM25" s="40">
        <v>0</v>
      </c>
      <c r="LN25" s="40">
        <v>0</v>
      </c>
      <c r="LO25" s="40">
        <v>0</v>
      </c>
      <c r="LP25" s="40">
        <v>0</v>
      </c>
      <c r="LQ25" s="40">
        <v>0</v>
      </c>
      <c r="LR25" s="40">
        <v>0</v>
      </c>
      <c r="LS25" s="40">
        <v>0</v>
      </c>
      <c r="LT25" s="40">
        <v>0</v>
      </c>
      <c r="LU25" s="40">
        <v>0</v>
      </c>
      <c r="LV25" s="40">
        <v>0</v>
      </c>
      <c r="LW25" s="40">
        <v>0</v>
      </c>
      <c r="LX25" s="40">
        <v>0</v>
      </c>
      <c r="LY25" s="40">
        <v>0</v>
      </c>
      <c r="LZ25" s="40">
        <v>0</v>
      </c>
      <c r="MA25" s="40">
        <v>0</v>
      </c>
      <c r="MB25" s="40">
        <v>0</v>
      </c>
      <c r="MC25" s="40">
        <v>0</v>
      </c>
      <c r="MD25" s="40">
        <v>0</v>
      </c>
      <c r="ME25" s="40">
        <v>0</v>
      </c>
      <c r="MF25" s="40">
        <v>0</v>
      </c>
      <c r="MG25" s="40">
        <v>0</v>
      </c>
      <c r="MH25" s="40">
        <v>0</v>
      </c>
      <c r="MI25" s="40">
        <v>0</v>
      </c>
      <c r="MJ25" s="40">
        <v>0</v>
      </c>
      <c r="MK25" s="40">
        <v>0</v>
      </c>
      <c r="ML25" s="40">
        <v>0</v>
      </c>
      <c r="MM25" s="40">
        <v>0</v>
      </c>
      <c r="MN25" s="40">
        <v>0</v>
      </c>
      <c r="MO25" s="40">
        <v>0</v>
      </c>
      <c r="MP25" s="40">
        <v>0</v>
      </c>
      <c r="MQ25" s="40">
        <v>0</v>
      </c>
      <c r="MR25" s="40">
        <v>0</v>
      </c>
      <c r="MS25" s="40">
        <v>0</v>
      </c>
      <c r="MT25" s="40">
        <v>0</v>
      </c>
      <c r="MU25" s="40">
        <v>0</v>
      </c>
      <c r="MV25" s="40">
        <v>0</v>
      </c>
      <c r="MW25" s="40">
        <v>0</v>
      </c>
      <c r="MX25" s="40">
        <v>0</v>
      </c>
      <c r="MY25" s="40">
        <v>0</v>
      </c>
      <c r="MZ25" s="40">
        <v>0</v>
      </c>
      <c r="NA25" s="40">
        <v>0</v>
      </c>
      <c r="NB25" s="40">
        <v>0</v>
      </c>
      <c r="NC25" s="40">
        <v>0</v>
      </c>
      <c r="ND25" s="40">
        <v>0</v>
      </c>
      <c r="NE25" s="40">
        <v>0</v>
      </c>
      <c r="NF25" s="40">
        <v>0</v>
      </c>
      <c r="NG25" s="40">
        <v>0</v>
      </c>
      <c r="NH25" s="40">
        <v>0</v>
      </c>
      <c r="NI25" s="40">
        <v>0</v>
      </c>
      <c r="NJ25" s="40">
        <v>0</v>
      </c>
      <c r="NK25" s="40">
        <v>0</v>
      </c>
      <c r="NL25" s="40">
        <v>0</v>
      </c>
      <c r="NM25" s="40">
        <v>0</v>
      </c>
      <c r="NN25" s="40">
        <v>0</v>
      </c>
      <c r="NO25" s="40">
        <v>0</v>
      </c>
      <c r="NP25" s="40">
        <v>0</v>
      </c>
      <c r="NQ25" s="40">
        <v>0</v>
      </c>
      <c r="NR25" s="40">
        <v>0</v>
      </c>
      <c r="NS25" s="40">
        <v>0</v>
      </c>
      <c r="NT25" s="40">
        <v>0</v>
      </c>
      <c r="NU25" s="40">
        <v>0</v>
      </c>
      <c r="NV25" s="40">
        <v>0</v>
      </c>
      <c r="NW25" s="40">
        <v>0</v>
      </c>
      <c r="NX25" s="40">
        <v>0</v>
      </c>
      <c r="NY25" s="40">
        <v>0</v>
      </c>
      <c r="NZ25" s="40">
        <v>0</v>
      </c>
      <c r="OA25" s="40">
        <v>0</v>
      </c>
      <c r="OB25" s="40">
        <v>0</v>
      </c>
      <c r="OC25" s="40">
        <v>0</v>
      </c>
      <c r="OD25" s="40">
        <v>0</v>
      </c>
      <c r="OE25" s="40">
        <v>0</v>
      </c>
      <c r="OF25" s="40">
        <v>0</v>
      </c>
      <c r="OG25" s="40">
        <v>0</v>
      </c>
      <c r="OH25" s="40">
        <v>0</v>
      </c>
      <c r="OI25" s="40">
        <v>0</v>
      </c>
      <c r="OJ25" s="40">
        <v>0</v>
      </c>
      <c r="OK25" s="40">
        <v>0</v>
      </c>
      <c r="OL25" s="40">
        <v>0</v>
      </c>
      <c r="OM25" s="40">
        <v>0</v>
      </c>
      <c r="ON25" s="40">
        <v>0</v>
      </c>
      <c r="OO25" s="40">
        <v>0</v>
      </c>
      <c r="OP25" s="40">
        <v>0</v>
      </c>
      <c r="OQ25" s="40">
        <v>0</v>
      </c>
      <c r="OR25" s="40">
        <v>0</v>
      </c>
      <c r="OS25" s="40">
        <v>0</v>
      </c>
      <c r="OT25" s="40">
        <v>0</v>
      </c>
      <c r="OU25" s="40">
        <v>0</v>
      </c>
      <c r="OV25" s="40">
        <v>0</v>
      </c>
      <c r="OW25" s="40">
        <v>0</v>
      </c>
      <c r="OX25" s="40">
        <v>0</v>
      </c>
      <c r="OY25" s="40">
        <v>0</v>
      </c>
      <c r="OZ25" s="40">
        <v>0</v>
      </c>
      <c r="PA25" s="40">
        <v>0</v>
      </c>
      <c r="PB25" s="40">
        <v>0</v>
      </c>
      <c r="PC25" s="40">
        <v>0</v>
      </c>
      <c r="PD25" s="40">
        <v>0</v>
      </c>
      <c r="PE25" s="40">
        <v>0</v>
      </c>
      <c r="PF25" s="40">
        <v>0</v>
      </c>
      <c r="PG25" s="40">
        <v>0</v>
      </c>
      <c r="PH25" s="40">
        <v>0</v>
      </c>
      <c r="PI25" s="40">
        <v>0</v>
      </c>
      <c r="PJ25" s="40">
        <v>0</v>
      </c>
      <c r="PK25" s="40">
        <v>0</v>
      </c>
      <c r="PL25" s="40">
        <v>0</v>
      </c>
      <c r="PM25" s="40">
        <v>0</v>
      </c>
      <c r="PN25" s="40">
        <v>0</v>
      </c>
      <c r="PO25" s="40">
        <v>0</v>
      </c>
      <c r="PP25" s="40">
        <v>0</v>
      </c>
      <c r="PQ25" s="40">
        <v>0</v>
      </c>
      <c r="PR25" s="40">
        <v>0</v>
      </c>
      <c r="PS25" s="40">
        <v>0</v>
      </c>
      <c r="PT25" s="40">
        <v>0</v>
      </c>
      <c r="PU25" s="40">
        <v>0</v>
      </c>
      <c r="PV25" s="40">
        <v>0</v>
      </c>
      <c r="PW25" s="40">
        <v>0</v>
      </c>
      <c r="PX25" s="40">
        <v>0</v>
      </c>
      <c r="PY25" s="40">
        <v>0</v>
      </c>
      <c r="PZ25" s="40">
        <v>0</v>
      </c>
      <c r="QA25" s="40">
        <v>0</v>
      </c>
      <c r="QB25" s="40">
        <v>0</v>
      </c>
      <c r="QC25" s="40">
        <v>0</v>
      </c>
      <c r="QD25" s="40">
        <v>0</v>
      </c>
      <c r="QE25" s="40">
        <v>0</v>
      </c>
      <c r="QF25" s="40">
        <v>0</v>
      </c>
      <c r="QG25" s="40">
        <v>0</v>
      </c>
      <c r="QH25" s="40">
        <v>0</v>
      </c>
      <c r="QI25" s="40">
        <v>0</v>
      </c>
      <c r="QJ25" s="40">
        <v>0</v>
      </c>
      <c r="QK25" s="40">
        <v>0</v>
      </c>
      <c r="QL25" s="40">
        <v>0</v>
      </c>
      <c r="QM25" s="40">
        <v>0</v>
      </c>
      <c r="QN25" s="40">
        <v>0</v>
      </c>
      <c r="QO25" s="40">
        <v>0</v>
      </c>
      <c r="QP25" s="40">
        <v>0</v>
      </c>
      <c r="QQ25" s="40">
        <v>0</v>
      </c>
      <c r="QR25" s="41">
        <v>141.39999999999998</v>
      </c>
      <c r="QS25" s="41">
        <v>0</v>
      </c>
      <c r="QT25" s="41">
        <v>141.39999999999998</v>
      </c>
      <c r="QU25" s="41">
        <v>56</v>
      </c>
      <c r="QV25" s="41">
        <v>0</v>
      </c>
      <c r="QW25" s="41">
        <v>73.7</v>
      </c>
      <c r="QX25" s="41">
        <v>0</v>
      </c>
      <c r="QY25" s="41">
        <v>11.7</v>
      </c>
      <c r="QZ25" s="41">
        <v>0</v>
      </c>
      <c r="RA25" s="41">
        <v>0</v>
      </c>
      <c r="RB25" s="41">
        <v>0</v>
      </c>
      <c r="RC25" s="41">
        <v>0</v>
      </c>
      <c r="RD25" s="41">
        <v>0</v>
      </c>
      <c r="RE25" s="41">
        <v>0</v>
      </c>
      <c r="RF25" s="41">
        <v>0</v>
      </c>
      <c r="RG25" s="41">
        <v>0</v>
      </c>
      <c r="RH25" s="41">
        <v>0</v>
      </c>
      <c r="RI25" s="41">
        <v>0</v>
      </c>
      <c r="RJ25" s="41">
        <v>0</v>
      </c>
      <c r="RK25" s="41">
        <v>0</v>
      </c>
      <c r="RL25" s="41">
        <v>0</v>
      </c>
      <c r="RM25" s="41">
        <v>0</v>
      </c>
      <c r="RN25" s="41">
        <v>0</v>
      </c>
      <c r="RO25" s="41">
        <v>0</v>
      </c>
      <c r="RP25" s="41">
        <v>0</v>
      </c>
      <c r="RQ25" s="41">
        <v>0</v>
      </c>
      <c r="RR25" s="41">
        <v>0</v>
      </c>
      <c r="RS25" s="41">
        <v>0</v>
      </c>
      <c r="RT25" s="41">
        <v>0</v>
      </c>
      <c r="RU25" s="41">
        <v>0</v>
      </c>
      <c r="RV25" s="41">
        <v>0</v>
      </c>
      <c r="RW25" s="41">
        <v>0</v>
      </c>
      <c r="RX25" s="41">
        <v>0</v>
      </c>
      <c r="RY25" s="41">
        <v>0</v>
      </c>
      <c r="RZ25" s="41">
        <v>0</v>
      </c>
      <c r="SA25" s="41">
        <v>0</v>
      </c>
      <c r="SB25" s="41">
        <v>0</v>
      </c>
      <c r="SC25" s="41">
        <v>0</v>
      </c>
      <c r="SD25" s="41">
        <v>0</v>
      </c>
      <c r="SE25" s="41">
        <v>0</v>
      </c>
      <c r="SF25" s="41">
        <v>0</v>
      </c>
      <c r="SG25" s="41">
        <v>0</v>
      </c>
      <c r="SH25" s="41">
        <v>0</v>
      </c>
      <c r="SI25" s="41">
        <v>0</v>
      </c>
      <c r="SJ25" s="41">
        <v>0</v>
      </c>
      <c r="SK25" s="41">
        <v>0</v>
      </c>
      <c r="SL25" s="41">
        <v>0</v>
      </c>
      <c r="SM25" s="41">
        <v>0</v>
      </c>
      <c r="SN25" s="41">
        <v>0</v>
      </c>
      <c r="SO25" s="41">
        <v>0</v>
      </c>
      <c r="SP25" s="41">
        <v>0</v>
      </c>
      <c r="SQ25" s="41">
        <v>0</v>
      </c>
      <c r="SR25" s="41">
        <v>0</v>
      </c>
      <c r="SS25" s="41">
        <v>0</v>
      </c>
      <c r="ST25" s="41">
        <v>0</v>
      </c>
      <c r="SU25" s="41">
        <v>0</v>
      </c>
      <c r="SV25" s="41">
        <v>0</v>
      </c>
      <c r="SW25" s="41">
        <v>0</v>
      </c>
      <c r="SX25" s="41">
        <v>0</v>
      </c>
      <c r="SY25" s="41">
        <v>0</v>
      </c>
      <c r="SZ25" s="41">
        <v>0</v>
      </c>
      <c r="TA25" s="41">
        <v>0</v>
      </c>
      <c r="TB25" s="41">
        <v>0</v>
      </c>
      <c r="TC25" s="41">
        <v>0</v>
      </c>
      <c r="TD25" s="41">
        <v>0</v>
      </c>
      <c r="TE25" s="41">
        <v>0</v>
      </c>
      <c r="TF25" s="41">
        <v>0</v>
      </c>
      <c r="TG25" s="41">
        <v>0</v>
      </c>
      <c r="TH25" s="41">
        <v>0</v>
      </c>
      <c r="TI25" s="41">
        <v>0</v>
      </c>
      <c r="TJ25" s="41">
        <v>0</v>
      </c>
      <c r="TK25" s="41">
        <v>0</v>
      </c>
      <c r="TL25" s="41">
        <v>0</v>
      </c>
      <c r="TM25" s="41">
        <v>0</v>
      </c>
      <c r="TN25" s="41">
        <v>0</v>
      </c>
      <c r="TO25" s="41">
        <v>0</v>
      </c>
      <c r="TP25" s="41">
        <v>0</v>
      </c>
      <c r="TQ25" s="41">
        <v>0</v>
      </c>
      <c r="TR25" s="41">
        <v>0</v>
      </c>
      <c r="TS25" s="41">
        <v>0</v>
      </c>
      <c r="TT25" s="41">
        <v>0</v>
      </c>
      <c r="TU25" s="41">
        <v>0</v>
      </c>
      <c r="TV25" s="41">
        <v>0</v>
      </c>
      <c r="TW25" s="41">
        <v>0</v>
      </c>
      <c r="TX25" s="41">
        <v>0</v>
      </c>
      <c r="TY25" s="41">
        <v>0</v>
      </c>
      <c r="TZ25" s="41">
        <v>0</v>
      </c>
      <c r="UA25" s="41">
        <v>0</v>
      </c>
      <c r="UB25" s="41">
        <v>0</v>
      </c>
      <c r="UC25" s="41">
        <v>0</v>
      </c>
      <c r="UD25" s="41">
        <v>0</v>
      </c>
      <c r="UE25" s="41">
        <v>0</v>
      </c>
      <c r="UF25" s="41">
        <v>0</v>
      </c>
      <c r="UG25" s="41">
        <v>0</v>
      </c>
      <c r="UH25" s="41">
        <v>0</v>
      </c>
      <c r="UI25" s="41">
        <v>0</v>
      </c>
      <c r="UJ25" s="41">
        <v>0</v>
      </c>
      <c r="UK25" s="41">
        <v>0</v>
      </c>
      <c r="UL25" s="41">
        <v>0</v>
      </c>
      <c r="UM25" s="41">
        <v>0</v>
      </c>
      <c r="UN25" s="41">
        <v>0</v>
      </c>
      <c r="UO25" s="41">
        <v>0</v>
      </c>
      <c r="UP25" s="41">
        <v>0</v>
      </c>
      <c r="UQ25" s="41">
        <v>0</v>
      </c>
      <c r="UR25" s="41">
        <v>0</v>
      </c>
      <c r="US25" s="41">
        <v>0</v>
      </c>
      <c r="UT25" s="41">
        <v>0</v>
      </c>
      <c r="UU25" s="41">
        <v>0</v>
      </c>
      <c r="UV25" s="41">
        <v>0</v>
      </c>
      <c r="UW25" s="41">
        <v>0</v>
      </c>
      <c r="UX25" s="41">
        <v>0</v>
      </c>
      <c r="UY25" s="41">
        <v>0</v>
      </c>
      <c r="UZ25" s="41">
        <v>0</v>
      </c>
      <c r="VA25" s="41">
        <v>0</v>
      </c>
      <c r="VB25" s="41">
        <v>0</v>
      </c>
      <c r="VC25" s="41">
        <v>0</v>
      </c>
      <c r="VD25" s="41">
        <v>0</v>
      </c>
      <c r="VE25" s="41">
        <v>0</v>
      </c>
      <c r="VF25" s="41">
        <v>0</v>
      </c>
      <c r="VG25" s="41">
        <v>0</v>
      </c>
      <c r="VH25" s="41">
        <v>0</v>
      </c>
      <c r="VI25" s="41">
        <v>0</v>
      </c>
      <c r="VJ25" s="41">
        <v>0</v>
      </c>
      <c r="VK25" s="41">
        <v>0</v>
      </c>
      <c r="VL25" s="41">
        <v>0</v>
      </c>
      <c r="VM25" s="41">
        <v>0</v>
      </c>
      <c r="VN25" s="41">
        <v>0</v>
      </c>
      <c r="VO25" s="41">
        <v>0</v>
      </c>
      <c r="VP25" s="41">
        <v>0</v>
      </c>
      <c r="VQ25" s="41">
        <v>0</v>
      </c>
      <c r="VR25" s="41">
        <v>0</v>
      </c>
      <c r="VS25" s="41">
        <v>0</v>
      </c>
      <c r="VT25" s="41">
        <v>0</v>
      </c>
      <c r="VU25" s="41">
        <v>0</v>
      </c>
      <c r="VV25" s="41">
        <v>0</v>
      </c>
      <c r="VW25" s="41">
        <v>0</v>
      </c>
      <c r="VX25" s="41">
        <v>0</v>
      </c>
      <c r="VY25" s="41">
        <v>0</v>
      </c>
      <c r="VZ25" s="41">
        <v>0</v>
      </c>
      <c r="WA25" s="41">
        <v>0</v>
      </c>
      <c r="WB25" s="41">
        <v>0</v>
      </c>
      <c r="WC25" s="41">
        <v>0</v>
      </c>
      <c r="WD25" s="41">
        <v>0</v>
      </c>
      <c r="WE25" s="41">
        <v>0</v>
      </c>
      <c r="WF25" s="41">
        <v>0</v>
      </c>
      <c r="WG25" s="41">
        <v>0</v>
      </c>
      <c r="WH25" s="41">
        <v>0</v>
      </c>
      <c r="WI25" s="41">
        <v>0</v>
      </c>
      <c r="WJ25" s="41">
        <v>0</v>
      </c>
      <c r="WK25" s="41">
        <v>0</v>
      </c>
      <c r="WL25" s="41">
        <v>0</v>
      </c>
      <c r="WM25" s="41">
        <v>0</v>
      </c>
      <c r="WN25" s="41">
        <v>0</v>
      </c>
      <c r="WO25" s="41">
        <v>0</v>
      </c>
      <c r="WP25" s="41">
        <v>0</v>
      </c>
      <c r="WQ25" s="41">
        <v>0</v>
      </c>
      <c r="WR25" s="41">
        <v>0</v>
      </c>
      <c r="WS25" s="41">
        <v>0</v>
      </c>
      <c r="WT25" s="41">
        <v>0</v>
      </c>
      <c r="WU25" s="41">
        <v>0</v>
      </c>
      <c r="WV25" s="41">
        <v>0</v>
      </c>
      <c r="WW25" s="41">
        <v>0</v>
      </c>
      <c r="WX25" s="41">
        <v>0</v>
      </c>
      <c r="WY25" s="41">
        <v>0</v>
      </c>
      <c r="WZ25" s="41">
        <v>0</v>
      </c>
      <c r="XA25" s="41">
        <v>0</v>
      </c>
      <c r="XB25" s="41">
        <v>0</v>
      </c>
      <c r="XC25" s="41">
        <v>0</v>
      </c>
      <c r="XD25" s="41">
        <v>0</v>
      </c>
      <c r="XE25" s="41">
        <v>0</v>
      </c>
      <c r="XF25" s="41">
        <v>0</v>
      </c>
      <c r="XG25" s="41">
        <v>0</v>
      </c>
      <c r="XH25" s="41">
        <v>0</v>
      </c>
      <c r="XI25" s="41">
        <v>0</v>
      </c>
      <c r="XJ25" s="41">
        <v>0</v>
      </c>
      <c r="XK25" s="41">
        <v>0</v>
      </c>
      <c r="XL25" s="41">
        <v>0</v>
      </c>
      <c r="XM25" s="41">
        <v>0</v>
      </c>
      <c r="XN25" s="41">
        <v>0</v>
      </c>
      <c r="XO25" s="41">
        <v>0</v>
      </c>
      <c r="XP25" s="41">
        <v>0</v>
      </c>
      <c r="XQ25" s="41">
        <v>0</v>
      </c>
      <c r="XR25" s="41">
        <v>0</v>
      </c>
      <c r="XS25" s="41">
        <v>0</v>
      </c>
      <c r="XT25" s="41">
        <v>0</v>
      </c>
      <c r="XU25" s="41">
        <v>0</v>
      </c>
      <c r="XV25" s="41">
        <v>0</v>
      </c>
      <c r="XW25" s="41">
        <v>0</v>
      </c>
      <c r="XX25" s="41">
        <v>0</v>
      </c>
      <c r="XY25" s="41">
        <v>0</v>
      </c>
      <c r="XZ25" s="41">
        <v>0</v>
      </c>
      <c r="YA25" s="41">
        <v>0</v>
      </c>
      <c r="YB25" s="41">
        <v>0</v>
      </c>
      <c r="YC25" s="41">
        <v>0</v>
      </c>
      <c r="YD25" s="41">
        <v>0</v>
      </c>
      <c r="YE25" s="41">
        <v>0</v>
      </c>
      <c r="YF25" s="41">
        <v>0</v>
      </c>
      <c r="YG25" s="41">
        <v>0</v>
      </c>
      <c r="YH25" s="41">
        <v>0</v>
      </c>
      <c r="YI25" s="41">
        <v>0</v>
      </c>
      <c r="YJ25" s="41">
        <v>0</v>
      </c>
      <c r="YK25" s="41">
        <v>0</v>
      </c>
      <c r="YL25" s="41">
        <v>0</v>
      </c>
      <c r="YM25" s="41">
        <v>0</v>
      </c>
      <c r="YN25" s="41">
        <v>0</v>
      </c>
      <c r="YO25" s="41">
        <v>0</v>
      </c>
      <c r="YP25" s="41">
        <v>0</v>
      </c>
      <c r="YQ25" s="41">
        <v>0</v>
      </c>
      <c r="YR25" s="41">
        <v>0</v>
      </c>
      <c r="YS25" s="41">
        <v>0</v>
      </c>
      <c r="YT25" s="41">
        <v>0</v>
      </c>
      <c r="YU25" s="41">
        <v>0</v>
      </c>
      <c r="YV25" s="41">
        <v>0</v>
      </c>
      <c r="YW25" s="41">
        <v>0</v>
      </c>
      <c r="YX25" s="41">
        <v>0</v>
      </c>
      <c r="YY25" s="41">
        <v>0</v>
      </c>
      <c r="YZ25" s="41">
        <v>0</v>
      </c>
      <c r="ZA25" s="41">
        <v>0</v>
      </c>
      <c r="ZB25" s="41">
        <v>0</v>
      </c>
      <c r="ZC25" s="41">
        <v>0</v>
      </c>
      <c r="ZD25" s="41">
        <v>0</v>
      </c>
      <c r="ZE25" s="41">
        <v>0</v>
      </c>
      <c r="ZF25" s="41">
        <v>0</v>
      </c>
      <c r="ZG25" s="41">
        <v>0</v>
      </c>
      <c r="ZH25" s="41">
        <v>0</v>
      </c>
      <c r="ZI25" s="41">
        <v>0</v>
      </c>
      <c r="ZJ25" s="41">
        <v>0</v>
      </c>
      <c r="ZK25" s="41">
        <v>0</v>
      </c>
      <c r="ZL25" s="40">
        <v>128.69999999999999</v>
      </c>
      <c r="ZM25" s="42">
        <f t="shared" si="6"/>
        <v>9977</v>
      </c>
      <c r="ZN25" s="42">
        <f t="shared" si="7"/>
        <v>7804</v>
      </c>
      <c r="ZO25" s="42">
        <v>7804</v>
      </c>
      <c r="ZP25" s="42">
        <v>0</v>
      </c>
      <c r="ZQ25" s="42">
        <v>0</v>
      </c>
      <c r="ZR25" s="42">
        <f t="shared" si="8"/>
        <v>2173</v>
      </c>
      <c r="ZS25" s="42">
        <v>2173</v>
      </c>
      <c r="ZT25" s="42">
        <v>0</v>
      </c>
      <c r="ZU25" s="42">
        <v>0</v>
      </c>
    </row>
    <row r="26" spans="1:700" ht="70.5" customHeight="1" x14ac:dyDescent="0.25">
      <c r="A26" s="5">
        <v>8</v>
      </c>
      <c r="B26" s="47" t="s">
        <v>83</v>
      </c>
      <c r="C26" s="48" t="s">
        <v>78</v>
      </c>
      <c r="D26" s="40">
        <f t="shared" si="0"/>
        <v>283</v>
      </c>
      <c r="E26" s="40">
        <f t="shared" si="1"/>
        <v>0</v>
      </c>
      <c r="F26" s="40">
        <f t="shared" si="2"/>
        <v>283</v>
      </c>
      <c r="G26" s="40">
        <v>119</v>
      </c>
      <c r="H26" s="40">
        <v>0</v>
      </c>
      <c r="I26" s="40">
        <v>124</v>
      </c>
      <c r="J26" s="40">
        <v>0</v>
      </c>
      <c r="K26" s="40">
        <v>40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40">
        <v>0</v>
      </c>
      <c r="DG26" s="40">
        <v>0</v>
      </c>
      <c r="DH26" s="40">
        <v>0</v>
      </c>
      <c r="DI26" s="40">
        <v>0</v>
      </c>
      <c r="DJ26" s="40">
        <v>0</v>
      </c>
      <c r="DK26" s="40">
        <v>0</v>
      </c>
      <c r="DL26" s="40">
        <v>0</v>
      </c>
      <c r="DM26" s="40">
        <v>0</v>
      </c>
      <c r="DN26" s="40">
        <v>0</v>
      </c>
      <c r="DO26" s="40">
        <v>0</v>
      </c>
      <c r="DP26" s="40">
        <v>0</v>
      </c>
      <c r="DQ26" s="40">
        <v>0</v>
      </c>
      <c r="DR26" s="40">
        <v>0</v>
      </c>
      <c r="DS26" s="40">
        <v>0</v>
      </c>
      <c r="DT26" s="40">
        <v>0</v>
      </c>
      <c r="DU26" s="40">
        <v>0</v>
      </c>
      <c r="DV26" s="40">
        <v>0</v>
      </c>
      <c r="DW26" s="40">
        <v>0</v>
      </c>
      <c r="DX26" s="40">
        <v>0</v>
      </c>
      <c r="DY26" s="40">
        <v>0</v>
      </c>
      <c r="DZ26" s="40">
        <v>0</v>
      </c>
      <c r="EA26" s="40">
        <v>0</v>
      </c>
      <c r="EB26" s="40">
        <v>0</v>
      </c>
      <c r="EC26" s="40">
        <v>0</v>
      </c>
      <c r="ED26" s="40">
        <v>0</v>
      </c>
      <c r="EE26" s="40">
        <v>0</v>
      </c>
      <c r="EF26" s="40">
        <v>0</v>
      </c>
      <c r="EG26" s="40">
        <v>0</v>
      </c>
      <c r="EH26" s="40">
        <v>0</v>
      </c>
      <c r="EI26" s="40">
        <v>0</v>
      </c>
      <c r="EJ26" s="40">
        <v>0</v>
      </c>
      <c r="EK26" s="40">
        <v>0</v>
      </c>
      <c r="EL26" s="40">
        <v>0</v>
      </c>
      <c r="EM26" s="40">
        <v>0</v>
      </c>
      <c r="EN26" s="40">
        <v>0</v>
      </c>
      <c r="EO26" s="40">
        <v>0</v>
      </c>
      <c r="EP26" s="40">
        <v>0</v>
      </c>
      <c r="EQ26" s="40">
        <v>0</v>
      </c>
      <c r="ER26" s="40">
        <v>0</v>
      </c>
      <c r="ES26" s="40">
        <v>0</v>
      </c>
      <c r="ET26" s="40">
        <v>0</v>
      </c>
      <c r="EU26" s="40">
        <v>0</v>
      </c>
      <c r="EV26" s="40">
        <v>0</v>
      </c>
      <c r="EW26" s="40">
        <v>0</v>
      </c>
      <c r="EX26" s="40">
        <v>0</v>
      </c>
      <c r="EY26" s="40">
        <v>0</v>
      </c>
      <c r="EZ26" s="40">
        <v>0</v>
      </c>
      <c r="FA26" s="40">
        <v>0</v>
      </c>
      <c r="FB26" s="40">
        <v>0</v>
      </c>
      <c r="FC26" s="40">
        <v>0</v>
      </c>
      <c r="FD26" s="40">
        <v>0</v>
      </c>
      <c r="FE26" s="40">
        <v>0</v>
      </c>
      <c r="FF26" s="40">
        <v>0</v>
      </c>
      <c r="FG26" s="40">
        <v>0</v>
      </c>
      <c r="FH26" s="40">
        <v>0</v>
      </c>
      <c r="FI26" s="40">
        <v>0</v>
      </c>
      <c r="FJ26" s="40">
        <v>0</v>
      </c>
      <c r="FK26" s="40">
        <v>0</v>
      </c>
      <c r="FL26" s="40">
        <v>0</v>
      </c>
      <c r="FM26" s="40">
        <v>0</v>
      </c>
      <c r="FN26" s="40">
        <v>0</v>
      </c>
      <c r="FO26" s="40">
        <v>0</v>
      </c>
      <c r="FP26" s="40">
        <v>0</v>
      </c>
      <c r="FQ26" s="40">
        <v>0</v>
      </c>
      <c r="FR26" s="40">
        <v>0</v>
      </c>
      <c r="FS26" s="40">
        <v>0</v>
      </c>
      <c r="FT26" s="40">
        <v>0</v>
      </c>
      <c r="FU26" s="40">
        <v>0</v>
      </c>
      <c r="FV26" s="40">
        <v>0</v>
      </c>
      <c r="FW26" s="40">
        <v>0</v>
      </c>
      <c r="FX26" s="40">
        <v>0</v>
      </c>
      <c r="FY26" s="40">
        <v>0</v>
      </c>
      <c r="FZ26" s="40">
        <v>0</v>
      </c>
      <c r="GA26" s="40">
        <v>0</v>
      </c>
      <c r="GB26" s="40">
        <v>0</v>
      </c>
      <c r="GC26" s="40">
        <v>0</v>
      </c>
      <c r="GD26" s="40">
        <v>0</v>
      </c>
      <c r="GE26" s="40">
        <v>0</v>
      </c>
      <c r="GF26" s="40">
        <v>0</v>
      </c>
      <c r="GG26" s="40">
        <v>0</v>
      </c>
      <c r="GH26" s="40">
        <v>0</v>
      </c>
      <c r="GI26" s="40">
        <v>0</v>
      </c>
      <c r="GJ26" s="40">
        <v>0</v>
      </c>
      <c r="GK26" s="40">
        <v>0</v>
      </c>
      <c r="GL26" s="40">
        <v>0</v>
      </c>
      <c r="GM26" s="40">
        <v>0</v>
      </c>
      <c r="GN26" s="40">
        <v>0</v>
      </c>
      <c r="GO26" s="40">
        <v>0</v>
      </c>
      <c r="GP26" s="40">
        <v>0</v>
      </c>
      <c r="GQ26" s="40">
        <v>0</v>
      </c>
      <c r="GR26" s="40">
        <v>0</v>
      </c>
      <c r="GS26" s="40">
        <v>0</v>
      </c>
      <c r="GT26" s="40">
        <v>0</v>
      </c>
      <c r="GU26" s="40">
        <v>0</v>
      </c>
      <c r="GV26" s="40">
        <v>0</v>
      </c>
      <c r="GW26" s="40">
        <v>0</v>
      </c>
      <c r="GX26" s="40">
        <v>0</v>
      </c>
      <c r="GY26" s="40">
        <v>0</v>
      </c>
      <c r="GZ26" s="40">
        <v>0</v>
      </c>
      <c r="HA26" s="40">
        <v>0</v>
      </c>
      <c r="HB26" s="40">
        <v>0</v>
      </c>
      <c r="HC26" s="40">
        <v>0</v>
      </c>
      <c r="HD26" s="40">
        <v>0</v>
      </c>
      <c r="HE26" s="40">
        <v>0</v>
      </c>
      <c r="HF26" s="40">
        <v>283</v>
      </c>
      <c r="HG26" s="40">
        <v>119</v>
      </c>
      <c r="HH26" s="40">
        <v>0</v>
      </c>
      <c r="HI26" s="40">
        <v>0</v>
      </c>
      <c r="HJ26" s="40">
        <v>0</v>
      </c>
      <c r="HK26" s="40">
        <v>0</v>
      </c>
      <c r="HL26" s="40">
        <v>0</v>
      </c>
      <c r="HM26" s="40">
        <v>0</v>
      </c>
      <c r="HN26" s="40">
        <v>0</v>
      </c>
      <c r="HO26" s="40">
        <v>0</v>
      </c>
      <c r="HP26" s="40">
        <v>0</v>
      </c>
      <c r="HQ26" s="40">
        <v>0</v>
      </c>
      <c r="HR26" s="40">
        <v>124</v>
      </c>
      <c r="HS26" s="40">
        <v>0</v>
      </c>
      <c r="HT26" s="40">
        <v>0</v>
      </c>
      <c r="HU26" s="40">
        <v>40</v>
      </c>
      <c r="HV26" s="40">
        <v>0</v>
      </c>
      <c r="HW26" s="40">
        <v>0</v>
      </c>
      <c r="HX26" s="40">
        <f t="shared" si="3"/>
        <v>296</v>
      </c>
      <c r="HY26" s="40">
        <f t="shared" si="4"/>
        <v>0</v>
      </c>
      <c r="HZ26" s="40">
        <f t="shared" si="5"/>
        <v>296</v>
      </c>
      <c r="IA26" s="40">
        <v>121</v>
      </c>
      <c r="IB26" s="40">
        <v>0</v>
      </c>
      <c r="IC26" s="40">
        <v>138</v>
      </c>
      <c r="ID26" s="40">
        <v>0</v>
      </c>
      <c r="IE26" s="40">
        <v>37</v>
      </c>
      <c r="IF26" s="40">
        <v>0</v>
      </c>
      <c r="IG26" s="40">
        <v>0</v>
      </c>
      <c r="IH26" s="40">
        <v>0</v>
      </c>
      <c r="II26" s="40">
        <v>0</v>
      </c>
      <c r="IJ26" s="40">
        <v>0</v>
      </c>
      <c r="IK26" s="40">
        <v>0</v>
      </c>
      <c r="IL26" s="40">
        <v>0</v>
      </c>
      <c r="IM26" s="40">
        <v>0</v>
      </c>
      <c r="IN26" s="40">
        <v>0</v>
      </c>
      <c r="IO26" s="40">
        <v>0</v>
      </c>
      <c r="IP26" s="40">
        <v>0</v>
      </c>
      <c r="IQ26" s="40">
        <v>0</v>
      </c>
      <c r="IR26" s="40">
        <v>0</v>
      </c>
      <c r="IS26" s="40">
        <v>0</v>
      </c>
      <c r="IT26" s="40">
        <v>0</v>
      </c>
      <c r="IU26" s="40">
        <v>0</v>
      </c>
      <c r="IV26" s="40">
        <v>0</v>
      </c>
      <c r="IW26" s="40">
        <v>0</v>
      </c>
      <c r="IX26" s="40">
        <v>0</v>
      </c>
      <c r="IY26" s="40">
        <v>0</v>
      </c>
      <c r="IZ26" s="40">
        <v>0</v>
      </c>
      <c r="JA26" s="40">
        <v>0</v>
      </c>
      <c r="JB26" s="40">
        <v>0</v>
      </c>
      <c r="JC26" s="40">
        <v>0</v>
      </c>
      <c r="JD26" s="40">
        <v>0</v>
      </c>
      <c r="JE26" s="40">
        <v>0</v>
      </c>
      <c r="JF26" s="40">
        <v>0</v>
      </c>
      <c r="JG26" s="40">
        <v>0</v>
      </c>
      <c r="JH26" s="40">
        <v>0</v>
      </c>
      <c r="JI26" s="40">
        <v>0</v>
      </c>
      <c r="JJ26" s="40">
        <v>0</v>
      </c>
      <c r="JK26" s="40">
        <v>0</v>
      </c>
      <c r="JL26" s="40">
        <v>0</v>
      </c>
      <c r="JM26" s="40">
        <v>0</v>
      </c>
      <c r="JN26" s="40">
        <v>0</v>
      </c>
      <c r="JO26" s="40">
        <v>0</v>
      </c>
      <c r="JP26" s="40">
        <v>0</v>
      </c>
      <c r="JQ26" s="40">
        <v>0</v>
      </c>
      <c r="JR26" s="40">
        <v>0</v>
      </c>
      <c r="JS26" s="40">
        <v>0</v>
      </c>
      <c r="JT26" s="40">
        <v>0</v>
      </c>
      <c r="JU26" s="40">
        <v>0</v>
      </c>
      <c r="JV26" s="40">
        <v>0</v>
      </c>
      <c r="JW26" s="40">
        <v>0</v>
      </c>
      <c r="JX26" s="40">
        <v>0</v>
      </c>
      <c r="JY26" s="40">
        <v>0</v>
      </c>
      <c r="JZ26" s="40">
        <v>0</v>
      </c>
      <c r="KA26" s="40">
        <v>0</v>
      </c>
      <c r="KB26" s="40">
        <v>0</v>
      </c>
      <c r="KC26" s="40">
        <v>0</v>
      </c>
      <c r="KD26" s="40">
        <v>0</v>
      </c>
      <c r="KE26" s="40">
        <v>0</v>
      </c>
      <c r="KF26" s="40">
        <v>0</v>
      </c>
      <c r="KG26" s="40">
        <v>0</v>
      </c>
      <c r="KH26" s="40">
        <v>0</v>
      </c>
      <c r="KI26" s="40">
        <v>0</v>
      </c>
      <c r="KJ26" s="40">
        <v>0</v>
      </c>
      <c r="KK26" s="40">
        <v>0</v>
      </c>
      <c r="KL26" s="40">
        <v>0</v>
      </c>
      <c r="KM26" s="40">
        <v>0</v>
      </c>
      <c r="KN26" s="40">
        <v>0</v>
      </c>
      <c r="KO26" s="40">
        <v>0</v>
      </c>
      <c r="KP26" s="40">
        <v>0</v>
      </c>
      <c r="KQ26" s="40">
        <v>0</v>
      </c>
      <c r="KR26" s="40">
        <v>0</v>
      </c>
      <c r="KS26" s="40">
        <v>0</v>
      </c>
      <c r="KT26" s="40">
        <v>0</v>
      </c>
      <c r="KU26" s="40">
        <v>0</v>
      </c>
      <c r="KV26" s="40">
        <v>0</v>
      </c>
      <c r="KW26" s="40">
        <v>0</v>
      </c>
      <c r="KX26" s="40">
        <v>0</v>
      </c>
      <c r="KY26" s="40">
        <v>0</v>
      </c>
      <c r="KZ26" s="40">
        <v>0</v>
      </c>
      <c r="LA26" s="40">
        <v>0</v>
      </c>
      <c r="LB26" s="40">
        <v>0</v>
      </c>
      <c r="LC26" s="40">
        <v>0</v>
      </c>
      <c r="LD26" s="40">
        <v>0</v>
      </c>
      <c r="LE26" s="40">
        <v>0</v>
      </c>
      <c r="LF26" s="40">
        <v>0</v>
      </c>
      <c r="LG26" s="40">
        <v>0</v>
      </c>
      <c r="LH26" s="40">
        <v>0</v>
      </c>
      <c r="LI26" s="40">
        <v>0</v>
      </c>
      <c r="LJ26" s="40">
        <v>0</v>
      </c>
      <c r="LK26" s="40">
        <v>0</v>
      </c>
      <c r="LL26" s="40">
        <v>0</v>
      </c>
      <c r="LM26" s="40">
        <v>0</v>
      </c>
      <c r="LN26" s="40">
        <v>0</v>
      </c>
      <c r="LO26" s="40">
        <v>0</v>
      </c>
      <c r="LP26" s="40">
        <v>0</v>
      </c>
      <c r="LQ26" s="40">
        <v>0</v>
      </c>
      <c r="LR26" s="40">
        <v>0</v>
      </c>
      <c r="LS26" s="40">
        <v>0</v>
      </c>
      <c r="LT26" s="40">
        <v>0</v>
      </c>
      <c r="LU26" s="40">
        <v>0</v>
      </c>
      <c r="LV26" s="40">
        <v>0</v>
      </c>
      <c r="LW26" s="40">
        <v>0</v>
      </c>
      <c r="LX26" s="40">
        <v>0</v>
      </c>
      <c r="LY26" s="40">
        <v>0</v>
      </c>
      <c r="LZ26" s="40">
        <v>0</v>
      </c>
      <c r="MA26" s="40">
        <v>0</v>
      </c>
      <c r="MB26" s="40">
        <v>0</v>
      </c>
      <c r="MC26" s="40">
        <v>0</v>
      </c>
      <c r="MD26" s="40">
        <v>0</v>
      </c>
      <c r="ME26" s="40">
        <v>0</v>
      </c>
      <c r="MF26" s="40">
        <v>0</v>
      </c>
      <c r="MG26" s="40">
        <v>0</v>
      </c>
      <c r="MH26" s="40">
        <v>0</v>
      </c>
      <c r="MI26" s="40">
        <v>0</v>
      </c>
      <c r="MJ26" s="40">
        <v>0</v>
      </c>
      <c r="MK26" s="40">
        <v>0</v>
      </c>
      <c r="ML26" s="40">
        <v>0</v>
      </c>
      <c r="MM26" s="40">
        <v>0</v>
      </c>
      <c r="MN26" s="40">
        <v>0</v>
      </c>
      <c r="MO26" s="40">
        <v>0</v>
      </c>
      <c r="MP26" s="40">
        <v>0</v>
      </c>
      <c r="MQ26" s="40">
        <v>0</v>
      </c>
      <c r="MR26" s="40">
        <v>0</v>
      </c>
      <c r="MS26" s="40">
        <v>0</v>
      </c>
      <c r="MT26" s="40">
        <v>0</v>
      </c>
      <c r="MU26" s="40">
        <v>0</v>
      </c>
      <c r="MV26" s="40">
        <v>0</v>
      </c>
      <c r="MW26" s="40">
        <v>0</v>
      </c>
      <c r="MX26" s="40">
        <v>0</v>
      </c>
      <c r="MY26" s="40">
        <v>0</v>
      </c>
      <c r="MZ26" s="40">
        <v>0</v>
      </c>
      <c r="NA26" s="40">
        <v>0</v>
      </c>
      <c r="NB26" s="40">
        <v>0</v>
      </c>
      <c r="NC26" s="40">
        <v>0</v>
      </c>
      <c r="ND26" s="40">
        <v>0</v>
      </c>
      <c r="NE26" s="40">
        <v>0</v>
      </c>
      <c r="NF26" s="40">
        <v>0</v>
      </c>
      <c r="NG26" s="40">
        <v>0</v>
      </c>
      <c r="NH26" s="40">
        <v>0</v>
      </c>
      <c r="NI26" s="40">
        <v>0</v>
      </c>
      <c r="NJ26" s="40">
        <v>0</v>
      </c>
      <c r="NK26" s="40">
        <v>0</v>
      </c>
      <c r="NL26" s="40">
        <v>0</v>
      </c>
      <c r="NM26" s="40">
        <v>0</v>
      </c>
      <c r="NN26" s="40">
        <v>0</v>
      </c>
      <c r="NO26" s="40">
        <v>0</v>
      </c>
      <c r="NP26" s="40">
        <v>0</v>
      </c>
      <c r="NQ26" s="40">
        <v>0</v>
      </c>
      <c r="NR26" s="40">
        <v>0</v>
      </c>
      <c r="NS26" s="40">
        <v>0</v>
      </c>
      <c r="NT26" s="40">
        <v>0</v>
      </c>
      <c r="NU26" s="40">
        <v>0</v>
      </c>
      <c r="NV26" s="40">
        <v>0</v>
      </c>
      <c r="NW26" s="40">
        <v>0</v>
      </c>
      <c r="NX26" s="40">
        <v>0</v>
      </c>
      <c r="NY26" s="40">
        <v>0</v>
      </c>
      <c r="NZ26" s="40">
        <v>0</v>
      </c>
      <c r="OA26" s="40">
        <v>0</v>
      </c>
      <c r="OB26" s="40">
        <v>0</v>
      </c>
      <c r="OC26" s="40">
        <v>0</v>
      </c>
      <c r="OD26" s="40">
        <v>0</v>
      </c>
      <c r="OE26" s="40">
        <v>0</v>
      </c>
      <c r="OF26" s="40">
        <v>0</v>
      </c>
      <c r="OG26" s="40">
        <v>0</v>
      </c>
      <c r="OH26" s="40">
        <v>0</v>
      </c>
      <c r="OI26" s="40">
        <v>0</v>
      </c>
      <c r="OJ26" s="40">
        <v>0</v>
      </c>
      <c r="OK26" s="40">
        <v>0</v>
      </c>
      <c r="OL26" s="40">
        <v>0</v>
      </c>
      <c r="OM26" s="40">
        <v>0</v>
      </c>
      <c r="ON26" s="40">
        <v>0</v>
      </c>
      <c r="OO26" s="40">
        <v>0</v>
      </c>
      <c r="OP26" s="40">
        <v>0</v>
      </c>
      <c r="OQ26" s="40">
        <v>0</v>
      </c>
      <c r="OR26" s="40">
        <v>0</v>
      </c>
      <c r="OS26" s="40">
        <v>0</v>
      </c>
      <c r="OT26" s="40">
        <v>0</v>
      </c>
      <c r="OU26" s="40">
        <v>0</v>
      </c>
      <c r="OV26" s="40">
        <v>0</v>
      </c>
      <c r="OW26" s="40">
        <v>0</v>
      </c>
      <c r="OX26" s="40">
        <v>0</v>
      </c>
      <c r="OY26" s="40">
        <v>0</v>
      </c>
      <c r="OZ26" s="40">
        <v>0</v>
      </c>
      <c r="PA26" s="40">
        <v>0</v>
      </c>
      <c r="PB26" s="40">
        <v>0</v>
      </c>
      <c r="PC26" s="40">
        <v>0</v>
      </c>
      <c r="PD26" s="40">
        <v>0</v>
      </c>
      <c r="PE26" s="40">
        <v>0</v>
      </c>
      <c r="PF26" s="40">
        <v>0</v>
      </c>
      <c r="PG26" s="40">
        <v>0</v>
      </c>
      <c r="PH26" s="40">
        <v>0</v>
      </c>
      <c r="PI26" s="40">
        <v>0</v>
      </c>
      <c r="PJ26" s="40">
        <v>0</v>
      </c>
      <c r="PK26" s="40">
        <v>0</v>
      </c>
      <c r="PL26" s="40">
        <v>0</v>
      </c>
      <c r="PM26" s="40">
        <v>0</v>
      </c>
      <c r="PN26" s="40">
        <v>0</v>
      </c>
      <c r="PO26" s="40">
        <v>0</v>
      </c>
      <c r="PP26" s="40">
        <v>0</v>
      </c>
      <c r="PQ26" s="40">
        <v>0</v>
      </c>
      <c r="PR26" s="40">
        <v>0</v>
      </c>
      <c r="PS26" s="40">
        <v>0</v>
      </c>
      <c r="PT26" s="40">
        <v>0</v>
      </c>
      <c r="PU26" s="40">
        <v>0</v>
      </c>
      <c r="PV26" s="40">
        <v>0</v>
      </c>
      <c r="PW26" s="40">
        <v>0</v>
      </c>
      <c r="PX26" s="40">
        <v>0</v>
      </c>
      <c r="PY26" s="40">
        <v>0</v>
      </c>
      <c r="PZ26" s="40">
        <v>296</v>
      </c>
      <c r="QA26" s="40">
        <v>121</v>
      </c>
      <c r="QB26" s="40">
        <v>0</v>
      </c>
      <c r="QC26" s="40">
        <v>0</v>
      </c>
      <c r="QD26" s="40">
        <v>0</v>
      </c>
      <c r="QE26" s="40">
        <v>0</v>
      </c>
      <c r="QF26" s="40">
        <v>0</v>
      </c>
      <c r="QG26" s="40">
        <v>0</v>
      </c>
      <c r="QH26" s="40">
        <v>0</v>
      </c>
      <c r="QI26" s="40">
        <v>0</v>
      </c>
      <c r="QJ26" s="40">
        <v>0</v>
      </c>
      <c r="QK26" s="40">
        <v>0</v>
      </c>
      <c r="QL26" s="40">
        <v>138</v>
      </c>
      <c r="QM26" s="40">
        <v>0</v>
      </c>
      <c r="QN26" s="40">
        <v>0</v>
      </c>
      <c r="QO26" s="40">
        <v>37</v>
      </c>
      <c r="QP26" s="40">
        <v>0</v>
      </c>
      <c r="QQ26" s="40">
        <v>0</v>
      </c>
      <c r="QR26" s="41">
        <v>287.39999999999998</v>
      </c>
      <c r="QS26" s="41">
        <v>0</v>
      </c>
      <c r="QT26" s="41">
        <v>287.39999999999998</v>
      </c>
      <c r="QU26" s="41">
        <v>119.7</v>
      </c>
      <c r="QV26" s="41">
        <v>0</v>
      </c>
      <c r="QW26" s="41">
        <v>128.69999999999999</v>
      </c>
      <c r="QX26" s="41">
        <v>0</v>
      </c>
      <c r="QY26" s="41">
        <v>39</v>
      </c>
      <c r="QZ26" s="41">
        <v>0</v>
      </c>
      <c r="RA26" s="41">
        <v>0</v>
      </c>
      <c r="RB26" s="41">
        <v>0</v>
      </c>
      <c r="RC26" s="41">
        <v>0</v>
      </c>
      <c r="RD26" s="41">
        <v>0</v>
      </c>
      <c r="RE26" s="41">
        <v>0</v>
      </c>
      <c r="RF26" s="41">
        <v>0</v>
      </c>
      <c r="RG26" s="41">
        <v>0</v>
      </c>
      <c r="RH26" s="41">
        <v>0</v>
      </c>
      <c r="RI26" s="41">
        <v>0</v>
      </c>
      <c r="RJ26" s="41">
        <v>0</v>
      </c>
      <c r="RK26" s="41">
        <v>0</v>
      </c>
      <c r="RL26" s="41">
        <v>0</v>
      </c>
      <c r="RM26" s="41">
        <v>0</v>
      </c>
      <c r="RN26" s="41">
        <v>0</v>
      </c>
      <c r="RO26" s="41">
        <v>0</v>
      </c>
      <c r="RP26" s="41">
        <v>0</v>
      </c>
      <c r="RQ26" s="41">
        <v>0</v>
      </c>
      <c r="RR26" s="41">
        <v>0</v>
      </c>
      <c r="RS26" s="41">
        <v>0</v>
      </c>
      <c r="RT26" s="41">
        <v>0</v>
      </c>
      <c r="RU26" s="41">
        <v>0</v>
      </c>
      <c r="RV26" s="41">
        <v>0</v>
      </c>
      <c r="RW26" s="41">
        <v>0</v>
      </c>
      <c r="RX26" s="41">
        <v>0</v>
      </c>
      <c r="RY26" s="41">
        <v>0</v>
      </c>
      <c r="RZ26" s="41">
        <v>0</v>
      </c>
      <c r="SA26" s="41">
        <v>0</v>
      </c>
      <c r="SB26" s="41">
        <v>0</v>
      </c>
      <c r="SC26" s="41">
        <v>0</v>
      </c>
      <c r="SD26" s="41">
        <v>0</v>
      </c>
      <c r="SE26" s="41">
        <v>0</v>
      </c>
      <c r="SF26" s="41">
        <v>0</v>
      </c>
      <c r="SG26" s="41">
        <v>0</v>
      </c>
      <c r="SH26" s="41">
        <v>0</v>
      </c>
      <c r="SI26" s="41">
        <v>0</v>
      </c>
      <c r="SJ26" s="41">
        <v>0</v>
      </c>
      <c r="SK26" s="41">
        <v>0</v>
      </c>
      <c r="SL26" s="41">
        <v>0</v>
      </c>
      <c r="SM26" s="41">
        <v>0</v>
      </c>
      <c r="SN26" s="41">
        <v>0</v>
      </c>
      <c r="SO26" s="41">
        <v>0</v>
      </c>
      <c r="SP26" s="41">
        <v>0</v>
      </c>
      <c r="SQ26" s="41">
        <v>0</v>
      </c>
      <c r="SR26" s="41">
        <v>0</v>
      </c>
      <c r="SS26" s="41">
        <v>0</v>
      </c>
      <c r="ST26" s="41">
        <v>0</v>
      </c>
      <c r="SU26" s="41">
        <v>0</v>
      </c>
      <c r="SV26" s="41">
        <v>0</v>
      </c>
      <c r="SW26" s="41">
        <v>0</v>
      </c>
      <c r="SX26" s="41">
        <v>0</v>
      </c>
      <c r="SY26" s="41">
        <v>0</v>
      </c>
      <c r="SZ26" s="41">
        <v>0</v>
      </c>
      <c r="TA26" s="41">
        <v>0</v>
      </c>
      <c r="TB26" s="41">
        <v>0</v>
      </c>
      <c r="TC26" s="41">
        <v>0</v>
      </c>
      <c r="TD26" s="41">
        <v>0</v>
      </c>
      <c r="TE26" s="41">
        <v>0</v>
      </c>
      <c r="TF26" s="41">
        <v>0</v>
      </c>
      <c r="TG26" s="41">
        <v>0</v>
      </c>
      <c r="TH26" s="41">
        <v>0</v>
      </c>
      <c r="TI26" s="41">
        <v>0</v>
      </c>
      <c r="TJ26" s="41">
        <v>0</v>
      </c>
      <c r="TK26" s="41">
        <v>0</v>
      </c>
      <c r="TL26" s="41">
        <v>0</v>
      </c>
      <c r="TM26" s="41">
        <v>0</v>
      </c>
      <c r="TN26" s="41">
        <v>0</v>
      </c>
      <c r="TO26" s="41">
        <v>0</v>
      </c>
      <c r="TP26" s="41">
        <v>0</v>
      </c>
      <c r="TQ26" s="41">
        <v>0</v>
      </c>
      <c r="TR26" s="41">
        <v>0</v>
      </c>
      <c r="TS26" s="41">
        <v>0</v>
      </c>
      <c r="TT26" s="41">
        <v>0</v>
      </c>
      <c r="TU26" s="41">
        <v>0</v>
      </c>
      <c r="TV26" s="41">
        <v>0</v>
      </c>
      <c r="TW26" s="41">
        <v>0</v>
      </c>
      <c r="TX26" s="41">
        <v>0</v>
      </c>
      <c r="TY26" s="41">
        <v>0</v>
      </c>
      <c r="TZ26" s="41">
        <v>0</v>
      </c>
      <c r="UA26" s="41">
        <v>0</v>
      </c>
      <c r="UB26" s="41">
        <v>0</v>
      </c>
      <c r="UC26" s="41">
        <v>0</v>
      </c>
      <c r="UD26" s="41">
        <v>0</v>
      </c>
      <c r="UE26" s="41">
        <v>0</v>
      </c>
      <c r="UF26" s="41">
        <v>0</v>
      </c>
      <c r="UG26" s="41">
        <v>0</v>
      </c>
      <c r="UH26" s="41">
        <v>0</v>
      </c>
      <c r="UI26" s="41">
        <v>0</v>
      </c>
      <c r="UJ26" s="41">
        <v>0</v>
      </c>
      <c r="UK26" s="41">
        <v>0</v>
      </c>
      <c r="UL26" s="41">
        <v>0</v>
      </c>
      <c r="UM26" s="41">
        <v>0</v>
      </c>
      <c r="UN26" s="41">
        <v>0</v>
      </c>
      <c r="UO26" s="41">
        <v>0</v>
      </c>
      <c r="UP26" s="41">
        <v>0</v>
      </c>
      <c r="UQ26" s="41">
        <v>0</v>
      </c>
      <c r="UR26" s="41">
        <v>0</v>
      </c>
      <c r="US26" s="41">
        <v>0</v>
      </c>
      <c r="UT26" s="41">
        <v>0</v>
      </c>
      <c r="UU26" s="41">
        <v>0</v>
      </c>
      <c r="UV26" s="41">
        <v>0</v>
      </c>
      <c r="UW26" s="41">
        <v>0</v>
      </c>
      <c r="UX26" s="41">
        <v>0</v>
      </c>
      <c r="UY26" s="41">
        <v>0</v>
      </c>
      <c r="UZ26" s="41">
        <v>0</v>
      </c>
      <c r="VA26" s="41">
        <v>0</v>
      </c>
      <c r="VB26" s="41">
        <v>0</v>
      </c>
      <c r="VC26" s="41">
        <v>0</v>
      </c>
      <c r="VD26" s="41">
        <v>0</v>
      </c>
      <c r="VE26" s="41">
        <v>0</v>
      </c>
      <c r="VF26" s="41">
        <v>0</v>
      </c>
      <c r="VG26" s="41">
        <v>0</v>
      </c>
      <c r="VH26" s="41">
        <v>0</v>
      </c>
      <c r="VI26" s="41">
        <v>0</v>
      </c>
      <c r="VJ26" s="41">
        <v>0</v>
      </c>
      <c r="VK26" s="41">
        <v>0</v>
      </c>
      <c r="VL26" s="41">
        <v>0</v>
      </c>
      <c r="VM26" s="41">
        <v>0</v>
      </c>
      <c r="VN26" s="41">
        <v>0</v>
      </c>
      <c r="VO26" s="41">
        <v>0</v>
      </c>
      <c r="VP26" s="41">
        <v>0</v>
      </c>
      <c r="VQ26" s="41">
        <v>0</v>
      </c>
      <c r="VR26" s="41">
        <v>0</v>
      </c>
      <c r="VS26" s="41">
        <v>0</v>
      </c>
      <c r="VT26" s="41">
        <v>0</v>
      </c>
      <c r="VU26" s="41">
        <v>0</v>
      </c>
      <c r="VV26" s="41">
        <v>0</v>
      </c>
      <c r="VW26" s="41">
        <v>0</v>
      </c>
      <c r="VX26" s="41">
        <v>0</v>
      </c>
      <c r="VY26" s="41">
        <v>0</v>
      </c>
      <c r="VZ26" s="41">
        <v>0</v>
      </c>
      <c r="WA26" s="41">
        <v>0</v>
      </c>
      <c r="WB26" s="41">
        <v>0</v>
      </c>
      <c r="WC26" s="41">
        <v>0</v>
      </c>
      <c r="WD26" s="41">
        <v>0</v>
      </c>
      <c r="WE26" s="41">
        <v>0</v>
      </c>
      <c r="WF26" s="41">
        <v>0</v>
      </c>
      <c r="WG26" s="41">
        <v>0</v>
      </c>
      <c r="WH26" s="41">
        <v>0</v>
      </c>
      <c r="WI26" s="41">
        <v>0</v>
      </c>
      <c r="WJ26" s="41">
        <v>0</v>
      </c>
      <c r="WK26" s="41">
        <v>0</v>
      </c>
      <c r="WL26" s="41">
        <v>0</v>
      </c>
      <c r="WM26" s="41">
        <v>0</v>
      </c>
      <c r="WN26" s="41">
        <v>0</v>
      </c>
      <c r="WO26" s="41">
        <v>0</v>
      </c>
      <c r="WP26" s="41">
        <v>0</v>
      </c>
      <c r="WQ26" s="41">
        <v>0</v>
      </c>
      <c r="WR26" s="41">
        <v>0</v>
      </c>
      <c r="WS26" s="41">
        <v>0</v>
      </c>
      <c r="WT26" s="41">
        <v>0</v>
      </c>
      <c r="WU26" s="41">
        <v>0</v>
      </c>
      <c r="WV26" s="41">
        <v>0</v>
      </c>
      <c r="WW26" s="41">
        <v>0</v>
      </c>
      <c r="WX26" s="41">
        <v>0</v>
      </c>
      <c r="WY26" s="41">
        <v>0</v>
      </c>
      <c r="WZ26" s="41">
        <v>0</v>
      </c>
      <c r="XA26" s="41">
        <v>0</v>
      </c>
      <c r="XB26" s="41">
        <v>0</v>
      </c>
      <c r="XC26" s="41">
        <v>0</v>
      </c>
      <c r="XD26" s="41">
        <v>0</v>
      </c>
      <c r="XE26" s="41">
        <v>0</v>
      </c>
      <c r="XF26" s="41">
        <v>0</v>
      </c>
      <c r="XG26" s="41">
        <v>0</v>
      </c>
      <c r="XH26" s="41">
        <v>0</v>
      </c>
      <c r="XI26" s="41">
        <v>0</v>
      </c>
      <c r="XJ26" s="41">
        <v>0</v>
      </c>
      <c r="XK26" s="41">
        <v>0</v>
      </c>
      <c r="XL26" s="41">
        <v>0</v>
      </c>
      <c r="XM26" s="41">
        <v>0</v>
      </c>
      <c r="XN26" s="41">
        <v>0</v>
      </c>
      <c r="XO26" s="41">
        <v>0</v>
      </c>
      <c r="XP26" s="41">
        <v>0</v>
      </c>
      <c r="XQ26" s="41">
        <v>0</v>
      </c>
      <c r="XR26" s="41">
        <v>0</v>
      </c>
      <c r="XS26" s="41">
        <v>0</v>
      </c>
      <c r="XT26" s="41">
        <v>0</v>
      </c>
      <c r="XU26" s="41">
        <v>0</v>
      </c>
      <c r="XV26" s="41">
        <v>0</v>
      </c>
      <c r="XW26" s="41">
        <v>0</v>
      </c>
      <c r="XX26" s="41">
        <v>0</v>
      </c>
      <c r="XY26" s="41">
        <v>0</v>
      </c>
      <c r="XZ26" s="41">
        <v>0</v>
      </c>
      <c r="YA26" s="41">
        <v>0</v>
      </c>
      <c r="YB26" s="41">
        <v>0</v>
      </c>
      <c r="YC26" s="41">
        <v>0</v>
      </c>
      <c r="YD26" s="41">
        <v>0</v>
      </c>
      <c r="YE26" s="41">
        <v>0</v>
      </c>
      <c r="YF26" s="41">
        <v>0</v>
      </c>
      <c r="YG26" s="41">
        <v>0</v>
      </c>
      <c r="YH26" s="41">
        <v>0</v>
      </c>
      <c r="YI26" s="41">
        <v>0</v>
      </c>
      <c r="YJ26" s="41">
        <v>0</v>
      </c>
      <c r="YK26" s="41">
        <v>0</v>
      </c>
      <c r="YL26" s="41">
        <v>0</v>
      </c>
      <c r="YM26" s="41">
        <v>0</v>
      </c>
      <c r="YN26" s="41">
        <v>0</v>
      </c>
      <c r="YO26" s="41">
        <v>0</v>
      </c>
      <c r="YP26" s="41">
        <v>0</v>
      </c>
      <c r="YQ26" s="41">
        <v>0</v>
      </c>
      <c r="YR26" s="41">
        <v>0</v>
      </c>
      <c r="YS26" s="41">
        <v>0</v>
      </c>
      <c r="YT26" s="41">
        <v>287.39999999999998</v>
      </c>
      <c r="YU26" s="41">
        <v>119.7</v>
      </c>
      <c r="YV26" s="41">
        <v>0</v>
      </c>
      <c r="YW26" s="41">
        <v>0</v>
      </c>
      <c r="YX26" s="41">
        <v>0</v>
      </c>
      <c r="YY26" s="41">
        <v>0</v>
      </c>
      <c r="YZ26" s="41">
        <v>0</v>
      </c>
      <c r="ZA26" s="41">
        <v>0</v>
      </c>
      <c r="ZB26" s="41">
        <v>0</v>
      </c>
      <c r="ZC26" s="41">
        <v>0</v>
      </c>
      <c r="ZD26" s="41">
        <v>0</v>
      </c>
      <c r="ZE26" s="41">
        <v>0</v>
      </c>
      <c r="ZF26" s="41">
        <v>128.69999999999999</v>
      </c>
      <c r="ZG26" s="41">
        <v>0</v>
      </c>
      <c r="ZH26" s="41">
        <v>0</v>
      </c>
      <c r="ZI26" s="41">
        <v>39</v>
      </c>
      <c r="ZJ26" s="41">
        <v>0</v>
      </c>
      <c r="ZK26" s="41">
        <v>0</v>
      </c>
      <c r="ZL26" s="40">
        <v>272</v>
      </c>
      <c r="ZM26" s="42">
        <f t="shared" si="6"/>
        <v>25210</v>
      </c>
      <c r="ZN26" s="42">
        <f t="shared" si="7"/>
        <v>20444</v>
      </c>
      <c r="ZO26" s="42">
        <f>18969-75</f>
        <v>18894</v>
      </c>
      <c r="ZP26" s="42">
        <v>0</v>
      </c>
      <c r="ZQ26" s="42">
        <v>1550</v>
      </c>
      <c r="ZR26" s="42">
        <f t="shared" si="8"/>
        <v>4766</v>
      </c>
      <c r="ZS26" s="42">
        <f>3637+715</f>
        <v>4352</v>
      </c>
      <c r="ZT26" s="42">
        <v>0</v>
      </c>
      <c r="ZU26" s="42">
        <v>414</v>
      </c>
    </row>
    <row r="27" spans="1:700" ht="66.75" customHeight="1" x14ac:dyDescent="0.25">
      <c r="A27" s="5">
        <v>9</v>
      </c>
      <c r="B27" s="47" t="s">
        <v>84</v>
      </c>
      <c r="C27" s="49" t="s">
        <v>78</v>
      </c>
      <c r="D27" s="40">
        <f t="shared" si="0"/>
        <v>408</v>
      </c>
      <c r="E27" s="40">
        <f t="shared" si="1"/>
        <v>59</v>
      </c>
      <c r="F27" s="40">
        <f t="shared" si="2"/>
        <v>349</v>
      </c>
      <c r="G27" s="40">
        <v>138</v>
      </c>
      <c r="H27" s="40">
        <v>0</v>
      </c>
      <c r="I27" s="40">
        <v>159</v>
      </c>
      <c r="J27" s="40">
        <v>0</v>
      </c>
      <c r="K27" s="40">
        <v>48</v>
      </c>
      <c r="L27" s="40">
        <v>0</v>
      </c>
      <c r="M27" s="40">
        <v>2</v>
      </c>
      <c r="N27" s="40">
        <v>0</v>
      </c>
      <c r="O27" s="40">
        <v>0</v>
      </c>
      <c r="P27" s="40">
        <v>0</v>
      </c>
      <c r="Q27" s="40">
        <v>1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1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59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0</v>
      </c>
      <c r="DG27" s="40">
        <v>0</v>
      </c>
      <c r="DH27" s="40">
        <v>0</v>
      </c>
      <c r="DI27" s="40">
        <v>0</v>
      </c>
      <c r="DJ27" s="40">
        <v>0</v>
      </c>
      <c r="DK27" s="40">
        <v>0</v>
      </c>
      <c r="DL27" s="40">
        <v>0</v>
      </c>
      <c r="DM27" s="40">
        <v>0</v>
      </c>
      <c r="DN27" s="40">
        <v>0</v>
      </c>
      <c r="DO27" s="40">
        <v>0</v>
      </c>
      <c r="DP27" s="40">
        <v>0</v>
      </c>
      <c r="DQ27" s="40">
        <v>0</v>
      </c>
      <c r="DR27" s="40">
        <v>0</v>
      </c>
      <c r="DS27" s="40">
        <v>0</v>
      </c>
      <c r="DT27" s="40">
        <v>0</v>
      </c>
      <c r="DU27" s="40">
        <v>0</v>
      </c>
      <c r="DV27" s="40">
        <v>0</v>
      </c>
      <c r="DW27" s="40">
        <v>0</v>
      </c>
      <c r="DX27" s="40">
        <v>0</v>
      </c>
      <c r="DY27" s="40">
        <v>0</v>
      </c>
      <c r="DZ27" s="40">
        <v>0</v>
      </c>
      <c r="EA27" s="40">
        <v>0</v>
      </c>
      <c r="EB27" s="40">
        <v>0</v>
      </c>
      <c r="EC27" s="40">
        <v>0</v>
      </c>
      <c r="ED27" s="40">
        <v>0</v>
      </c>
      <c r="EE27" s="40">
        <v>0</v>
      </c>
      <c r="EF27" s="40">
        <v>0</v>
      </c>
      <c r="EG27" s="40">
        <v>0</v>
      </c>
      <c r="EH27" s="40">
        <v>0</v>
      </c>
      <c r="EI27" s="40">
        <v>0</v>
      </c>
      <c r="EJ27" s="40">
        <v>0</v>
      </c>
      <c r="EK27" s="40">
        <v>0</v>
      </c>
      <c r="EL27" s="40">
        <v>0</v>
      </c>
      <c r="EM27" s="40">
        <v>0</v>
      </c>
      <c r="EN27" s="40">
        <v>0</v>
      </c>
      <c r="EO27" s="40">
        <v>0</v>
      </c>
      <c r="EP27" s="40">
        <v>0</v>
      </c>
      <c r="EQ27" s="40">
        <v>0</v>
      </c>
      <c r="ER27" s="40">
        <v>0</v>
      </c>
      <c r="ES27" s="40">
        <v>0</v>
      </c>
      <c r="ET27" s="40">
        <v>0</v>
      </c>
      <c r="EU27" s="40">
        <v>0</v>
      </c>
      <c r="EV27" s="40">
        <v>0</v>
      </c>
      <c r="EW27" s="40">
        <v>0</v>
      </c>
      <c r="EX27" s="40">
        <v>0</v>
      </c>
      <c r="EY27" s="40">
        <v>0</v>
      </c>
      <c r="EZ27" s="40">
        <v>0</v>
      </c>
      <c r="FA27" s="40">
        <v>0</v>
      </c>
      <c r="FB27" s="40">
        <v>0</v>
      </c>
      <c r="FC27" s="40">
        <v>0</v>
      </c>
      <c r="FD27" s="40">
        <v>0</v>
      </c>
      <c r="FE27" s="40">
        <v>0</v>
      </c>
      <c r="FF27" s="40">
        <v>0</v>
      </c>
      <c r="FG27" s="40">
        <v>0</v>
      </c>
      <c r="FH27" s="40">
        <v>0</v>
      </c>
      <c r="FI27" s="40">
        <v>0</v>
      </c>
      <c r="FJ27" s="40">
        <v>0</v>
      </c>
      <c r="FK27" s="40">
        <v>0</v>
      </c>
      <c r="FL27" s="40">
        <v>0</v>
      </c>
      <c r="FM27" s="40">
        <v>0</v>
      </c>
      <c r="FN27" s="40">
        <v>0</v>
      </c>
      <c r="FO27" s="40">
        <v>0</v>
      </c>
      <c r="FP27" s="40">
        <v>0</v>
      </c>
      <c r="FQ27" s="40">
        <v>0</v>
      </c>
      <c r="FR27" s="40">
        <v>0</v>
      </c>
      <c r="FS27" s="40">
        <v>0</v>
      </c>
      <c r="FT27" s="40">
        <v>0</v>
      </c>
      <c r="FU27" s="40">
        <v>0</v>
      </c>
      <c r="FV27" s="40">
        <v>0</v>
      </c>
      <c r="FW27" s="40">
        <v>0</v>
      </c>
      <c r="FX27" s="40">
        <v>0</v>
      </c>
      <c r="FY27" s="40">
        <v>0</v>
      </c>
      <c r="FZ27" s="40">
        <v>0</v>
      </c>
      <c r="GA27" s="40">
        <v>0</v>
      </c>
      <c r="GB27" s="40">
        <v>0</v>
      </c>
      <c r="GC27" s="40">
        <v>0</v>
      </c>
      <c r="GD27" s="40">
        <v>0</v>
      </c>
      <c r="GE27" s="40">
        <v>0</v>
      </c>
      <c r="GF27" s="40">
        <v>0</v>
      </c>
      <c r="GG27" s="40">
        <v>0</v>
      </c>
      <c r="GH27" s="40">
        <v>0</v>
      </c>
      <c r="GI27" s="40">
        <v>0</v>
      </c>
      <c r="GJ27" s="40">
        <v>0</v>
      </c>
      <c r="GK27" s="40">
        <v>0</v>
      </c>
      <c r="GL27" s="40">
        <v>0</v>
      </c>
      <c r="GM27" s="40">
        <v>0</v>
      </c>
      <c r="GN27" s="40">
        <v>0</v>
      </c>
      <c r="GO27" s="40">
        <v>0</v>
      </c>
      <c r="GP27" s="40">
        <v>0</v>
      </c>
      <c r="GQ27" s="40">
        <v>0</v>
      </c>
      <c r="GR27" s="40">
        <v>0</v>
      </c>
      <c r="GS27" s="40">
        <v>0</v>
      </c>
      <c r="GT27" s="40">
        <v>0</v>
      </c>
      <c r="GU27" s="40">
        <v>0</v>
      </c>
      <c r="GV27" s="40">
        <v>0</v>
      </c>
      <c r="GW27" s="40">
        <v>0</v>
      </c>
      <c r="GX27" s="40">
        <v>0</v>
      </c>
      <c r="GY27" s="40">
        <v>0</v>
      </c>
      <c r="GZ27" s="40">
        <v>0</v>
      </c>
      <c r="HA27" s="40">
        <v>0</v>
      </c>
      <c r="HB27" s="40">
        <v>0</v>
      </c>
      <c r="HC27" s="40">
        <v>0</v>
      </c>
      <c r="HD27" s="40">
        <v>0</v>
      </c>
      <c r="HE27" s="40">
        <v>0</v>
      </c>
      <c r="HF27" s="40">
        <v>0</v>
      </c>
      <c r="HG27" s="40">
        <v>0</v>
      </c>
      <c r="HH27" s="40">
        <v>0</v>
      </c>
      <c r="HI27" s="40">
        <v>0</v>
      </c>
      <c r="HJ27" s="40">
        <v>0</v>
      </c>
      <c r="HK27" s="40">
        <v>0</v>
      </c>
      <c r="HL27" s="40">
        <v>0</v>
      </c>
      <c r="HM27" s="40">
        <v>0</v>
      </c>
      <c r="HN27" s="40">
        <v>0</v>
      </c>
      <c r="HO27" s="40">
        <v>0</v>
      </c>
      <c r="HP27" s="40">
        <v>0</v>
      </c>
      <c r="HQ27" s="40">
        <v>0</v>
      </c>
      <c r="HR27" s="40">
        <v>0</v>
      </c>
      <c r="HS27" s="40">
        <v>0</v>
      </c>
      <c r="HT27" s="40">
        <v>0</v>
      </c>
      <c r="HU27" s="40">
        <v>0</v>
      </c>
      <c r="HV27" s="40">
        <v>0</v>
      </c>
      <c r="HW27" s="40">
        <v>0</v>
      </c>
      <c r="HX27" s="40">
        <f t="shared" si="3"/>
        <v>408</v>
      </c>
      <c r="HY27" s="40">
        <f t="shared" si="4"/>
        <v>59</v>
      </c>
      <c r="HZ27" s="40">
        <f t="shared" si="5"/>
        <v>349</v>
      </c>
      <c r="IA27" s="40">
        <v>138</v>
      </c>
      <c r="IB27" s="40">
        <v>0</v>
      </c>
      <c r="IC27" s="40">
        <v>159</v>
      </c>
      <c r="ID27" s="40">
        <v>0</v>
      </c>
      <c r="IE27" s="40">
        <v>48</v>
      </c>
      <c r="IF27" s="40">
        <v>0</v>
      </c>
      <c r="IG27" s="40">
        <v>2</v>
      </c>
      <c r="IH27" s="40">
        <v>0</v>
      </c>
      <c r="II27" s="40">
        <v>0</v>
      </c>
      <c r="IJ27" s="40">
        <v>0</v>
      </c>
      <c r="IK27" s="40">
        <v>1</v>
      </c>
      <c r="IL27" s="40">
        <v>0</v>
      </c>
      <c r="IM27" s="40">
        <v>0</v>
      </c>
      <c r="IN27" s="40">
        <v>0</v>
      </c>
      <c r="IO27" s="40">
        <v>0</v>
      </c>
      <c r="IP27" s="40">
        <v>0</v>
      </c>
      <c r="IQ27" s="40">
        <v>0</v>
      </c>
      <c r="IR27" s="40">
        <v>0</v>
      </c>
      <c r="IS27" s="40">
        <v>0</v>
      </c>
      <c r="IT27" s="40">
        <v>1</v>
      </c>
      <c r="IU27" s="40">
        <v>0</v>
      </c>
      <c r="IV27" s="40">
        <v>0</v>
      </c>
      <c r="IW27" s="40">
        <v>0</v>
      </c>
      <c r="IX27" s="40">
        <v>0</v>
      </c>
      <c r="IY27" s="40">
        <v>0</v>
      </c>
      <c r="IZ27" s="40">
        <v>0</v>
      </c>
      <c r="JA27" s="40">
        <v>0</v>
      </c>
      <c r="JB27" s="40">
        <v>0</v>
      </c>
      <c r="JC27" s="40">
        <v>0</v>
      </c>
      <c r="JD27" s="40">
        <v>0</v>
      </c>
      <c r="JE27" s="40">
        <v>0</v>
      </c>
      <c r="JF27" s="40">
        <v>0</v>
      </c>
      <c r="JG27" s="40">
        <v>0</v>
      </c>
      <c r="JH27" s="40">
        <v>0</v>
      </c>
      <c r="JI27" s="40">
        <v>0</v>
      </c>
      <c r="JJ27" s="40">
        <v>0</v>
      </c>
      <c r="JK27" s="40">
        <v>0</v>
      </c>
      <c r="JL27" s="40">
        <v>0</v>
      </c>
      <c r="JM27" s="40">
        <v>0</v>
      </c>
      <c r="JN27" s="40">
        <v>0</v>
      </c>
      <c r="JO27" s="40">
        <v>0</v>
      </c>
      <c r="JP27" s="40">
        <v>0</v>
      </c>
      <c r="JQ27" s="40">
        <v>0</v>
      </c>
      <c r="JR27" s="40">
        <v>0</v>
      </c>
      <c r="JS27" s="40">
        <v>0</v>
      </c>
      <c r="JT27" s="40">
        <v>0</v>
      </c>
      <c r="JU27" s="40">
        <v>0</v>
      </c>
      <c r="JV27" s="40">
        <v>0</v>
      </c>
      <c r="JW27" s="40">
        <v>0</v>
      </c>
      <c r="JX27" s="40">
        <v>0</v>
      </c>
      <c r="JY27" s="40">
        <v>0</v>
      </c>
      <c r="JZ27" s="40">
        <v>0</v>
      </c>
      <c r="KA27" s="40">
        <v>0</v>
      </c>
      <c r="KB27" s="40">
        <v>0</v>
      </c>
      <c r="KC27" s="40">
        <v>0</v>
      </c>
      <c r="KD27" s="40">
        <v>0</v>
      </c>
      <c r="KE27" s="40">
        <v>0</v>
      </c>
      <c r="KF27" s="40">
        <v>0</v>
      </c>
      <c r="KG27" s="40">
        <v>0</v>
      </c>
      <c r="KH27" s="40">
        <v>0</v>
      </c>
      <c r="KI27" s="40">
        <v>0</v>
      </c>
      <c r="KJ27" s="40">
        <v>0</v>
      </c>
      <c r="KK27" s="40">
        <v>0</v>
      </c>
      <c r="KL27" s="40">
        <v>0</v>
      </c>
      <c r="KM27" s="40">
        <v>0</v>
      </c>
      <c r="KN27" s="40">
        <v>0</v>
      </c>
      <c r="KO27" s="40">
        <v>0</v>
      </c>
      <c r="KP27" s="40">
        <v>0</v>
      </c>
      <c r="KQ27" s="40">
        <v>0</v>
      </c>
      <c r="KR27" s="40">
        <v>0</v>
      </c>
      <c r="KS27" s="40">
        <v>0</v>
      </c>
      <c r="KT27" s="40">
        <v>0</v>
      </c>
      <c r="KU27" s="40">
        <v>0</v>
      </c>
      <c r="KV27" s="40">
        <v>0</v>
      </c>
      <c r="KW27" s="40">
        <v>0</v>
      </c>
      <c r="KX27" s="40">
        <v>0</v>
      </c>
      <c r="KY27" s="40">
        <v>0</v>
      </c>
      <c r="KZ27" s="40">
        <v>0</v>
      </c>
      <c r="LA27" s="40">
        <v>0</v>
      </c>
      <c r="LB27" s="40">
        <v>0</v>
      </c>
      <c r="LC27" s="40">
        <v>0</v>
      </c>
      <c r="LD27" s="40">
        <v>0</v>
      </c>
      <c r="LE27" s="40">
        <v>0</v>
      </c>
      <c r="LF27" s="40">
        <v>0</v>
      </c>
      <c r="LG27" s="40">
        <v>0</v>
      </c>
      <c r="LH27" s="40">
        <v>0</v>
      </c>
      <c r="LI27" s="40">
        <v>0</v>
      </c>
      <c r="LJ27" s="40">
        <v>0</v>
      </c>
      <c r="LK27" s="40">
        <v>59</v>
      </c>
      <c r="LL27" s="40">
        <v>0</v>
      </c>
      <c r="LM27" s="40">
        <v>0</v>
      </c>
      <c r="LN27" s="40">
        <v>0</v>
      </c>
      <c r="LO27" s="40">
        <v>0</v>
      </c>
      <c r="LP27" s="40">
        <v>0</v>
      </c>
      <c r="LQ27" s="40">
        <v>0</v>
      </c>
      <c r="LR27" s="40">
        <v>0</v>
      </c>
      <c r="LS27" s="40">
        <v>0</v>
      </c>
      <c r="LT27" s="40">
        <v>0</v>
      </c>
      <c r="LU27" s="40">
        <v>0</v>
      </c>
      <c r="LV27" s="40">
        <v>0</v>
      </c>
      <c r="LW27" s="40">
        <v>0</v>
      </c>
      <c r="LX27" s="40">
        <v>0</v>
      </c>
      <c r="LY27" s="40">
        <v>0</v>
      </c>
      <c r="LZ27" s="40">
        <v>0</v>
      </c>
      <c r="MA27" s="40">
        <v>0</v>
      </c>
      <c r="MB27" s="40">
        <v>0</v>
      </c>
      <c r="MC27" s="40">
        <v>0</v>
      </c>
      <c r="MD27" s="40">
        <v>0</v>
      </c>
      <c r="ME27" s="40">
        <v>0</v>
      </c>
      <c r="MF27" s="40">
        <v>0</v>
      </c>
      <c r="MG27" s="40">
        <v>0</v>
      </c>
      <c r="MH27" s="40">
        <v>0</v>
      </c>
      <c r="MI27" s="40">
        <v>0</v>
      </c>
      <c r="MJ27" s="40">
        <v>0</v>
      </c>
      <c r="MK27" s="40">
        <v>0</v>
      </c>
      <c r="ML27" s="40">
        <v>0</v>
      </c>
      <c r="MM27" s="40">
        <v>0</v>
      </c>
      <c r="MN27" s="40">
        <v>0</v>
      </c>
      <c r="MO27" s="40">
        <v>0</v>
      </c>
      <c r="MP27" s="40">
        <v>0</v>
      </c>
      <c r="MQ27" s="40">
        <v>0</v>
      </c>
      <c r="MR27" s="40">
        <v>0</v>
      </c>
      <c r="MS27" s="40">
        <v>0</v>
      </c>
      <c r="MT27" s="40">
        <v>0</v>
      </c>
      <c r="MU27" s="40">
        <v>0</v>
      </c>
      <c r="MV27" s="40">
        <v>0</v>
      </c>
      <c r="MW27" s="40">
        <v>0</v>
      </c>
      <c r="MX27" s="40">
        <v>0</v>
      </c>
      <c r="MY27" s="40">
        <v>0</v>
      </c>
      <c r="MZ27" s="40">
        <v>0</v>
      </c>
      <c r="NA27" s="40">
        <v>0</v>
      </c>
      <c r="NB27" s="40">
        <v>0</v>
      </c>
      <c r="NC27" s="40">
        <v>0</v>
      </c>
      <c r="ND27" s="40">
        <v>0</v>
      </c>
      <c r="NE27" s="40">
        <v>0</v>
      </c>
      <c r="NF27" s="40">
        <v>0</v>
      </c>
      <c r="NG27" s="40">
        <v>0</v>
      </c>
      <c r="NH27" s="40">
        <v>0</v>
      </c>
      <c r="NI27" s="40">
        <v>0</v>
      </c>
      <c r="NJ27" s="40">
        <v>0</v>
      </c>
      <c r="NK27" s="40">
        <v>0</v>
      </c>
      <c r="NL27" s="40">
        <v>0</v>
      </c>
      <c r="NM27" s="40">
        <v>0</v>
      </c>
      <c r="NN27" s="40">
        <v>0</v>
      </c>
      <c r="NO27" s="40">
        <v>0</v>
      </c>
      <c r="NP27" s="40">
        <v>0</v>
      </c>
      <c r="NQ27" s="40">
        <v>0</v>
      </c>
      <c r="NR27" s="40">
        <v>0</v>
      </c>
      <c r="NS27" s="40">
        <v>0</v>
      </c>
      <c r="NT27" s="40">
        <v>0</v>
      </c>
      <c r="NU27" s="40">
        <v>0</v>
      </c>
      <c r="NV27" s="40">
        <v>0</v>
      </c>
      <c r="NW27" s="40">
        <v>0</v>
      </c>
      <c r="NX27" s="40">
        <v>0</v>
      </c>
      <c r="NY27" s="40">
        <v>0</v>
      </c>
      <c r="NZ27" s="40">
        <v>0</v>
      </c>
      <c r="OA27" s="40">
        <v>0</v>
      </c>
      <c r="OB27" s="40">
        <v>0</v>
      </c>
      <c r="OC27" s="40">
        <v>0</v>
      </c>
      <c r="OD27" s="40">
        <v>0</v>
      </c>
      <c r="OE27" s="40">
        <v>0</v>
      </c>
      <c r="OF27" s="40">
        <v>0</v>
      </c>
      <c r="OG27" s="40">
        <v>0</v>
      </c>
      <c r="OH27" s="40">
        <v>0</v>
      </c>
      <c r="OI27" s="40">
        <v>0</v>
      </c>
      <c r="OJ27" s="40">
        <v>0</v>
      </c>
      <c r="OK27" s="40">
        <v>0</v>
      </c>
      <c r="OL27" s="40">
        <v>0</v>
      </c>
      <c r="OM27" s="40">
        <v>0</v>
      </c>
      <c r="ON27" s="40">
        <v>0</v>
      </c>
      <c r="OO27" s="40">
        <v>0</v>
      </c>
      <c r="OP27" s="40">
        <v>0</v>
      </c>
      <c r="OQ27" s="40">
        <v>0</v>
      </c>
      <c r="OR27" s="40">
        <v>0</v>
      </c>
      <c r="OS27" s="40">
        <v>0</v>
      </c>
      <c r="OT27" s="40">
        <v>0</v>
      </c>
      <c r="OU27" s="40">
        <v>0</v>
      </c>
      <c r="OV27" s="40">
        <v>0</v>
      </c>
      <c r="OW27" s="40">
        <v>0</v>
      </c>
      <c r="OX27" s="40">
        <v>0</v>
      </c>
      <c r="OY27" s="40">
        <v>0</v>
      </c>
      <c r="OZ27" s="40">
        <v>0</v>
      </c>
      <c r="PA27" s="40">
        <v>0</v>
      </c>
      <c r="PB27" s="40">
        <v>0</v>
      </c>
      <c r="PC27" s="40">
        <v>0</v>
      </c>
      <c r="PD27" s="40">
        <v>0</v>
      </c>
      <c r="PE27" s="40">
        <v>0</v>
      </c>
      <c r="PF27" s="40">
        <v>0</v>
      </c>
      <c r="PG27" s="40">
        <v>0</v>
      </c>
      <c r="PH27" s="40">
        <v>0</v>
      </c>
      <c r="PI27" s="40">
        <v>0</v>
      </c>
      <c r="PJ27" s="40">
        <v>0</v>
      </c>
      <c r="PK27" s="40">
        <v>0</v>
      </c>
      <c r="PL27" s="40">
        <v>0</v>
      </c>
      <c r="PM27" s="40">
        <v>0</v>
      </c>
      <c r="PN27" s="40">
        <v>0</v>
      </c>
      <c r="PO27" s="40">
        <v>0</v>
      </c>
      <c r="PP27" s="40">
        <v>0</v>
      </c>
      <c r="PQ27" s="40">
        <v>0</v>
      </c>
      <c r="PR27" s="40">
        <v>0</v>
      </c>
      <c r="PS27" s="40">
        <v>0</v>
      </c>
      <c r="PT27" s="40">
        <v>0</v>
      </c>
      <c r="PU27" s="40">
        <v>0</v>
      </c>
      <c r="PV27" s="40">
        <v>0</v>
      </c>
      <c r="PW27" s="40">
        <v>0</v>
      </c>
      <c r="PX27" s="40">
        <v>0</v>
      </c>
      <c r="PY27" s="40">
        <v>0</v>
      </c>
      <c r="PZ27" s="40">
        <v>0</v>
      </c>
      <c r="QA27" s="40">
        <v>0</v>
      </c>
      <c r="QB27" s="40">
        <v>0</v>
      </c>
      <c r="QC27" s="40">
        <v>0</v>
      </c>
      <c r="QD27" s="40">
        <v>0</v>
      </c>
      <c r="QE27" s="40">
        <v>0</v>
      </c>
      <c r="QF27" s="40">
        <v>0</v>
      </c>
      <c r="QG27" s="40">
        <v>0</v>
      </c>
      <c r="QH27" s="40">
        <v>0</v>
      </c>
      <c r="QI27" s="40">
        <v>0</v>
      </c>
      <c r="QJ27" s="40">
        <v>0</v>
      </c>
      <c r="QK27" s="40">
        <v>0</v>
      </c>
      <c r="QL27" s="40">
        <v>0</v>
      </c>
      <c r="QM27" s="40">
        <v>0</v>
      </c>
      <c r="QN27" s="40">
        <v>0</v>
      </c>
      <c r="QO27" s="40">
        <v>0</v>
      </c>
      <c r="QP27" s="40">
        <v>0</v>
      </c>
      <c r="QQ27" s="40">
        <v>0</v>
      </c>
      <c r="QR27" s="41">
        <v>408</v>
      </c>
      <c r="QS27" s="41">
        <v>59</v>
      </c>
      <c r="QT27" s="41">
        <v>349</v>
      </c>
      <c r="QU27" s="41">
        <v>138</v>
      </c>
      <c r="QV27" s="41">
        <v>0</v>
      </c>
      <c r="QW27" s="41">
        <v>159</v>
      </c>
      <c r="QX27" s="41">
        <v>0</v>
      </c>
      <c r="QY27" s="41">
        <v>48</v>
      </c>
      <c r="QZ27" s="41">
        <v>0</v>
      </c>
      <c r="RA27" s="41">
        <v>2</v>
      </c>
      <c r="RB27" s="41">
        <v>0</v>
      </c>
      <c r="RC27" s="41">
        <v>0</v>
      </c>
      <c r="RD27" s="41">
        <v>0</v>
      </c>
      <c r="RE27" s="41">
        <v>1</v>
      </c>
      <c r="RF27" s="41">
        <v>0</v>
      </c>
      <c r="RG27" s="41">
        <v>0</v>
      </c>
      <c r="RH27" s="41">
        <v>0</v>
      </c>
      <c r="RI27" s="41">
        <v>0</v>
      </c>
      <c r="RJ27" s="41">
        <v>0</v>
      </c>
      <c r="RK27" s="41">
        <v>0</v>
      </c>
      <c r="RL27" s="41">
        <v>0</v>
      </c>
      <c r="RM27" s="41">
        <v>0</v>
      </c>
      <c r="RN27" s="41">
        <v>1</v>
      </c>
      <c r="RO27" s="41">
        <v>0</v>
      </c>
      <c r="RP27" s="41">
        <v>0</v>
      </c>
      <c r="RQ27" s="41">
        <v>0</v>
      </c>
      <c r="RR27" s="41">
        <v>0</v>
      </c>
      <c r="RS27" s="41">
        <v>0</v>
      </c>
      <c r="RT27" s="41">
        <v>0</v>
      </c>
      <c r="RU27" s="41">
        <v>0</v>
      </c>
      <c r="RV27" s="41">
        <v>0</v>
      </c>
      <c r="RW27" s="41">
        <v>0</v>
      </c>
      <c r="RX27" s="41">
        <v>0</v>
      </c>
      <c r="RY27" s="41">
        <v>0</v>
      </c>
      <c r="RZ27" s="41">
        <v>0</v>
      </c>
      <c r="SA27" s="41">
        <v>0</v>
      </c>
      <c r="SB27" s="41">
        <v>0</v>
      </c>
      <c r="SC27" s="41">
        <v>0</v>
      </c>
      <c r="SD27" s="41">
        <v>0</v>
      </c>
      <c r="SE27" s="41">
        <v>0</v>
      </c>
      <c r="SF27" s="41">
        <v>0</v>
      </c>
      <c r="SG27" s="41">
        <v>0</v>
      </c>
      <c r="SH27" s="41">
        <v>0</v>
      </c>
      <c r="SI27" s="41">
        <v>0</v>
      </c>
      <c r="SJ27" s="41">
        <v>0</v>
      </c>
      <c r="SK27" s="41">
        <v>0</v>
      </c>
      <c r="SL27" s="41">
        <v>0</v>
      </c>
      <c r="SM27" s="41">
        <v>0</v>
      </c>
      <c r="SN27" s="41">
        <v>0</v>
      </c>
      <c r="SO27" s="41">
        <v>0</v>
      </c>
      <c r="SP27" s="41">
        <v>0</v>
      </c>
      <c r="SQ27" s="41">
        <v>0</v>
      </c>
      <c r="SR27" s="41">
        <v>0</v>
      </c>
      <c r="SS27" s="41">
        <v>0</v>
      </c>
      <c r="ST27" s="41">
        <v>0</v>
      </c>
      <c r="SU27" s="41">
        <v>0</v>
      </c>
      <c r="SV27" s="41">
        <v>0</v>
      </c>
      <c r="SW27" s="41">
        <v>0</v>
      </c>
      <c r="SX27" s="41">
        <v>0</v>
      </c>
      <c r="SY27" s="41">
        <v>0</v>
      </c>
      <c r="SZ27" s="41">
        <v>0</v>
      </c>
      <c r="TA27" s="41">
        <v>0</v>
      </c>
      <c r="TB27" s="41">
        <v>0</v>
      </c>
      <c r="TC27" s="41">
        <v>0</v>
      </c>
      <c r="TD27" s="41">
        <v>0</v>
      </c>
      <c r="TE27" s="41">
        <v>0</v>
      </c>
      <c r="TF27" s="41">
        <v>0</v>
      </c>
      <c r="TG27" s="41">
        <v>0</v>
      </c>
      <c r="TH27" s="41">
        <v>0</v>
      </c>
      <c r="TI27" s="41">
        <v>0</v>
      </c>
      <c r="TJ27" s="41">
        <v>0</v>
      </c>
      <c r="TK27" s="41">
        <v>0</v>
      </c>
      <c r="TL27" s="41">
        <v>0</v>
      </c>
      <c r="TM27" s="41">
        <v>0</v>
      </c>
      <c r="TN27" s="41">
        <v>0</v>
      </c>
      <c r="TO27" s="41">
        <v>0</v>
      </c>
      <c r="TP27" s="41">
        <v>0</v>
      </c>
      <c r="TQ27" s="41">
        <v>0</v>
      </c>
      <c r="TR27" s="41">
        <v>0</v>
      </c>
      <c r="TS27" s="41">
        <v>0</v>
      </c>
      <c r="TT27" s="41">
        <v>0</v>
      </c>
      <c r="TU27" s="41">
        <v>0</v>
      </c>
      <c r="TV27" s="41">
        <v>0</v>
      </c>
      <c r="TW27" s="41">
        <v>0</v>
      </c>
      <c r="TX27" s="41">
        <v>0</v>
      </c>
      <c r="TY27" s="41">
        <v>0</v>
      </c>
      <c r="TZ27" s="41">
        <v>0</v>
      </c>
      <c r="UA27" s="41">
        <v>0</v>
      </c>
      <c r="UB27" s="41">
        <v>0</v>
      </c>
      <c r="UC27" s="41">
        <v>0</v>
      </c>
      <c r="UD27" s="41">
        <v>0</v>
      </c>
      <c r="UE27" s="41">
        <v>59</v>
      </c>
      <c r="UF27" s="41">
        <v>0</v>
      </c>
      <c r="UG27" s="41">
        <v>0</v>
      </c>
      <c r="UH27" s="41">
        <v>0</v>
      </c>
      <c r="UI27" s="41">
        <v>0</v>
      </c>
      <c r="UJ27" s="41">
        <v>0</v>
      </c>
      <c r="UK27" s="41">
        <v>0</v>
      </c>
      <c r="UL27" s="41">
        <v>0</v>
      </c>
      <c r="UM27" s="41">
        <v>0</v>
      </c>
      <c r="UN27" s="41">
        <v>0</v>
      </c>
      <c r="UO27" s="41">
        <v>0</v>
      </c>
      <c r="UP27" s="41">
        <v>0</v>
      </c>
      <c r="UQ27" s="41">
        <v>0</v>
      </c>
      <c r="UR27" s="41">
        <v>0</v>
      </c>
      <c r="US27" s="41">
        <v>0</v>
      </c>
      <c r="UT27" s="41">
        <v>0</v>
      </c>
      <c r="UU27" s="41">
        <v>0</v>
      </c>
      <c r="UV27" s="41">
        <v>0</v>
      </c>
      <c r="UW27" s="41">
        <v>0</v>
      </c>
      <c r="UX27" s="41">
        <v>0</v>
      </c>
      <c r="UY27" s="41">
        <v>0</v>
      </c>
      <c r="UZ27" s="41">
        <v>0</v>
      </c>
      <c r="VA27" s="41">
        <v>0</v>
      </c>
      <c r="VB27" s="41">
        <v>0</v>
      </c>
      <c r="VC27" s="41">
        <v>0</v>
      </c>
      <c r="VD27" s="41">
        <v>0</v>
      </c>
      <c r="VE27" s="41">
        <v>0</v>
      </c>
      <c r="VF27" s="41">
        <v>0</v>
      </c>
      <c r="VG27" s="41">
        <v>0</v>
      </c>
      <c r="VH27" s="41">
        <v>0</v>
      </c>
      <c r="VI27" s="41">
        <v>0</v>
      </c>
      <c r="VJ27" s="41">
        <v>0</v>
      </c>
      <c r="VK27" s="41">
        <v>0</v>
      </c>
      <c r="VL27" s="41">
        <v>0</v>
      </c>
      <c r="VM27" s="41">
        <v>0</v>
      </c>
      <c r="VN27" s="41">
        <v>0</v>
      </c>
      <c r="VO27" s="41">
        <v>0</v>
      </c>
      <c r="VP27" s="41">
        <v>0</v>
      </c>
      <c r="VQ27" s="41">
        <v>0</v>
      </c>
      <c r="VR27" s="41">
        <v>0</v>
      </c>
      <c r="VS27" s="41">
        <v>0</v>
      </c>
      <c r="VT27" s="41">
        <v>0</v>
      </c>
      <c r="VU27" s="41">
        <v>0</v>
      </c>
      <c r="VV27" s="41">
        <v>0</v>
      </c>
      <c r="VW27" s="41">
        <v>0</v>
      </c>
      <c r="VX27" s="41">
        <v>0</v>
      </c>
      <c r="VY27" s="41">
        <v>0</v>
      </c>
      <c r="VZ27" s="41">
        <v>0</v>
      </c>
      <c r="WA27" s="41">
        <v>0</v>
      </c>
      <c r="WB27" s="41">
        <v>0</v>
      </c>
      <c r="WC27" s="41">
        <v>0</v>
      </c>
      <c r="WD27" s="41">
        <v>0</v>
      </c>
      <c r="WE27" s="41">
        <v>0</v>
      </c>
      <c r="WF27" s="41">
        <v>0</v>
      </c>
      <c r="WG27" s="41">
        <v>0</v>
      </c>
      <c r="WH27" s="41">
        <v>0</v>
      </c>
      <c r="WI27" s="41">
        <v>0</v>
      </c>
      <c r="WJ27" s="41">
        <v>0</v>
      </c>
      <c r="WK27" s="41">
        <v>0</v>
      </c>
      <c r="WL27" s="41">
        <v>0</v>
      </c>
      <c r="WM27" s="41">
        <v>0</v>
      </c>
      <c r="WN27" s="41">
        <v>0</v>
      </c>
      <c r="WO27" s="41">
        <v>0</v>
      </c>
      <c r="WP27" s="41">
        <v>0</v>
      </c>
      <c r="WQ27" s="41">
        <v>0</v>
      </c>
      <c r="WR27" s="41">
        <v>0</v>
      </c>
      <c r="WS27" s="41">
        <v>0</v>
      </c>
      <c r="WT27" s="41">
        <v>0</v>
      </c>
      <c r="WU27" s="41">
        <v>0</v>
      </c>
      <c r="WV27" s="41">
        <v>0</v>
      </c>
      <c r="WW27" s="41">
        <v>0</v>
      </c>
      <c r="WX27" s="41">
        <v>0</v>
      </c>
      <c r="WY27" s="41">
        <v>0</v>
      </c>
      <c r="WZ27" s="41">
        <v>0</v>
      </c>
      <c r="XA27" s="41">
        <v>0</v>
      </c>
      <c r="XB27" s="41">
        <v>0</v>
      </c>
      <c r="XC27" s="41">
        <v>0</v>
      </c>
      <c r="XD27" s="41">
        <v>0</v>
      </c>
      <c r="XE27" s="41">
        <v>0</v>
      </c>
      <c r="XF27" s="41">
        <v>0</v>
      </c>
      <c r="XG27" s="41">
        <v>0</v>
      </c>
      <c r="XH27" s="41">
        <v>0</v>
      </c>
      <c r="XI27" s="41">
        <v>0</v>
      </c>
      <c r="XJ27" s="41">
        <v>0</v>
      </c>
      <c r="XK27" s="41">
        <v>0</v>
      </c>
      <c r="XL27" s="41">
        <v>0</v>
      </c>
      <c r="XM27" s="41">
        <v>0</v>
      </c>
      <c r="XN27" s="41">
        <v>0</v>
      </c>
      <c r="XO27" s="41">
        <v>0</v>
      </c>
      <c r="XP27" s="41">
        <v>0</v>
      </c>
      <c r="XQ27" s="41">
        <v>0</v>
      </c>
      <c r="XR27" s="41">
        <v>0</v>
      </c>
      <c r="XS27" s="41">
        <v>0</v>
      </c>
      <c r="XT27" s="41">
        <v>0</v>
      </c>
      <c r="XU27" s="41">
        <v>0</v>
      </c>
      <c r="XV27" s="41">
        <v>0</v>
      </c>
      <c r="XW27" s="41">
        <v>0</v>
      </c>
      <c r="XX27" s="41">
        <v>0</v>
      </c>
      <c r="XY27" s="41">
        <v>0</v>
      </c>
      <c r="XZ27" s="41">
        <v>0</v>
      </c>
      <c r="YA27" s="41">
        <v>0</v>
      </c>
      <c r="YB27" s="41">
        <v>0</v>
      </c>
      <c r="YC27" s="41">
        <v>0</v>
      </c>
      <c r="YD27" s="41">
        <v>0</v>
      </c>
      <c r="YE27" s="41">
        <v>0</v>
      </c>
      <c r="YF27" s="41">
        <v>0</v>
      </c>
      <c r="YG27" s="41">
        <v>0</v>
      </c>
      <c r="YH27" s="41">
        <v>0</v>
      </c>
      <c r="YI27" s="41">
        <v>0</v>
      </c>
      <c r="YJ27" s="41">
        <v>0</v>
      </c>
      <c r="YK27" s="41">
        <v>0</v>
      </c>
      <c r="YL27" s="41">
        <v>0</v>
      </c>
      <c r="YM27" s="41">
        <v>0</v>
      </c>
      <c r="YN27" s="41">
        <v>0</v>
      </c>
      <c r="YO27" s="41">
        <v>0</v>
      </c>
      <c r="YP27" s="41">
        <v>0</v>
      </c>
      <c r="YQ27" s="41">
        <v>0</v>
      </c>
      <c r="YR27" s="41">
        <v>0</v>
      </c>
      <c r="YS27" s="41">
        <v>0</v>
      </c>
      <c r="YT27" s="41">
        <v>0</v>
      </c>
      <c r="YU27" s="41">
        <v>0</v>
      </c>
      <c r="YV27" s="41">
        <v>0</v>
      </c>
      <c r="YW27" s="41">
        <v>0</v>
      </c>
      <c r="YX27" s="41">
        <v>0</v>
      </c>
      <c r="YY27" s="41">
        <v>0</v>
      </c>
      <c r="YZ27" s="41">
        <v>0</v>
      </c>
      <c r="ZA27" s="41">
        <v>0</v>
      </c>
      <c r="ZB27" s="41">
        <v>0</v>
      </c>
      <c r="ZC27" s="41">
        <v>0</v>
      </c>
      <c r="ZD27" s="41">
        <v>0</v>
      </c>
      <c r="ZE27" s="41">
        <v>0</v>
      </c>
      <c r="ZF27" s="41">
        <v>0</v>
      </c>
      <c r="ZG27" s="41">
        <v>0</v>
      </c>
      <c r="ZH27" s="41">
        <v>0</v>
      </c>
      <c r="ZI27" s="41">
        <v>0</v>
      </c>
      <c r="ZJ27" s="41">
        <v>0</v>
      </c>
      <c r="ZK27" s="41">
        <v>0</v>
      </c>
      <c r="ZL27" s="40">
        <v>408</v>
      </c>
      <c r="ZM27" s="42">
        <f t="shared" si="6"/>
        <v>32794</v>
      </c>
      <c r="ZN27" s="42">
        <f t="shared" si="7"/>
        <v>25252</v>
      </c>
      <c r="ZO27" s="42">
        <f>17960+2207</f>
        <v>20167</v>
      </c>
      <c r="ZP27" s="42">
        <f>2543+2542</f>
        <v>5085</v>
      </c>
      <c r="ZQ27" s="42">
        <v>0</v>
      </c>
      <c r="ZR27" s="42">
        <f t="shared" si="8"/>
        <v>7542</v>
      </c>
      <c r="ZS27" s="42">
        <f>4789+778</f>
        <v>5567</v>
      </c>
      <c r="ZT27" s="42">
        <f>959+1016</f>
        <v>1975</v>
      </c>
      <c r="ZU27" s="42">
        <v>0</v>
      </c>
    </row>
    <row r="28" spans="1:700" ht="69.75" customHeight="1" x14ac:dyDescent="0.25">
      <c r="A28" s="5">
        <v>10</v>
      </c>
      <c r="B28" s="47" t="s">
        <v>85</v>
      </c>
      <c r="C28" s="48" t="s">
        <v>78</v>
      </c>
      <c r="D28" s="40">
        <f t="shared" si="0"/>
        <v>173</v>
      </c>
      <c r="E28" s="40">
        <f t="shared" si="1"/>
        <v>0</v>
      </c>
      <c r="F28" s="40">
        <f t="shared" si="2"/>
        <v>173</v>
      </c>
      <c r="G28" s="40">
        <v>55</v>
      </c>
      <c r="H28" s="40">
        <v>0</v>
      </c>
      <c r="I28" s="40">
        <v>96</v>
      </c>
      <c r="J28" s="40">
        <v>0</v>
      </c>
      <c r="K28" s="40">
        <v>22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40">
        <v>0</v>
      </c>
      <c r="DG28" s="40">
        <v>0</v>
      </c>
      <c r="DH28" s="40">
        <v>0</v>
      </c>
      <c r="DI28" s="40">
        <v>0</v>
      </c>
      <c r="DJ28" s="40">
        <v>0</v>
      </c>
      <c r="DK28" s="40">
        <v>0</v>
      </c>
      <c r="DL28" s="40">
        <v>0</v>
      </c>
      <c r="DM28" s="40">
        <v>0</v>
      </c>
      <c r="DN28" s="40">
        <v>0</v>
      </c>
      <c r="DO28" s="40">
        <v>0</v>
      </c>
      <c r="DP28" s="40">
        <v>0</v>
      </c>
      <c r="DQ28" s="40">
        <v>0</v>
      </c>
      <c r="DR28" s="40">
        <v>0</v>
      </c>
      <c r="DS28" s="40">
        <v>0</v>
      </c>
      <c r="DT28" s="40">
        <v>0</v>
      </c>
      <c r="DU28" s="40">
        <v>0</v>
      </c>
      <c r="DV28" s="40">
        <v>0</v>
      </c>
      <c r="DW28" s="40">
        <v>0</v>
      </c>
      <c r="DX28" s="40">
        <v>0</v>
      </c>
      <c r="DY28" s="40">
        <v>0</v>
      </c>
      <c r="DZ28" s="40">
        <v>0</v>
      </c>
      <c r="EA28" s="40">
        <v>0</v>
      </c>
      <c r="EB28" s="40">
        <v>0</v>
      </c>
      <c r="EC28" s="40">
        <v>0</v>
      </c>
      <c r="ED28" s="40">
        <v>0</v>
      </c>
      <c r="EE28" s="40">
        <v>0</v>
      </c>
      <c r="EF28" s="40">
        <v>0</v>
      </c>
      <c r="EG28" s="40">
        <v>0</v>
      </c>
      <c r="EH28" s="40">
        <v>0</v>
      </c>
      <c r="EI28" s="40">
        <v>0</v>
      </c>
      <c r="EJ28" s="40">
        <v>0</v>
      </c>
      <c r="EK28" s="40">
        <v>0</v>
      </c>
      <c r="EL28" s="40">
        <v>0</v>
      </c>
      <c r="EM28" s="40">
        <v>0</v>
      </c>
      <c r="EN28" s="40">
        <v>0</v>
      </c>
      <c r="EO28" s="40">
        <v>0</v>
      </c>
      <c r="EP28" s="40">
        <v>0</v>
      </c>
      <c r="EQ28" s="40">
        <v>0</v>
      </c>
      <c r="ER28" s="40">
        <v>0</v>
      </c>
      <c r="ES28" s="40">
        <v>0</v>
      </c>
      <c r="ET28" s="40">
        <v>0</v>
      </c>
      <c r="EU28" s="40">
        <v>0</v>
      </c>
      <c r="EV28" s="40">
        <v>0</v>
      </c>
      <c r="EW28" s="40">
        <v>0</v>
      </c>
      <c r="EX28" s="40">
        <v>0</v>
      </c>
      <c r="EY28" s="40">
        <v>0</v>
      </c>
      <c r="EZ28" s="40">
        <v>0</v>
      </c>
      <c r="FA28" s="40">
        <v>0</v>
      </c>
      <c r="FB28" s="40">
        <v>0</v>
      </c>
      <c r="FC28" s="40">
        <v>0</v>
      </c>
      <c r="FD28" s="40">
        <v>0</v>
      </c>
      <c r="FE28" s="40">
        <v>0</v>
      </c>
      <c r="FF28" s="40">
        <v>0</v>
      </c>
      <c r="FG28" s="40">
        <v>0</v>
      </c>
      <c r="FH28" s="40">
        <v>0</v>
      </c>
      <c r="FI28" s="40">
        <v>0</v>
      </c>
      <c r="FJ28" s="40">
        <v>0</v>
      </c>
      <c r="FK28" s="40">
        <v>0</v>
      </c>
      <c r="FL28" s="40">
        <v>0</v>
      </c>
      <c r="FM28" s="40">
        <v>0</v>
      </c>
      <c r="FN28" s="40">
        <v>0</v>
      </c>
      <c r="FO28" s="40">
        <v>0</v>
      </c>
      <c r="FP28" s="40">
        <v>0</v>
      </c>
      <c r="FQ28" s="40">
        <v>0</v>
      </c>
      <c r="FR28" s="40">
        <v>0</v>
      </c>
      <c r="FS28" s="40">
        <v>0</v>
      </c>
      <c r="FT28" s="40">
        <v>0</v>
      </c>
      <c r="FU28" s="40">
        <v>0</v>
      </c>
      <c r="FV28" s="40">
        <v>0</v>
      </c>
      <c r="FW28" s="40">
        <v>0</v>
      </c>
      <c r="FX28" s="40">
        <v>0</v>
      </c>
      <c r="FY28" s="40">
        <v>0</v>
      </c>
      <c r="FZ28" s="40">
        <v>0</v>
      </c>
      <c r="GA28" s="40">
        <v>0</v>
      </c>
      <c r="GB28" s="40">
        <v>0</v>
      </c>
      <c r="GC28" s="40">
        <v>0</v>
      </c>
      <c r="GD28" s="40">
        <v>0</v>
      </c>
      <c r="GE28" s="40">
        <v>0</v>
      </c>
      <c r="GF28" s="40">
        <v>0</v>
      </c>
      <c r="GG28" s="40">
        <v>0</v>
      </c>
      <c r="GH28" s="40">
        <v>0</v>
      </c>
      <c r="GI28" s="40">
        <v>0</v>
      </c>
      <c r="GJ28" s="40">
        <v>0</v>
      </c>
      <c r="GK28" s="40">
        <v>0</v>
      </c>
      <c r="GL28" s="40">
        <v>0</v>
      </c>
      <c r="GM28" s="40">
        <v>0</v>
      </c>
      <c r="GN28" s="40">
        <v>0</v>
      </c>
      <c r="GO28" s="40">
        <v>0</v>
      </c>
      <c r="GP28" s="40">
        <v>0</v>
      </c>
      <c r="GQ28" s="40">
        <v>0</v>
      </c>
      <c r="GR28" s="40">
        <v>0</v>
      </c>
      <c r="GS28" s="40">
        <v>0</v>
      </c>
      <c r="GT28" s="40">
        <v>0</v>
      </c>
      <c r="GU28" s="40">
        <v>0</v>
      </c>
      <c r="GV28" s="40">
        <v>0</v>
      </c>
      <c r="GW28" s="40">
        <v>0</v>
      </c>
      <c r="GX28" s="40">
        <v>0</v>
      </c>
      <c r="GY28" s="40">
        <v>0</v>
      </c>
      <c r="GZ28" s="40">
        <v>0</v>
      </c>
      <c r="HA28" s="40">
        <v>0</v>
      </c>
      <c r="HB28" s="40">
        <v>0</v>
      </c>
      <c r="HC28" s="40">
        <v>0</v>
      </c>
      <c r="HD28" s="40">
        <v>0</v>
      </c>
      <c r="HE28" s="40">
        <v>0</v>
      </c>
      <c r="HF28" s="40">
        <v>173</v>
      </c>
      <c r="HG28" s="40">
        <v>55</v>
      </c>
      <c r="HH28" s="40">
        <v>0</v>
      </c>
      <c r="HI28" s="40">
        <v>0</v>
      </c>
      <c r="HJ28" s="40">
        <v>0</v>
      </c>
      <c r="HK28" s="40">
        <v>0</v>
      </c>
      <c r="HL28" s="40">
        <v>0</v>
      </c>
      <c r="HM28" s="40">
        <v>0</v>
      </c>
      <c r="HN28" s="40">
        <v>0</v>
      </c>
      <c r="HO28" s="40">
        <v>0</v>
      </c>
      <c r="HP28" s="40">
        <v>0</v>
      </c>
      <c r="HQ28" s="40">
        <v>0</v>
      </c>
      <c r="HR28" s="40">
        <v>96</v>
      </c>
      <c r="HS28" s="40">
        <v>0</v>
      </c>
      <c r="HT28" s="40">
        <v>0</v>
      </c>
      <c r="HU28" s="40">
        <v>22</v>
      </c>
      <c r="HV28" s="40">
        <v>0</v>
      </c>
      <c r="HW28" s="40">
        <v>0</v>
      </c>
      <c r="HX28" s="40">
        <f t="shared" si="3"/>
        <v>185</v>
      </c>
      <c r="HY28" s="40">
        <f t="shared" si="4"/>
        <v>0</v>
      </c>
      <c r="HZ28" s="40">
        <f t="shared" si="5"/>
        <v>185</v>
      </c>
      <c r="IA28" s="40">
        <v>68</v>
      </c>
      <c r="IB28" s="40">
        <v>0</v>
      </c>
      <c r="IC28" s="40">
        <v>87</v>
      </c>
      <c r="ID28" s="40">
        <v>0</v>
      </c>
      <c r="IE28" s="40">
        <v>30</v>
      </c>
      <c r="IF28" s="40">
        <v>0</v>
      </c>
      <c r="IG28" s="40">
        <v>0</v>
      </c>
      <c r="IH28" s="40">
        <v>0</v>
      </c>
      <c r="II28" s="40">
        <v>0</v>
      </c>
      <c r="IJ28" s="40">
        <v>0</v>
      </c>
      <c r="IK28" s="40">
        <v>0</v>
      </c>
      <c r="IL28" s="40">
        <v>0</v>
      </c>
      <c r="IM28" s="40">
        <v>0</v>
      </c>
      <c r="IN28" s="40">
        <v>0</v>
      </c>
      <c r="IO28" s="40">
        <v>0</v>
      </c>
      <c r="IP28" s="40">
        <v>0</v>
      </c>
      <c r="IQ28" s="40">
        <v>0</v>
      </c>
      <c r="IR28" s="40">
        <v>0</v>
      </c>
      <c r="IS28" s="40">
        <v>0</v>
      </c>
      <c r="IT28" s="40">
        <v>0</v>
      </c>
      <c r="IU28" s="40">
        <v>0</v>
      </c>
      <c r="IV28" s="40">
        <v>0</v>
      </c>
      <c r="IW28" s="40">
        <v>0</v>
      </c>
      <c r="IX28" s="40">
        <v>0</v>
      </c>
      <c r="IY28" s="40">
        <v>0</v>
      </c>
      <c r="IZ28" s="40">
        <v>0</v>
      </c>
      <c r="JA28" s="40">
        <v>0</v>
      </c>
      <c r="JB28" s="40">
        <v>0</v>
      </c>
      <c r="JC28" s="40">
        <v>0</v>
      </c>
      <c r="JD28" s="40">
        <v>0</v>
      </c>
      <c r="JE28" s="40">
        <v>0</v>
      </c>
      <c r="JF28" s="40">
        <v>0</v>
      </c>
      <c r="JG28" s="40">
        <v>0</v>
      </c>
      <c r="JH28" s="40">
        <v>0</v>
      </c>
      <c r="JI28" s="40">
        <v>0</v>
      </c>
      <c r="JJ28" s="40">
        <v>0</v>
      </c>
      <c r="JK28" s="40">
        <v>0</v>
      </c>
      <c r="JL28" s="40">
        <v>0</v>
      </c>
      <c r="JM28" s="40">
        <v>0</v>
      </c>
      <c r="JN28" s="40">
        <v>0</v>
      </c>
      <c r="JO28" s="40">
        <v>0</v>
      </c>
      <c r="JP28" s="40">
        <v>0</v>
      </c>
      <c r="JQ28" s="40">
        <v>0</v>
      </c>
      <c r="JR28" s="40">
        <v>0</v>
      </c>
      <c r="JS28" s="40">
        <v>0</v>
      </c>
      <c r="JT28" s="40">
        <v>0</v>
      </c>
      <c r="JU28" s="40">
        <v>0</v>
      </c>
      <c r="JV28" s="40">
        <v>0</v>
      </c>
      <c r="JW28" s="40">
        <v>0</v>
      </c>
      <c r="JX28" s="40">
        <v>0</v>
      </c>
      <c r="JY28" s="40">
        <v>0</v>
      </c>
      <c r="JZ28" s="40">
        <v>0</v>
      </c>
      <c r="KA28" s="40">
        <v>0</v>
      </c>
      <c r="KB28" s="40">
        <v>0</v>
      </c>
      <c r="KC28" s="40">
        <v>0</v>
      </c>
      <c r="KD28" s="40">
        <v>0</v>
      </c>
      <c r="KE28" s="40">
        <v>0</v>
      </c>
      <c r="KF28" s="40">
        <v>0</v>
      </c>
      <c r="KG28" s="40">
        <v>0</v>
      </c>
      <c r="KH28" s="40">
        <v>0</v>
      </c>
      <c r="KI28" s="40">
        <v>0</v>
      </c>
      <c r="KJ28" s="40">
        <v>0</v>
      </c>
      <c r="KK28" s="40">
        <v>0</v>
      </c>
      <c r="KL28" s="40">
        <v>0</v>
      </c>
      <c r="KM28" s="40">
        <v>0</v>
      </c>
      <c r="KN28" s="40">
        <v>0</v>
      </c>
      <c r="KO28" s="40">
        <v>0</v>
      </c>
      <c r="KP28" s="40">
        <v>0</v>
      </c>
      <c r="KQ28" s="40">
        <v>0</v>
      </c>
      <c r="KR28" s="40">
        <v>0</v>
      </c>
      <c r="KS28" s="40">
        <v>0</v>
      </c>
      <c r="KT28" s="40">
        <v>0</v>
      </c>
      <c r="KU28" s="40">
        <v>0</v>
      </c>
      <c r="KV28" s="40">
        <v>0</v>
      </c>
      <c r="KW28" s="40">
        <v>0</v>
      </c>
      <c r="KX28" s="40">
        <v>0</v>
      </c>
      <c r="KY28" s="40">
        <v>0</v>
      </c>
      <c r="KZ28" s="40">
        <v>0</v>
      </c>
      <c r="LA28" s="40">
        <v>0</v>
      </c>
      <c r="LB28" s="40">
        <v>0</v>
      </c>
      <c r="LC28" s="40">
        <v>0</v>
      </c>
      <c r="LD28" s="40">
        <v>0</v>
      </c>
      <c r="LE28" s="40">
        <v>0</v>
      </c>
      <c r="LF28" s="40">
        <v>0</v>
      </c>
      <c r="LG28" s="40">
        <v>0</v>
      </c>
      <c r="LH28" s="40">
        <v>0</v>
      </c>
      <c r="LI28" s="40">
        <v>0</v>
      </c>
      <c r="LJ28" s="40">
        <v>0</v>
      </c>
      <c r="LK28" s="40">
        <v>0</v>
      </c>
      <c r="LL28" s="40">
        <v>0</v>
      </c>
      <c r="LM28" s="40">
        <v>0</v>
      </c>
      <c r="LN28" s="40">
        <v>0</v>
      </c>
      <c r="LO28" s="40">
        <v>0</v>
      </c>
      <c r="LP28" s="40">
        <v>0</v>
      </c>
      <c r="LQ28" s="40">
        <v>0</v>
      </c>
      <c r="LR28" s="40">
        <v>0</v>
      </c>
      <c r="LS28" s="40">
        <v>0</v>
      </c>
      <c r="LT28" s="40">
        <v>0</v>
      </c>
      <c r="LU28" s="40">
        <v>0</v>
      </c>
      <c r="LV28" s="40">
        <v>0</v>
      </c>
      <c r="LW28" s="40">
        <v>0</v>
      </c>
      <c r="LX28" s="40">
        <v>0</v>
      </c>
      <c r="LY28" s="40">
        <v>0</v>
      </c>
      <c r="LZ28" s="40">
        <v>0</v>
      </c>
      <c r="MA28" s="40">
        <v>0</v>
      </c>
      <c r="MB28" s="40">
        <v>0</v>
      </c>
      <c r="MC28" s="40">
        <v>0</v>
      </c>
      <c r="MD28" s="40">
        <v>0</v>
      </c>
      <c r="ME28" s="40">
        <v>0</v>
      </c>
      <c r="MF28" s="40">
        <v>0</v>
      </c>
      <c r="MG28" s="40">
        <v>0</v>
      </c>
      <c r="MH28" s="40">
        <v>0</v>
      </c>
      <c r="MI28" s="40">
        <v>0</v>
      </c>
      <c r="MJ28" s="40">
        <v>0</v>
      </c>
      <c r="MK28" s="40">
        <v>0</v>
      </c>
      <c r="ML28" s="40">
        <v>0</v>
      </c>
      <c r="MM28" s="40">
        <v>0</v>
      </c>
      <c r="MN28" s="40">
        <v>0</v>
      </c>
      <c r="MO28" s="40">
        <v>0</v>
      </c>
      <c r="MP28" s="40">
        <v>0</v>
      </c>
      <c r="MQ28" s="40">
        <v>0</v>
      </c>
      <c r="MR28" s="40">
        <v>0</v>
      </c>
      <c r="MS28" s="40">
        <v>0</v>
      </c>
      <c r="MT28" s="40">
        <v>0</v>
      </c>
      <c r="MU28" s="40">
        <v>0</v>
      </c>
      <c r="MV28" s="40">
        <v>0</v>
      </c>
      <c r="MW28" s="40">
        <v>0</v>
      </c>
      <c r="MX28" s="40">
        <v>0</v>
      </c>
      <c r="MY28" s="40">
        <v>0</v>
      </c>
      <c r="MZ28" s="40">
        <v>0</v>
      </c>
      <c r="NA28" s="40">
        <v>0</v>
      </c>
      <c r="NB28" s="40">
        <v>0</v>
      </c>
      <c r="NC28" s="40">
        <v>0</v>
      </c>
      <c r="ND28" s="40">
        <v>0</v>
      </c>
      <c r="NE28" s="40">
        <v>0</v>
      </c>
      <c r="NF28" s="40">
        <v>0</v>
      </c>
      <c r="NG28" s="40">
        <v>0</v>
      </c>
      <c r="NH28" s="40">
        <v>0</v>
      </c>
      <c r="NI28" s="40">
        <v>0</v>
      </c>
      <c r="NJ28" s="40">
        <v>0</v>
      </c>
      <c r="NK28" s="40">
        <v>0</v>
      </c>
      <c r="NL28" s="40">
        <v>0</v>
      </c>
      <c r="NM28" s="40">
        <v>0</v>
      </c>
      <c r="NN28" s="40">
        <v>0</v>
      </c>
      <c r="NO28" s="40">
        <v>0</v>
      </c>
      <c r="NP28" s="40">
        <v>0</v>
      </c>
      <c r="NQ28" s="40">
        <v>0</v>
      </c>
      <c r="NR28" s="40">
        <v>0</v>
      </c>
      <c r="NS28" s="40">
        <v>0</v>
      </c>
      <c r="NT28" s="40">
        <v>0</v>
      </c>
      <c r="NU28" s="40">
        <v>0</v>
      </c>
      <c r="NV28" s="40">
        <v>0</v>
      </c>
      <c r="NW28" s="40">
        <v>0</v>
      </c>
      <c r="NX28" s="40">
        <v>0</v>
      </c>
      <c r="NY28" s="40">
        <v>0</v>
      </c>
      <c r="NZ28" s="40">
        <v>0</v>
      </c>
      <c r="OA28" s="40">
        <v>0</v>
      </c>
      <c r="OB28" s="40">
        <v>0</v>
      </c>
      <c r="OC28" s="40">
        <v>0</v>
      </c>
      <c r="OD28" s="40">
        <v>0</v>
      </c>
      <c r="OE28" s="40">
        <v>0</v>
      </c>
      <c r="OF28" s="40">
        <v>0</v>
      </c>
      <c r="OG28" s="40">
        <v>0</v>
      </c>
      <c r="OH28" s="40">
        <v>0</v>
      </c>
      <c r="OI28" s="40">
        <v>0</v>
      </c>
      <c r="OJ28" s="40">
        <v>0</v>
      </c>
      <c r="OK28" s="40">
        <v>0</v>
      </c>
      <c r="OL28" s="40">
        <v>0</v>
      </c>
      <c r="OM28" s="40">
        <v>0</v>
      </c>
      <c r="ON28" s="40">
        <v>0</v>
      </c>
      <c r="OO28" s="40">
        <v>0</v>
      </c>
      <c r="OP28" s="40">
        <v>0</v>
      </c>
      <c r="OQ28" s="40">
        <v>0</v>
      </c>
      <c r="OR28" s="40">
        <v>0</v>
      </c>
      <c r="OS28" s="40">
        <v>0</v>
      </c>
      <c r="OT28" s="40">
        <v>0</v>
      </c>
      <c r="OU28" s="40">
        <v>0</v>
      </c>
      <c r="OV28" s="40">
        <v>0</v>
      </c>
      <c r="OW28" s="40">
        <v>0</v>
      </c>
      <c r="OX28" s="40">
        <v>0</v>
      </c>
      <c r="OY28" s="40">
        <v>0</v>
      </c>
      <c r="OZ28" s="40">
        <v>0</v>
      </c>
      <c r="PA28" s="40">
        <v>0</v>
      </c>
      <c r="PB28" s="40">
        <v>0</v>
      </c>
      <c r="PC28" s="40">
        <v>0</v>
      </c>
      <c r="PD28" s="40">
        <v>0</v>
      </c>
      <c r="PE28" s="40">
        <v>0</v>
      </c>
      <c r="PF28" s="40">
        <v>0</v>
      </c>
      <c r="PG28" s="40">
        <v>0</v>
      </c>
      <c r="PH28" s="40">
        <v>0</v>
      </c>
      <c r="PI28" s="40">
        <v>0</v>
      </c>
      <c r="PJ28" s="40">
        <v>0</v>
      </c>
      <c r="PK28" s="40">
        <v>0</v>
      </c>
      <c r="PL28" s="40">
        <v>0</v>
      </c>
      <c r="PM28" s="40">
        <v>0</v>
      </c>
      <c r="PN28" s="40">
        <v>0</v>
      </c>
      <c r="PO28" s="40">
        <v>0</v>
      </c>
      <c r="PP28" s="40">
        <v>0</v>
      </c>
      <c r="PQ28" s="40">
        <v>0</v>
      </c>
      <c r="PR28" s="40">
        <v>0</v>
      </c>
      <c r="PS28" s="40">
        <v>0</v>
      </c>
      <c r="PT28" s="40">
        <v>0</v>
      </c>
      <c r="PU28" s="40">
        <v>0</v>
      </c>
      <c r="PV28" s="40">
        <v>0</v>
      </c>
      <c r="PW28" s="40">
        <v>0</v>
      </c>
      <c r="PX28" s="40">
        <v>0</v>
      </c>
      <c r="PY28" s="40">
        <v>0</v>
      </c>
      <c r="PZ28" s="40">
        <v>185</v>
      </c>
      <c r="QA28" s="40">
        <v>68</v>
      </c>
      <c r="QB28" s="40">
        <v>0</v>
      </c>
      <c r="QC28" s="40">
        <v>0</v>
      </c>
      <c r="QD28" s="40">
        <v>0</v>
      </c>
      <c r="QE28" s="40">
        <v>0</v>
      </c>
      <c r="QF28" s="40">
        <v>0</v>
      </c>
      <c r="QG28" s="40">
        <v>0</v>
      </c>
      <c r="QH28" s="40">
        <v>0</v>
      </c>
      <c r="QI28" s="40">
        <v>0</v>
      </c>
      <c r="QJ28" s="40">
        <v>0</v>
      </c>
      <c r="QK28" s="40">
        <v>0</v>
      </c>
      <c r="QL28" s="40">
        <v>87</v>
      </c>
      <c r="QM28" s="40">
        <v>0</v>
      </c>
      <c r="QN28" s="40">
        <v>0</v>
      </c>
      <c r="QO28" s="40">
        <v>30</v>
      </c>
      <c r="QP28" s="40">
        <v>0</v>
      </c>
      <c r="QQ28" s="40">
        <v>0</v>
      </c>
      <c r="QR28" s="41">
        <v>177</v>
      </c>
      <c r="QS28" s="41">
        <v>0</v>
      </c>
      <c r="QT28" s="41">
        <v>177</v>
      </c>
      <c r="QU28" s="41">
        <v>59.3</v>
      </c>
      <c r="QV28" s="41">
        <v>0</v>
      </c>
      <c r="QW28" s="41">
        <v>93</v>
      </c>
      <c r="QX28" s="41">
        <v>0</v>
      </c>
      <c r="QY28" s="41">
        <v>24.7</v>
      </c>
      <c r="QZ28" s="41">
        <v>0</v>
      </c>
      <c r="RA28" s="41">
        <v>0</v>
      </c>
      <c r="RB28" s="41">
        <v>0</v>
      </c>
      <c r="RC28" s="41">
        <v>0</v>
      </c>
      <c r="RD28" s="41">
        <v>0</v>
      </c>
      <c r="RE28" s="41">
        <v>0</v>
      </c>
      <c r="RF28" s="41">
        <v>0</v>
      </c>
      <c r="RG28" s="41">
        <v>0</v>
      </c>
      <c r="RH28" s="41">
        <v>0</v>
      </c>
      <c r="RI28" s="41">
        <v>0</v>
      </c>
      <c r="RJ28" s="41">
        <v>0</v>
      </c>
      <c r="RK28" s="41">
        <v>0</v>
      </c>
      <c r="RL28" s="41">
        <v>0</v>
      </c>
      <c r="RM28" s="41">
        <v>0</v>
      </c>
      <c r="RN28" s="41">
        <v>0</v>
      </c>
      <c r="RO28" s="41">
        <v>0</v>
      </c>
      <c r="RP28" s="41">
        <v>0</v>
      </c>
      <c r="RQ28" s="41">
        <v>0</v>
      </c>
      <c r="RR28" s="41">
        <v>0</v>
      </c>
      <c r="RS28" s="41">
        <v>0</v>
      </c>
      <c r="RT28" s="41">
        <v>0</v>
      </c>
      <c r="RU28" s="41">
        <v>0</v>
      </c>
      <c r="RV28" s="41">
        <v>0</v>
      </c>
      <c r="RW28" s="41">
        <v>0</v>
      </c>
      <c r="RX28" s="41">
        <v>0</v>
      </c>
      <c r="RY28" s="41">
        <v>0</v>
      </c>
      <c r="RZ28" s="41">
        <v>0</v>
      </c>
      <c r="SA28" s="41">
        <v>0</v>
      </c>
      <c r="SB28" s="41">
        <v>0</v>
      </c>
      <c r="SC28" s="41">
        <v>0</v>
      </c>
      <c r="SD28" s="41">
        <v>0</v>
      </c>
      <c r="SE28" s="41">
        <v>0</v>
      </c>
      <c r="SF28" s="41">
        <v>0</v>
      </c>
      <c r="SG28" s="41">
        <v>0</v>
      </c>
      <c r="SH28" s="41">
        <v>0</v>
      </c>
      <c r="SI28" s="41">
        <v>0</v>
      </c>
      <c r="SJ28" s="41">
        <v>0</v>
      </c>
      <c r="SK28" s="41">
        <v>0</v>
      </c>
      <c r="SL28" s="41">
        <v>0</v>
      </c>
      <c r="SM28" s="41">
        <v>0</v>
      </c>
      <c r="SN28" s="41">
        <v>0</v>
      </c>
      <c r="SO28" s="41">
        <v>0</v>
      </c>
      <c r="SP28" s="41">
        <v>0</v>
      </c>
      <c r="SQ28" s="41">
        <v>0</v>
      </c>
      <c r="SR28" s="41">
        <v>0</v>
      </c>
      <c r="SS28" s="41">
        <v>0</v>
      </c>
      <c r="ST28" s="41">
        <v>0</v>
      </c>
      <c r="SU28" s="41">
        <v>0</v>
      </c>
      <c r="SV28" s="41">
        <v>0</v>
      </c>
      <c r="SW28" s="41">
        <v>0</v>
      </c>
      <c r="SX28" s="41">
        <v>0</v>
      </c>
      <c r="SY28" s="41">
        <v>0</v>
      </c>
      <c r="SZ28" s="41">
        <v>0</v>
      </c>
      <c r="TA28" s="41">
        <v>0</v>
      </c>
      <c r="TB28" s="41">
        <v>0</v>
      </c>
      <c r="TC28" s="41">
        <v>0</v>
      </c>
      <c r="TD28" s="41">
        <v>0</v>
      </c>
      <c r="TE28" s="41">
        <v>0</v>
      </c>
      <c r="TF28" s="41">
        <v>0</v>
      </c>
      <c r="TG28" s="41">
        <v>0</v>
      </c>
      <c r="TH28" s="41">
        <v>0</v>
      </c>
      <c r="TI28" s="41">
        <v>0</v>
      </c>
      <c r="TJ28" s="41">
        <v>0</v>
      </c>
      <c r="TK28" s="41">
        <v>0</v>
      </c>
      <c r="TL28" s="41">
        <v>0</v>
      </c>
      <c r="TM28" s="41">
        <v>0</v>
      </c>
      <c r="TN28" s="41">
        <v>0</v>
      </c>
      <c r="TO28" s="41">
        <v>0</v>
      </c>
      <c r="TP28" s="41">
        <v>0</v>
      </c>
      <c r="TQ28" s="41">
        <v>0</v>
      </c>
      <c r="TR28" s="41">
        <v>0</v>
      </c>
      <c r="TS28" s="41">
        <v>0</v>
      </c>
      <c r="TT28" s="41">
        <v>0</v>
      </c>
      <c r="TU28" s="41">
        <v>0</v>
      </c>
      <c r="TV28" s="41">
        <v>0</v>
      </c>
      <c r="TW28" s="41">
        <v>0</v>
      </c>
      <c r="TX28" s="41">
        <v>0</v>
      </c>
      <c r="TY28" s="41">
        <v>0</v>
      </c>
      <c r="TZ28" s="41">
        <v>0</v>
      </c>
      <c r="UA28" s="41">
        <v>0</v>
      </c>
      <c r="UB28" s="41">
        <v>0</v>
      </c>
      <c r="UC28" s="41">
        <v>0</v>
      </c>
      <c r="UD28" s="41">
        <v>0</v>
      </c>
      <c r="UE28" s="41">
        <v>0</v>
      </c>
      <c r="UF28" s="41">
        <v>0</v>
      </c>
      <c r="UG28" s="41">
        <v>0</v>
      </c>
      <c r="UH28" s="41">
        <v>0</v>
      </c>
      <c r="UI28" s="41">
        <v>0</v>
      </c>
      <c r="UJ28" s="41">
        <v>0</v>
      </c>
      <c r="UK28" s="41">
        <v>0</v>
      </c>
      <c r="UL28" s="41">
        <v>0</v>
      </c>
      <c r="UM28" s="41">
        <v>0</v>
      </c>
      <c r="UN28" s="41">
        <v>0</v>
      </c>
      <c r="UO28" s="41">
        <v>0</v>
      </c>
      <c r="UP28" s="41">
        <v>0</v>
      </c>
      <c r="UQ28" s="41">
        <v>0</v>
      </c>
      <c r="UR28" s="41">
        <v>0</v>
      </c>
      <c r="US28" s="41">
        <v>0</v>
      </c>
      <c r="UT28" s="41">
        <v>0</v>
      </c>
      <c r="UU28" s="41">
        <v>0</v>
      </c>
      <c r="UV28" s="41">
        <v>0</v>
      </c>
      <c r="UW28" s="41">
        <v>0</v>
      </c>
      <c r="UX28" s="41">
        <v>0</v>
      </c>
      <c r="UY28" s="41">
        <v>0</v>
      </c>
      <c r="UZ28" s="41">
        <v>0</v>
      </c>
      <c r="VA28" s="41">
        <v>0</v>
      </c>
      <c r="VB28" s="41">
        <v>0</v>
      </c>
      <c r="VC28" s="41">
        <v>0</v>
      </c>
      <c r="VD28" s="41">
        <v>0</v>
      </c>
      <c r="VE28" s="41">
        <v>0</v>
      </c>
      <c r="VF28" s="41">
        <v>0</v>
      </c>
      <c r="VG28" s="41">
        <v>0</v>
      </c>
      <c r="VH28" s="41">
        <v>0</v>
      </c>
      <c r="VI28" s="41">
        <v>0</v>
      </c>
      <c r="VJ28" s="41">
        <v>0</v>
      </c>
      <c r="VK28" s="41">
        <v>0</v>
      </c>
      <c r="VL28" s="41">
        <v>0</v>
      </c>
      <c r="VM28" s="41">
        <v>0</v>
      </c>
      <c r="VN28" s="41">
        <v>0</v>
      </c>
      <c r="VO28" s="41">
        <v>0</v>
      </c>
      <c r="VP28" s="41">
        <v>0</v>
      </c>
      <c r="VQ28" s="41">
        <v>0</v>
      </c>
      <c r="VR28" s="41">
        <v>0</v>
      </c>
      <c r="VS28" s="41">
        <v>0</v>
      </c>
      <c r="VT28" s="41">
        <v>0</v>
      </c>
      <c r="VU28" s="41">
        <v>0</v>
      </c>
      <c r="VV28" s="41">
        <v>0</v>
      </c>
      <c r="VW28" s="41">
        <v>0</v>
      </c>
      <c r="VX28" s="41">
        <v>0</v>
      </c>
      <c r="VY28" s="41">
        <v>0</v>
      </c>
      <c r="VZ28" s="41">
        <v>0</v>
      </c>
      <c r="WA28" s="41">
        <v>0</v>
      </c>
      <c r="WB28" s="41">
        <v>0</v>
      </c>
      <c r="WC28" s="41">
        <v>0</v>
      </c>
      <c r="WD28" s="41">
        <v>0</v>
      </c>
      <c r="WE28" s="41">
        <v>0</v>
      </c>
      <c r="WF28" s="41">
        <v>0</v>
      </c>
      <c r="WG28" s="41">
        <v>0</v>
      </c>
      <c r="WH28" s="41">
        <v>0</v>
      </c>
      <c r="WI28" s="41">
        <v>0</v>
      </c>
      <c r="WJ28" s="41">
        <v>0</v>
      </c>
      <c r="WK28" s="41">
        <v>0</v>
      </c>
      <c r="WL28" s="41">
        <v>0</v>
      </c>
      <c r="WM28" s="41">
        <v>0</v>
      </c>
      <c r="WN28" s="41">
        <v>0</v>
      </c>
      <c r="WO28" s="41">
        <v>0</v>
      </c>
      <c r="WP28" s="41">
        <v>0</v>
      </c>
      <c r="WQ28" s="41">
        <v>0</v>
      </c>
      <c r="WR28" s="41">
        <v>0</v>
      </c>
      <c r="WS28" s="41">
        <v>0</v>
      </c>
      <c r="WT28" s="41">
        <v>0</v>
      </c>
      <c r="WU28" s="41">
        <v>0</v>
      </c>
      <c r="WV28" s="41">
        <v>0</v>
      </c>
      <c r="WW28" s="41">
        <v>0</v>
      </c>
      <c r="WX28" s="41">
        <v>0</v>
      </c>
      <c r="WY28" s="41">
        <v>0</v>
      </c>
      <c r="WZ28" s="41">
        <v>0</v>
      </c>
      <c r="XA28" s="41">
        <v>0</v>
      </c>
      <c r="XB28" s="41">
        <v>0</v>
      </c>
      <c r="XC28" s="41">
        <v>0</v>
      </c>
      <c r="XD28" s="41">
        <v>0</v>
      </c>
      <c r="XE28" s="41">
        <v>0</v>
      </c>
      <c r="XF28" s="41">
        <v>0</v>
      </c>
      <c r="XG28" s="41">
        <v>0</v>
      </c>
      <c r="XH28" s="41">
        <v>0</v>
      </c>
      <c r="XI28" s="41">
        <v>0</v>
      </c>
      <c r="XJ28" s="41">
        <v>0</v>
      </c>
      <c r="XK28" s="41">
        <v>0</v>
      </c>
      <c r="XL28" s="41">
        <v>0</v>
      </c>
      <c r="XM28" s="41">
        <v>0</v>
      </c>
      <c r="XN28" s="41">
        <v>0</v>
      </c>
      <c r="XO28" s="41">
        <v>0</v>
      </c>
      <c r="XP28" s="41">
        <v>0</v>
      </c>
      <c r="XQ28" s="41">
        <v>0</v>
      </c>
      <c r="XR28" s="41">
        <v>0</v>
      </c>
      <c r="XS28" s="41">
        <v>0</v>
      </c>
      <c r="XT28" s="41">
        <v>0</v>
      </c>
      <c r="XU28" s="41">
        <v>0</v>
      </c>
      <c r="XV28" s="41">
        <v>0</v>
      </c>
      <c r="XW28" s="41">
        <v>0</v>
      </c>
      <c r="XX28" s="41">
        <v>0</v>
      </c>
      <c r="XY28" s="41">
        <v>0</v>
      </c>
      <c r="XZ28" s="41">
        <v>0</v>
      </c>
      <c r="YA28" s="41">
        <v>0</v>
      </c>
      <c r="YB28" s="41">
        <v>0</v>
      </c>
      <c r="YC28" s="41">
        <v>0</v>
      </c>
      <c r="YD28" s="41">
        <v>0</v>
      </c>
      <c r="YE28" s="41">
        <v>0</v>
      </c>
      <c r="YF28" s="41">
        <v>0</v>
      </c>
      <c r="YG28" s="41">
        <v>0</v>
      </c>
      <c r="YH28" s="41">
        <v>0</v>
      </c>
      <c r="YI28" s="41">
        <v>0</v>
      </c>
      <c r="YJ28" s="41">
        <v>0</v>
      </c>
      <c r="YK28" s="41">
        <v>0</v>
      </c>
      <c r="YL28" s="41">
        <v>0</v>
      </c>
      <c r="YM28" s="41">
        <v>0</v>
      </c>
      <c r="YN28" s="41">
        <v>0</v>
      </c>
      <c r="YO28" s="41">
        <v>0</v>
      </c>
      <c r="YP28" s="41">
        <v>0</v>
      </c>
      <c r="YQ28" s="41">
        <v>0</v>
      </c>
      <c r="YR28" s="41">
        <v>0</v>
      </c>
      <c r="YS28" s="41">
        <v>0</v>
      </c>
      <c r="YT28" s="41">
        <v>177</v>
      </c>
      <c r="YU28" s="41">
        <v>59.3</v>
      </c>
      <c r="YV28" s="41">
        <v>0</v>
      </c>
      <c r="YW28" s="41">
        <v>0</v>
      </c>
      <c r="YX28" s="41">
        <v>0</v>
      </c>
      <c r="YY28" s="41">
        <v>0</v>
      </c>
      <c r="YZ28" s="41">
        <v>0</v>
      </c>
      <c r="ZA28" s="41">
        <v>0</v>
      </c>
      <c r="ZB28" s="41">
        <v>0</v>
      </c>
      <c r="ZC28" s="41">
        <v>0</v>
      </c>
      <c r="ZD28" s="41">
        <v>0</v>
      </c>
      <c r="ZE28" s="41">
        <v>0</v>
      </c>
      <c r="ZF28" s="41">
        <v>93</v>
      </c>
      <c r="ZG28" s="41">
        <v>0</v>
      </c>
      <c r="ZH28" s="41">
        <v>0</v>
      </c>
      <c r="ZI28" s="41">
        <v>24.7</v>
      </c>
      <c r="ZJ28" s="41">
        <v>0</v>
      </c>
      <c r="ZK28" s="41">
        <v>0</v>
      </c>
      <c r="ZL28" s="40">
        <v>177.39999999999998</v>
      </c>
      <c r="ZM28" s="42">
        <f t="shared" si="6"/>
        <v>16272</v>
      </c>
      <c r="ZN28" s="42">
        <f t="shared" si="7"/>
        <v>13104</v>
      </c>
      <c r="ZO28" s="42">
        <f>14878-2245</f>
        <v>12633</v>
      </c>
      <c r="ZP28" s="42">
        <v>0</v>
      </c>
      <c r="ZQ28" s="42">
        <v>471</v>
      </c>
      <c r="ZR28" s="42">
        <f t="shared" si="8"/>
        <v>3168</v>
      </c>
      <c r="ZS28" s="42">
        <v>3043</v>
      </c>
      <c r="ZT28" s="42">
        <v>0</v>
      </c>
      <c r="ZU28" s="42">
        <v>125</v>
      </c>
    </row>
    <row r="29" spans="1:700" ht="71.25" customHeight="1" x14ac:dyDescent="0.25">
      <c r="A29" s="5">
        <v>11</v>
      </c>
      <c r="B29" s="47" t="s">
        <v>86</v>
      </c>
      <c r="C29" s="49" t="s">
        <v>78</v>
      </c>
      <c r="D29" s="40">
        <f t="shared" si="0"/>
        <v>130</v>
      </c>
      <c r="E29" s="40">
        <f t="shared" si="1"/>
        <v>0</v>
      </c>
      <c r="F29" s="40">
        <f t="shared" si="2"/>
        <v>130</v>
      </c>
      <c r="G29" s="40">
        <v>118</v>
      </c>
      <c r="H29" s="40">
        <v>0</v>
      </c>
      <c r="I29" s="40">
        <v>12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40">
        <v>0</v>
      </c>
      <c r="DG29" s="40">
        <v>0</v>
      </c>
      <c r="DH29" s="40">
        <v>0</v>
      </c>
      <c r="DI29" s="40">
        <v>0</v>
      </c>
      <c r="DJ29" s="40">
        <v>0</v>
      </c>
      <c r="DK29" s="40">
        <v>0</v>
      </c>
      <c r="DL29" s="40">
        <v>0</v>
      </c>
      <c r="DM29" s="40">
        <v>0</v>
      </c>
      <c r="DN29" s="40">
        <v>0</v>
      </c>
      <c r="DO29" s="40">
        <v>0</v>
      </c>
      <c r="DP29" s="40">
        <v>0</v>
      </c>
      <c r="DQ29" s="40">
        <v>0</v>
      </c>
      <c r="DR29" s="40">
        <v>0</v>
      </c>
      <c r="DS29" s="40">
        <v>0</v>
      </c>
      <c r="DT29" s="40">
        <v>0</v>
      </c>
      <c r="DU29" s="40">
        <v>0</v>
      </c>
      <c r="DV29" s="40">
        <v>0</v>
      </c>
      <c r="DW29" s="40">
        <v>0</v>
      </c>
      <c r="DX29" s="40">
        <v>0</v>
      </c>
      <c r="DY29" s="40">
        <v>0</v>
      </c>
      <c r="DZ29" s="40">
        <v>0</v>
      </c>
      <c r="EA29" s="40">
        <v>0</v>
      </c>
      <c r="EB29" s="40">
        <v>0</v>
      </c>
      <c r="EC29" s="40">
        <v>0</v>
      </c>
      <c r="ED29" s="40">
        <v>0</v>
      </c>
      <c r="EE29" s="40">
        <v>0</v>
      </c>
      <c r="EF29" s="40">
        <v>0</v>
      </c>
      <c r="EG29" s="40">
        <v>0</v>
      </c>
      <c r="EH29" s="40">
        <v>0</v>
      </c>
      <c r="EI29" s="40">
        <v>0</v>
      </c>
      <c r="EJ29" s="40">
        <v>0</v>
      </c>
      <c r="EK29" s="40">
        <v>0</v>
      </c>
      <c r="EL29" s="40">
        <v>0</v>
      </c>
      <c r="EM29" s="40">
        <v>0</v>
      </c>
      <c r="EN29" s="40">
        <v>0</v>
      </c>
      <c r="EO29" s="40">
        <v>0</v>
      </c>
      <c r="EP29" s="40">
        <v>0</v>
      </c>
      <c r="EQ29" s="40">
        <v>0</v>
      </c>
      <c r="ER29" s="40">
        <v>0</v>
      </c>
      <c r="ES29" s="40">
        <v>0</v>
      </c>
      <c r="ET29" s="40">
        <v>0</v>
      </c>
      <c r="EU29" s="40">
        <v>0</v>
      </c>
      <c r="EV29" s="40">
        <v>0</v>
      </c>
      <c r="EW29" s="40">
        <v>0</v>
      </c>
      <c r="EX29" s="40">
        <v>0</v>
      </c>
      <c r="EY29" s="40">
        <v>0</v>
      </c>
      <c r="EZ29" s="40">
        <v>0</v>
      </c>
      <c r="FA29" s="40">
        <v>0</v>
      </c>
      <c r="FB29" s="40">
        <v>0</v>
      </c>
      <c r="FC29" s="40">
        <v>0</v>
      </c>
      <c r="FD29" s="40">
        <v>0</v>
      </c>
      <c r="FE29" s="40">
        <v>0</v>
      </c>
      <c r="FF29" s="40">
        <v>0</v>
      </c>
      <c r="FG29" s="40">
        <v>0</v>
      </c>
      <c r="FH29" s="40">
        <v>0</v>
      </c>
      <c r="FI29" s="40">
        <v>0</v>
      </c>
      <c r="FJ29" s="40">
        <v>0</v>
      </c>
      <c r="FK29" s="40">
        <v>0</v>
      </c>
      <c r="FL29" s="40">
        <v>0</v>
      </c>
      <c r="FM29" s="40">
        <v>0</v>
      </c>
      <c r="FN29" s="40">
        <v>0</v>
      </c>
      <c r="FO29" s="40">
        <v>0</v>
      </c>
      <c r="FP29" s="40">
        <v>0</v>
      </c>
      <c r="FQ29" s="40">
        <v>0</v>
      </c>
      <c r="FR29" s="40">
        <v>0</v>
      </c>
      <c r="FS29" s="40">
        <v>0</v>
      </c>
      <c r="FT29" s="40">
        <v>0</v>
      </c>
      <c r="FU29" s="40">
        <v>0</v>
      </c>
      <c r="FV29" s="40">
        <v>0</v>
      </c>
      <c r="FW29" s="40">
        <v>0</v>
      </c>
      <c r="FX29" s="40">
        <v>0</v>
      </c>
      <c r="FY29" s="40">
        <v>0</v>
      </c>
      <c r="FZ29" s="40">
        <v>0</v>
      </c>
      <c r="GA29" s="40">
        <v>0</v>
      </c>
      <c r="GB29" s="40">
        <v>0</v>
      </c>
      <c r="GC29" s="40">
        <v>0</v>
      </c>
      <c r="GD29" s="40">
        <v>0</v>
      </c>
      <c r="GE29" s="40">
        <v>0</v>
      </c>
      <c r="GF29" s="40">
        <v>0</v>
      </c>
      <c r="GG29" s="40">
        <v>0</v>
      </c>
      <c r="GH29" s="40">
        <v>0</v>
      </c>
      <c r="GI29" s="40">
        <v>0</v>
      </c>
      <c r="GJ29" s="40">
        <v>0</v>
      </c>
      <c r="GK29" s="40">
        <v>0</v>
      </c>
      <c r="GL29" s="40">
        <v>0</v>
      </c>
      <c r="GM29" s="40">
        <v>0</v>
      </c>
      <c r="GN29" s="40">
        <v>0</v>
      </c>
      <c r="GO29" s="40">
        <v>0</v>
      </c>
      <c r="GP29" s="40">
        <v>0</v>
      </c>
      <c r="GQ29" s="40">
        <v>0</v>
      </c>
      <c r="GR29" s="40">
        <v>0</v>
      </c>
      <c r="GS29" s="40">
        <v>0</v>
      </c>
      <c r="GT29" s="40">
        <v>0</v>
      </c>
      <c r="GU29" s="40">
        <v>0</v>
      </c>
      <c r="GV29" s="40">
        <v>0</v>
      </c>
      <c r="GW29" s="40">
        <v>0</v>
      </c>
      <c r="GX29" s="40">
        <v>0</v>
      </c>
      <c r="GY29" s="40">
        <v>0</v>
      </c>
      <c r="GZ29" s="40">
        <v>0</v>
      </c>
      <c r="HA29" s="40">
        <v>0</v>
      </c>
      <c r="HB29" s="40">
        <v>0</v>
      </c>
      <c r="HC29" s="40">
        <v>0</v>
      </c>
      <c r="HD29" s="40">
        <v>0</v>
      </c>
      <c r="HE29" s="40">
        <v>0</v>
      </c>
      <c r="HF29" s="40">
        <v>130</v>
      </c>
      <c r="HG29" s="40">
        <v>118</v>
      </c>
      <c r="HH29" s="40">
        <v>0</v>
      </c>
      <c r="HI29" s="40">
        <v>0</v>
      </c>
      <c r="HJ29" s="40">
        <v>0</v>
      </c>
      <c r="HK29" s="40">
        <v>0</v>
      </c>
      <c r="HL29" s="40">
        <v>0</v>
      </c>
      <c r="HM29" s="40">
        <v>0</v>
      </c>
      <c r="HN29" s="40">
        <v>0</v>
      </c>
      <c r="HO29" s="40">
        <v>0</v>
      </c>
      <c r="HP29" s="40">
        <v>0</v>
      </c>
      <c r="HQ29" s="40">
        <v>0</v>
      </c>
      <c r="HR29" s="40">
        <v>12</v>
      </c>
      <c r="HS29" s="40">
        <v>0</v>
      </c>
      <c r="HT29" s="40">
        <v>0</v>
      </c>
      <c r="HU29" s="40">
        <v>0</v>
      </c>
      <c r="HV29" s="40">
        <v>0</v>
      </c>
      <c r="HW29" s="40">
        <v>0</v>
      </c>
      <c r="HX29" s="40">
        <f t="shared" si="3"/>
        <v>160</v>
      </c>
      <c r="HY29" s="40">
        <f t="shared" si="4"/>
        <v>0</v>
      </c>
      <c r="HZ29" s="40">
        <f t="shared" si="5"/>
        <v>160</v>
      </c>
      <c r="IA29" s="40">
        <v>136</v>
      </c>
      <c r="IB29" s="40">
        <v>0</v>
      </c>
      <c r="IC29" s="40">
        <v>24</v>
      </c>
      <c r="ID29" s="40">
        <v>0</v>
      </c>
      <c r="IE29" s="40">
        <v>0</v>
      </c>
      <c r="IF29" s="40">
        <v>0</v>
      </c>
      <c r="IG29" s="40">
        <v>0</v>
      </c>
      <c r="IH29" s="40">
        <v>0</v>
      </c>
      <c r="II29" s="40">
        <v>0</v>
      </c>
      <c r="IJ29" s="40">
        <v>0</v>
      </c>
      <c r="IK29" s="40">
        <v>0</v>
      </c>
      <c r="IL29" s="40">
        <v>0</v>
      </c>
      <c r="IM29" s="40">
        <v>0</v>
      </c>
      <c r="IN29" s="40">
        <v>0</v>
      </c>
      <c r="IO29" s="40">
        <v>0</v>
      </c>
      <c r="IP29" s="40">
        <v>0</v>
      </c>
      <c r="IQ29" s="40">
        <v>0</v>
      </c>
      <c r="IR29" s="40">
        <v>0</v>
      </c>
      <c r="IS29" s="40">
        <v>0</v>
      </c>
      <c r="IT29" s="40">
        <v>0</v>
      </c>
      <c r="IU29" s="40">
        <v>0</v>
      </c>
      <c r="IV29" s="40">
        <v>0</v>
      </c>
      <c r="IW29" s="40">
        <v>0</v>
      </c>
      <c r="IX29" s="40">
        <v>0</v>
      </c>
      <c r="IY29" s="40">
        <v>0</v>
      </c>
      <c r="IZ29" s="40">
        <v>0</v>
      </c>
      <c r="JA29" s="40">
        <v>0</v>
      </c>
      <c r="JB29" s="40">
        <v>0</v>
      </c>
      <c r="JC29" s="40">
        <v>0</v>
      </c>
      <c r="JD29" s="40">
        <v>0</v>
      </c>
      <c r="JE29" s="40">
        <v>0</v>
      </c>
      <c r="JF29" s="40">
        <v>0</v>
      </c>
      <c r="JG29" s="40">
        <v>0</v>
      </c>
      <c r="JH29" s="40">
        <v>0</v>
      </c>
      <c r="JI29" s="40">
        <v>0</v>
      </c>
      <c r="JJ29" s="40">
        <v>0</v>
      </c>
      <c r="JK29" s="40">
        <v>0</v>
      </c>
      <c r="JL29" s="40">
        <v>0</v>
      </c>
      <c r="JM29" s="40">
        <v>0</v>
      </c>
      <c r="JN29" s="40">
        <v>0</v>
      </c>
      <c r="JO29" s="40">
        <v>0</v>
      </c>
      <c r="JP29" s="40">
        <v>0</v>
      </c>
      <c r="JQ29" s="40">
        <v>0</v>
      </c>
      <c r="JR29" s="40">
        <v>0</v>
      </c>
      <c r="JS29" s="40">
        <v>0</v>
      </c>
      <c r="JT29" s="40">
        <v>0</v>
      </c>
      <c r="JU29" s="40">
        <v>0</v>
      </c>
      <c r="JV29" s="40">
        <v>0</v>
      </c>
      <c r="JW29" s="40">
        <v>0</v>
      </c>
      <c r="JX29" s="40">
        <v>0</v>
      </c>
      <c r="JY29" s="40">
        <v>0</v>
      </c>
      <c r="JZ29" s="40">
        <v>0</v>
      </c>
      <c r="KA29" s="40">
        <v>0</v>
      </c>
      <c r="KB29" s="40">
        <v>0</v>
      </c>
      <c r="KC29" s="40">
        <v>0</v>
      </c>
      <c r="KD29" s="40">
        <v>0</v>
      </c>
      <c r="KE29" s="40">
        <v>0</v>
      </c>
      <c r="KF29" s="40">
        <v>0</v>
      </c>
      <c r="KG29" s="40">
        <v>0</v>
      </c>
      <c r="KH29" s="40">
        <v>0</v>
      </c>
      <c r="KI29" s="40">
        <v>0</v>
      </c>
      <c r="KJ29" s="40">
        <v>0</v>
      </c>
      <c r="KK29" s="40">
        <v>0</v>
      </c>
      <c r="KL29" s="40">
        <v>0</v>
      </c>
      <c r="KM29" s="40">
        <v>0</v>
      </c>
      <c r="KN29" s="40">
        <v>0</v>
      </c>
      <c r="KO29" s="40">
        <v>0</v>
      </c>
      <c r="KP29" s="40">
        <v>0</v>
      </c>
      <c r="KQ29" s="40">
        <v>0</v>
      </c>
      <c r="KR29" s="40">
        <v>0</v>
      </c>
      <c r="KS29" s="40">
        <v>0</v>
      </c>
      <c r="KT29" s="40">
        <v>0</v>
      </c>
      <c r="KU29" s="40">
        <v>0</v>
      </c>
      <c r="KV29" s="40">
        <v>0</v>
      </c>
      <c r="KW29" s="40">
        <v>0</v>
      </c>
      <c r="KX29" s="40">
        <v>0</v>
      </c>
      <c r="KY29" s="40">
        <v>0</v>
      </c>
      <c r="KZ29" s="40">
        <v>0</v>
      </c>
      <c r="LA29" s="40">
        <v>0</v>
      </c>
      <c r="LB29" s="40">
        <v>0</v>
      </c>
      <c r="LC29" s="40">
        <v>0</v>
      </c>
      <c r="LD29" s="40">
        <v>0</v>
      </c>
      <c r="LE29" s="40">
        <v>0</v>
      </c>
      <c r="LF29" s="40">
        <v>0</v>
      </c>
      <c r="LG29" s="40">
        <v>0</v>
      </c>
      <c r="LH29" s="40">
        <v>0</v>
      </c>
      <c r="LI29" s="40">
        <v>0</v>
      </c>
      <c r="LJ29" s="40">
        <v>0</v>
      </c>
      <c r="LK29" s="40">
        <v>0</v>
      </c>
      <c r="LL29" s="40">
        <v>0</v>
      </c>
      <c r="LM29" s="40">
        <v>0</v>
      </c>
      <c r="LN29" s="40">
        <v>0</v>
      </c>
      <c r="LO29" s="40">
        <v>0</v>
      </c>
      <c r="LP29" s="40">
        <v>0</v>
      </c>
      <c r="LQ29" s="40">
        <v>0</v>
      </c>
      <c r="LR29" s="40">
        <v>0</v>
      </c>
      <c r="LS29" s="40">
        <v>0</v>
      </c>
      <c r="LT29" s="40">
        <v>0</v>
      </c>
      <c r="LU29" s="40">
        <v>0</v>
      </c>
      <c r="LV29" s="40">
        <v>0</v>
      </c>
      <c r="LW29" s="40">
        <v>0</v>
      </c>
      <c r="LX29" s="40">
        <v>0</v>
      </c>
      <c r="LY29" s="40">
        <v>0</v>
      </c>
      <c r="LZ29" s="40">
        <v>0</v>
      </c>
      <c r="MA29" s="40">
        <v>0</v>
      </c>
      <c r="MB29" s="40">
        <v>0</v>
      </c>
      <c r="MC29" s="40">
        <v>0</v>
      </c>
      <c r="MD29" s="40">
        <v>0</v>
      </c>
      <c r="ME29" s="40">
        <v>0</v>
      </c>
      <c r="MF29" s="40">
        <v>0</v>
      </c>
      <c r="MG29" s="40">
        <v>0</v>
      </c>
      <c r="MH29" s="40">
        <v>0</v>
      </c>
      <c r="MI29" s="40">
        <v>0</v>
      </c>
      <c r="MJ29" s="40">
        <v>0</v>
      </c>
      <c r="MK29" s="40">
        <v>0</v>
      </c>
      <c r="ML29" s="40">
        <v>0</v>
      </c>
      <c r="MM29" s="40">
        <v>0</v>
      </c>
      <c r="MN29" s="40">
        <v>0</v>
      </c>
      <c r="MO29" s="40">
        <v>0</v>
      </c>
      <c r="MP29" s="40">
        <v>0</v>
      </c>
      <c r="MQ29" s="40">
        <v>0</v>
      </c>
      <c r="MR29" s="40">
        <v>0</v>
      </c>
      <c r="MS29" s="40">
        <v>0</v>
      </c>
      <c r="MT29" s="40">
        <v>0</v>
      </c>
      <c r="MU29" s="40">
        <v>0</v>
      </c>
      <c r="MV29" s="40">
        <v>0</v>
      </c>
      <c r="MW29" s="40">
        <v>0</v>
      </c>
      <c r="MX29" s="40">
        <v>0</v>
      </c>
      <c r="MY29" s="40">
        <v>0</v>
      </c>
      <c r="MZ29" s="40">
        <v>0</v>
      </c>
      <c r="NA29" s="40">
        <v>0</v>
      </c>
      <c r="NB29" s="40">
        <v>0</v>
      </c>
      <c r="NC29" s="40">
        <v>0</v>
      </c>
      <c r="ND29" s="40">
        <v>0</v>
      </c>
      <c r="NE29" s="40">
        <v>0</v>
      </c>
      <c r="NF29" s="40">
        <v>0</v>
      </c>
      <c r="NG29" s="40">
        <v>0</v>
      </c>
      <c r="NH29" s="40">
        <v>0</v>
      </c>
      <c r="NI29" s="40">
        <v>0</v>
      </c>
      <c r="NJ29" s="40">
        <v>0</v>
      </c>
      <c r="NK29" s="40">
        <v>0</v>
      </c>
      <c r="NL29" s="40">
        <v>0</v>
      </c>
      <c r="NM29" s="40">
        <v>0</v>
      </c>
      <c r="NN29" s="40">
        <v>0</v>
      </c>
      <c r="NO29" s="40">
        <v>0</v>
      </c>
      <c r="NP29" s="40">
        <v>0</v>
      </c>
      <c r="NQ29" s="40">
        <v>0</v>
      </c>
      <c r="NR29" s="40">
        <v>0</v>
      </c>
      <c r="NS29" s="40">
        <v>0</v>
      </c>
      <c r="NT29" s="40">
        <v>0</v>
      </c>
      <c r="NU29" s="40">
        <v>0</v>
      </c>
      <c r="NV29" s="40">
        <v>0</v>
      </c>
      <c r="NW29" s="40">
        <v>0</v>
      </c>
      <c r="NX29" s="40">
        <v>0</v>
      </c>
      <c r="NY29" s="40">
        <v>0</v>
      </c>
      <c r="NZ29" s="40">
        <v>0</v>
      </c>
      <c r="OA29" s="40">
        <v>0</v>
      </c>
      <c r="OB29" s="40">
        <v>0</v>
      </c>
      <c r="OC29" s="40">
        <v>0</v>
      </c>
      <c r="OD29" s="40">
        <v>0</v>
      </c>
      <c r="OE29" s="40">
        <v>0</v>
      </c>
      <c r="OF29" s="40">
        <v>0</v>
      </c>
      <c r="OG29" s="40">
        <v>0</v>
      </c>
      <c r="OH29" s="40">
        <v>0</v>
      </c>
      <c r="OI29" s="40">
        <v>0</v>
      </c>
      <c r="OJ29" s="40">
        <v>0</v>
      </c>
      <c r="OK29" s="40">
        <v>0</v>
      </c>
      <c r="OL29" s="40">
        <v>0</v>
      </c>
      <c r="OM29" s="40">
        <v>0</v>
      </c>
      <c r="ON29" s="40">
        <v>0</v>
      </c>
      <c r="OO29" s="40">
        <v>0</v>
      </c>
      <c r="OP29" s="40">
        <v>0</v>
      </c>
      <c r="OQ29" s="40">
        <v>0</v>
      </c>
      <c r="OR29" s="40">
        <v>0</v>
      </c>
      <c r="OS29" s="40">
        <v>0</v>
      </c>
      <c r="OT29" s="40">
        <v>0</v>
      </c>
      <c r="OU29" s="40">
        <v>0</v>
      </c>
      <c r="OV29" s="40">
        <v>0</v>
      </c>
      <c r="OW29" s="40">
        <v>0</v>
      </c>
      <c r="OX29" s="40">
        <v>0</v>
      </c>
      <c r="OY29" s="40">
        <v>0</v>
      </c>
      <c r="OZ29" s="40">
        <v>0</v>
      </c>
      <c r="PA29" s="40">
        <v>0</v>
      </c>
      <c r="PB29" s="40">
        <v>0</v>
      </c>
      <c r="PC29" s="40">
        <v>0</v>
      </c>
      <c r="PD29" s="40">
        <v>0</v>
      </c>
      <c r="PE29" s="40">
        <v>0</v>
      </c>
      <c r="PF29" s="40">
        <v>0</v>
      </c>
      <c r="PG29" s="40">
        <v>0</v>
      </c>
      <c r="PH29" s="40">
        <v>0</v>
      </c>
      <c r="PI29" s="40">
        <v>0</v>
      </c>
      <c r="PJ29" s="40">
        <v>0</v>
      </c>
      <c r="PK29" s="40">
        <v>0</v>
      </c>
      <c r="PL29" s="40">
        <v>0</v>
      </c>
      <c r="PM29" s="40">
        <v>0</v>
      </c>
      <c r="PN29" s="40">
        <v>0</v>
      </c>
      <c r="PO29" s="40">
        <v>0</v>
      </c>
      <c r="PP29" s="40">
        <v>0</v>
      </c>
      <c r="PQ29" s="40">
        <v>0</v>
      </c>
      <c r="PR29" s="40">
        <v>0</v>
      </c>
      <c r="PS29" s="40">
        <v>0</v>
      </c>
      <c r="PT29" s="40">
        <v>0</v>
      </c>
      <c r="PU29" s="40">
        <v>0</v>
      </c>
      <c r="PV29" s="40">
        <v>0</v>
      </c>
      <c r="PW29" s="40">
        <v>0</v>
      </c>
      <c r="PX29" s="40">
        <v>0</v>
      </c>
      <c r="PY29" s="40">
        <v>0</v>
      </c>
      <c r="PZ29" s="40">
        <v>160</v>
      </c>
      <c r="QA29" s="40">
        <v>136</v>
      </c>
      <c r="QB29" s="40">
        <v>0</v>
      </c>
      <c r="QC29" s="40">
        <v>0</v>
      </c>
      <c r="QD29" s="40">
        <v>0</v>
      </c>
      <c r="QE29" s="40">
        <v>0</v>
      </c>
      <c r="QF29" s="40">
        <v>0</v>
      </c>
      <c r="QG29" s="40">
        <v>0</v>
      </c>
      <c r="QH29" s="40">
        <v>0</v>
      </c>
      <c r="QI29" s="40">
        <v>0</v>
      </c>
      <c r="QJ29" s="40">
        <v>0</v>
      </c>
      <c r="QK29" s="40">
        <v>0</v>
      </c>
      <c r="QL29" s="40">
        <v>24</v>
      </c>
      <c r="QM29" s="40">
        <v>0</v>
      </c>
      <c r="QN29" s="40">
        <v>0</v>
      </c>
      <c r="QO29" s="40">
        <v>0</v>
      </c>
      <c r="QP29" s="40">
        <v>0</v>
      </c>
      <c r="QQ29" s="40">
        <v>0</v>
      </c>
      <c r="QR29" s="41">
        <v>140</v>
      </c>
      <c r="QS29" s="41">
        <v>0</v>
      </c>
      <c r="QT29" s="41">
        <v>140</v>
      </c>
      <c r="QU29" s="41">
        <v>124</v>
      </c>
      <c r="QV29" s="41">
        <v>0</v>
      </c>
      <c r="QW29" s="41">
        <v>16</v>
      </c>
      <c r="QX29" s="41">
        <v>0</v>
      </c>
      <c r="QY29" s="41">
        <v>0</v>
      </c>
      <c r="QZ29" s="41">
        <v>0</v>
      </c>
      <c r="RA29" s="41">
        <v>0</v>
      </c>
      <c r="RB29" s="41">
        <v>0</v>
      </c>
      <c r="RC29" s="41">
        <v>0</v>
      </c>
      <c r="RD29" s="41">
        <v>0</v>
      </c>
      <c r="RE29" s="41">
        <v>0</v>
      </c>
      <c r="RF29" s="41">
        <v>0</v>
      </c>
      <c r="RG29" s="41">
        <v>0</v>
      </c>
      <c r="RH29" s="41">
        <v>0</v>
      </c>
      <c r="RI29" s="41">
        <v>0</v>
      </c>
      <c r="RJ29" s="41">
        <v>0</v>
      </c>
      <c r="RK29" s="41">
        <v>0</v>
      </c>
      <c r="RL29" s="41">
        <v>0</v>
      </c>
      <c r="RM29" s="41">
        <v>0</v>
      </c>
      <c r="RN29" s="41">
        <v>0</v>
      </c>
      <c r="RO29" s="41">
        <v>0</v>
      </c>
      <c r="RP29" s="41">
        <v>0</v>
      </c>
      <c r="RQ29" s="41">
        <v>0</v>
      </c>
      <c r="RR29" s="41">
        <v>0</v>
      </c>
      <c r="RS29" s="41">
        <v>0</v>
      </c>
      <c r="RT29" s="41">
        <v>0</v>
      </c>
      <c r="RU29" s="41">
        <v>0</v>
      </c>
      <c r="RV29" s="41">
        <v>0</v>
      </c>
      <c r="RW29" s="41">
        <v>0</v>
      </c>
      <c r="RX29" s="41">
        <v>0</v>
      </c>
      <c r="RY29" s="41">
        <v>0</v>
      </c>
      <c r="RZ29" s="41">
        <v>0</v>
      </c>
      <c r="SA29" s="41">
        <v>0</v>
      </c>
      <c r="SB29" s="41">
        <v>0</v>
      </c>
      <c r="SC29" s="41">
        <v>0</v>
      </c>
      <c r="SD29" s="41">
        <v>0</v>
      </c>
      <c r="SE29" s="41">
        <v>0</v>
      </c>
      <c r="SF29" s="41">
        <v>0</v>
      </c>
      <c r="SG29" s="41">
        <v>0</v>
      </c>
      <c r="SH29" s="41">
        <v>0</v>
      </c>
      <c r="SI29" s="41">
        <v>0</v>
      </c>
      <c r="SJ29" s="41">
        <v>0</v>
      </c>
      <c r="SK29" s="41">
        <v>0</v>
      </c>
      <c r="SL29" s="41">
        <v>0</v>
      </c>
      <c r="SM29" s="41">
        <v>0</v>
      </c>
      <c r="SN29" s="41">
        <v>0</v>
      </c>
      <c r="SO29" s="41">
        <v>0</v>
      </c>
      <c r="SP29" s="41">
        <v>0</v>
      </c>
      <c r="SQ29" s="41">
        <v>0</v>
      </c>
      <c r="SR29" s="41">
        <v>0</v>
      </c>
      <c r="SS29" s="41">
        <v>0</v>
      </c>
      <c r="ST29" s="41">
        <v>0</v>
      </c>
      <c r="SU29" s="41">
        <v>0</v>
      </c>
      <c r="SV29" s="41">
        <v>0</v>
      </c>
      <c r="SW29" s="41">
        <v>0</v>
      </c>
      <c r="SX29" s="41">
        <v>0</v>
      </c>
      <c r="SY29" s="41">
        <v>0</v>
      </c>
      <c r="SZ29" s="41">
        <v>0</v>
      </c>
      <c r="TA29" s="41">
        <v>0</v>
      </c>
      <c r="TB29" s="41">
        <v>0</v>
      </c>
      <c r="TC29" s="41">
        <v>0</v>
      </c>
      <c r="TD29" s="41">
        <v>0</v>
      </c>
      <c r="TE29" s="41">
        <v>0</v>
      </c>
      <c r="TF29" s="41">
        <v>0</v>
      </c>
      <c r="TG29" s="41">
        <v>0</v>
      </c>
      <c r="TH29" s="41">
        <v>0</v>
      </c>
      <c r="TI29" s="41">
        <v>0</v>
      </c>
      <c r="TJ29" s="41">
        <v>0</v>
      </c>
      <c r="TK29" s="41">
        <v>0</v>
      </c>
      <c r="TL29" s="41">
        <v>0</v>
      </c>
      <c r="TM29" s="41">
        <v>0</v>
      </c>
      <c r="TN29" s="41">
        <v>0</v>
      </c>
      <c r="TO29" s="41">
        <v>0</v>
      </c>
      <c r="TP29" s="41">
        <v>0</v>
      </c>
      <c r="TQ29" s="41">
        <v>0</v>
      </c>
      <c r="TR29" s="41">
        <v>0</v>
      </c>
      <c r="TS29" s="41">
        <v>0</v>
      </c>
      <c r="TT29" s="41">
        <v>0</v>
      </c>
      <c r="TU29" s="41">
        <v>0</v>
      </c>
      <c r="TV29" s="41">
        <v>0</v>
      </c>
      <c r="TW29" s="41">
        <v>0</v>
      </c>
      <c r="TX29" s="41">
        <v>0</v>
      </c>
      <c r="TY29" s="41">
        <v>0</v>
      </c>
      <c r="TZ29" s="41">
        <v>0</v>
      </c>
      <c r="UA29" s="41">
        <v>0</v>
      </c>
      <c r="UB29" s="41">
        <v>0</v>
      </c>
      <c r="UC29" s="41">
        <v>0</v>
      </c>
      <c r="UD29" s="41">
        <v>0</v>
      </c>
      <c r="UE29" s="41">
        <v>0</v>
      </c>
      <c r="UF29" s="41">
        <v>0</v>
      </c>
      <c r="UG29" s="41">
        <v>0</v>
      </c>
      <c r="UH29" s="41">
        <v>0</v>
      </c>
      <c r="UI29" s="41">
        <v>0</v>
      </c>
      <c r="UJ29" s="41">
        <v>0</v>
      </c>
      <c r="UK29" s="41">
        <v>0</v>
      </c>
      <c r="UL29" s="41">
        <v>0</v>
      </c>
      <c r="UM29" s="41">
        <v>0</v>
      </c>
      <c r="UN29" s="41">
        <v>0</v>
      </c>
      <c r="UO29" s="41">
        <v>0</v>
      </c>
      <c r="UP29" s="41">
        <v>0</v>
      </c>
      <c r="UQ29" s="41">
        <v>0</v>
      </c>
      <c r="UR29" s="41">
        <v>0</v>
      </c>
      <c r="US29" s="41">
        <v>0</v>
      </c>
      <c r="UT29" s="41">
        <v>0</v>
      </c>
      <c r="UU29" s="41">
        <v>0</v>
      </c>
      <c r="UV29" s="41">
        <v>0</v>
      </c>
      <c r="UW29" s="41">
        <v>0</v>
      </c>
      <c r="UX29" s="41">
        <v>0</v>
      </c>
      <c r="UY29" s="41">
        <v>0</v>
      </c>
      <c r="UZ29" s="41">
        <v>0</v>
      </c>
      <c r="VA29" s="41">
        <v>0</v>
      </c>
      <c r="VB29" s="41">
        <v>0</v>
      </c>
      <c r="VC29" s="41">
        <v>0</v>
      </c>
      <c r="VD29" s="41">
        <v>0</v>
      </c>
      <c r="VE29" s="41">
        <v>0</v>
      </c>
      <c r="VF29" s="41">
        <v>0</v>
      </c>
      <c r="VG29" s="41">
        <v>0</v>
      </c>
      <c r="VH29" s="41">
        <v>0</v>
      </c>
      <c r="VI29" s="41">
        <v>0</v>
      </c>
      <c r="VJ29" s="41">
        <v>0</v>
      </c>
      <c r="VK29" s="41">
        <v>0</v>
      </c>
      <c r="VL29" s="41">
        <v>0</v>
      </c>
      <c r="VM29" s="41">
        <v>0</v>
      </c>
      <c r="VN29" s="41">
        <v>0</v>
      </c>
      <c r="VO29" s="41">
        <v>0</v>
      </c>
      <c r="VP29" s="41">
        <v>0</v>
      </c>
      <c r="VQ29" s="41">
        <v>0</v>
      </c>
      <c r="VR29" s="41">
        <v>0</v>
      </c>
      <c r="VS29" s="41">
        <v>0</v>
      </c>
      <c r="VT29" s="41">
        <v>0</v>
      </c>
      <c r="VU29" s="41">
        <v>0</v>
      </c>
      <c r="VV29" s="41">
        <v>0</v>
      </c>
      <c r="VW29" s="41">
        <v>0</v>
      </c>
      <c r="VX29" s="41">
        <v>0</v>
      </c>
      <c r="VY29" s="41">
        <v>0</v>
      </c>
      <c r="VZ29" s="41">
        <v>0</v>
      </c>
      <c r="WA29" s="41">
        <v>0</v>
      </c>
      <c r="WB29" s="41">
        <v>0</v>
      </c>
      <c r="WC29" s="41">
        <v>0</v>
      </c>
      <c r="WD29" s="41">
        <v>0</v>
      </c>
      <c r="WE29" s="41">
        <v>0</v>
      </c>
      <c r="WF29" s="41">
        <v>0</v>
      </c>
      <c r="WG29" s="41">
        <v>0</v>
      </c>
      <c r="WH29" s="41">
        <v>0</v>
      </c>
      <c r="WI29" s="41">
        <v>0</v>
      </c>
      <c r="WJ29" s="41">
        <v>0</v>
      </c>
      <c r="WK29" s="41">
        <v>0</v>
      </c>
      <c r="WL29" s="41">
        <v>0</v>
      </c>
      <c r="WM29" s="41">
        <v>0</v>
      </c>
      <c r="WN29" s="41">
        <v>0</v>
      </c>
      <c r="WO29" s="41">
        <v>0</v>
      </c>
      <c r="WP29" s="41">
        <v>0</v>
      </c>
      <c r="WQ29" s="41">
        <v>0</v>
      </c>
      <c r="WR29" s="41">
        <v>0</v>
      </c>
      <c r="WS29" s="41">
        <v>0</v>
      </c>
      <c r="WT29" s="41">
        <v>0</v>
      </c>
      <c r="WU29" s="41">
        <v>0</v>
      </c>
      <c r="WV29" s="41">
        <v>0</v>
      </c>
      <c r="WW29" s="41">
        <v>0</v>
      </c>
      <c r="WX29" s="41">
        <v>0</v>
      </c>
      <c r="WY29" s="41">
        <v>0</v>
      </c>
      <c r="WZ29" s="41">
        <v>0</v>
      </c>
      <c r="XA29" s="41">
        <v>0</v>
      </c>
      <c r="XB29" s="41">
        <v>0</v>
      </c>
      <c r="XC29" s="41">
        <v>0</v>
      </c>
      <c r="XD29" s="41">
        <v>0</v>
      </c>
      <c r="XE29" s="41">
        <v>0</v>
      </c>
      <c r="XF29" s="41">
        <v>0</v>
      </c>
      <c r="XG29" s="41">
        <v>0</v>
      </c>
      <c r="XH29" s="41">
        <v>0</v>
      </c>
      <c r="XI29" s="41">
        <v>0</v>
      </c>
      <c r="XJ29" s="41">
        <v>0</v>
      </c>
      <c r="XK29" s="41">
        <v>0</v>
      </c>
      <c r="XL29" s="41">
        <v>0</v>
      </c>
      <c r="XM29" s="41">
        <v>0</v>
      </c>
      <c r="XN29" s="41">
        <v>0</v>
      </c>
      <c r="XO29" s="41">
        <v>0</v>
      </c>
      <c r="XP29" s="41">
        <v>0</v>
      </c>
      <c r="XQ29" s="41">
        <v>0</v>
      </c>
      <c r="XR29" s="41">
        <v>0</v>
      </c>
      <c r="XS29" s="41">
        <v>0</v>
      </c>
      <c r="XT29" s="41">
        <v>0</v>
      </c>
      <c r="XU29" s="41">
        <v>0</v>
      </c>
      <c r="XV29" s="41">
        <v>0</v>
      </c>
      <c r="XW29" s="41">
        <v>0</v>
      </c>
      <c r="XX29" s="41">
        <v>0</v>
      </c>
      <c r="XY29" s="41">
        <v>0</v>
      </c>
      <c r="XZ29" s="41">
        <v>0</v>
      </c>
      <c r="YA29" s="41">
        <v>0</v>
      </c>
      <c r="YB29" s="41">
        <v>0</v>
      </c>
      <c r="YC29" s="41">
        <v>0</v>
      </c>
      <c r="YD29" s="41">
        <v>0</v>
      </c>
      <c r="YE29" s="41">
        <v>0</v>
      </c>
      <c r="YF29" s="41">
        <v>0</v>
      </c>
      <c r="YG29" s="41">
        <v>0</v>
      </c>
      <c r="YH29" s="41">
        <v>0</v>
      </c>
      <c r="YI29" s="41">
        <v>0</v>
      </c>
      <c r="YJ29" s="41">
        <v>0</v>
      </c>
      <c r="YK29" s="41">
        <v>0</v>
      </c>
      <c r="YL29" s="41">
        <v>0</v>
      </c>
      <c r="YM29" s="41">
        <v>0</v>
      </c>
      <c r="YN29" s="41">
        <v>0</v>
      </c>
      <c r="YO29" s="41">
        <v>0</v>
      </c>
      <c r="YP29" s="41">
        <v>0</v>
      </c>
      <c r="YQ29" s="41">
        <v>0</v>
      </c>
      <c r="YR29" s="41">
        <v>0</v>
      </c>
      <c r="YS29" s="41">
        <v>0</v>
      </c>
      <c r="YT29" s="41">
        <v>140</v>
      </c>
      <c r="YU29" s="41">
        <v>124</v>
      </c>
      <c r="YV29" s="41">
        <v>0</v>
      </c>
      <c r="YW29" s="41">
        <v>0</v>
      </c>
      <c r="YX29" s="41">
        <v>0</v>
      </c>
      <c r="YY29" s="41">
        <v>0</v>
      </c>
      <c r="YZ29" s="41">
        <v>0</v>
      </c>
      <c r="ZA29" s="41">
        <v>0</v>
      </c>
      <c r="ZB29" s="41">
        <v>0</v>
      </c>
      <c r="ZC29" s="41">
        <v>0</v>
      </c>
      <c r="ZD29" s="41">
        <v>0</v>
      </c>
      <c r="ZE29" s="41">
        <v>0</v>
      </c>
      <c r="ZF29" s="41">
        <v>16</v>
      </c>
      <c r="ZG29" s="41">
        <v>0</v>
      </c>
      <c r="ZH29" s="41">
        <v>0</v>
      </c>
      <c r="ZI29" s="41">
        <v>0</v>
      </c>
      <c r="ZJ29" s="41">
        <v>0</v>
      </c>
      <c r="ZK29" s="41">
        <v>0</v>
      </c>
      <c r="ZL29" s="40">
        <v>96</v>
      </c>
      <c r="ZM29" s="42">
        <f t="shared" si="6"/>
        <v>7289</v>
      </c>
      <c r="ZN29" s="42">
        <f t="shared" si="7"/>
        <v>6216</v>
      </c>
      <c r="ZO29" s="42">
        <f>6664-868</f>
        <v>5796</v>
      </c>
      <c r="ZP29" s="42">
        <v>0</v>
      </c>
      <c r="ZQ29" s="43">
        <v>420</v>
      </c>
      <c r="ZR29" s="42">
        <f t="shared" si="8"/>
        <v>1073</v>
      </c>
      <c r="ZS29" s="42">
        <f>1277-316</f>
        <v>961</v>
      </c>
      <c r="ZT29" s="42">
        <v>0</v>
      </c>
      <c r="ZU29" s="42">
        <v>112</v>
      </c>
    </row>
    <row r="30" spans="1:700" ht="48" customHeight="1" x14ac:dyDescent="0.25">
      <c r="A30" s="5">
        <v>12</v>
      </c>
      <c r="B30" s="47" t="s">
        <v>87</v>
      </c>
      <c r="C30" s="48" t="s">
        <v>75</v>
      </c>
      <c r="D30" s="40">
        <f t="shared" si="0"/>
        <v>130</v>
      </c>
      <c r="E30" s="40">
        <f t="shared" si="1"/>
        <v>30</v>
      </c>
      <c r="F30" s="40">
        <f t="shared" si="2"/>
        <v>100</v>
      </c>
      <c r="G30" s="40">
        <v>50</v>
      </c>
      <c r="H30" s="40">
        <v>0</v>
      </c>
      <c r="I30" s="40">
        <v>40</v>
      </c>
      <c r="J30" s="40">
        <v>0</v>
      </c>
      <c r="K30" s="40">
        <v>9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1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10</v>
      </c>
      <c r="BM30" s="40">
        <v>20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0</v>
      </c>
      <c r="DG30" s="40">
        <v>0</v>
      </c>
      <c r="DH30" s="40">
        <v>0</v>
      </c>
      <c r="DI30" s="40">
        <v>0</v>
      </c>
      <c r="DJ30" s="40">
        <v>0</v>
      </c>
      <c r="DK30" s="40">
        <v>0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40">
        <v>0</v>
      </c>
      <c r="DR30" s="40">
        <v>0</v>
      </c>
      <c r="DS30" s="40">
        <v>0</v>
      </c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v>0</v>
      </c>
      <c r="DZ30" s="40">
        <v>0</v>
      </c>
      <c r="EA30" s="40">
        <v>0</v>
      </c>
      <c r="EB30" s="40">
        <v>0</v>
      </c>
      <c r="EC30" s="40">
        <v>0</v>
      </c>
      <c r="ED30" s="40">
        <v>0</v>
      </c>
      <c r="EE30" s="40">
        <v>0</v>
      </c>
      <c r="EF30" s="40">
        <v>0</v>
      </c>
      <c r="EG30" s="40">
        <v>0</v>
      </c>
      <c r="EH30" s="40">
        <v>0</v>
      </c>
      <c r="EI30" s="40">
        <v>0</v>
      </c>
      <c r="EJ30" s="40">
        <v>0</v>
      </c>
      <c r="EK30" s="40">
        <v>0</v>
      </c>
      <c r="EL30" s="40">
        <v>0</v>
      </c>
      <c r="EM30" s="40">
        <v>0</v>
      </c>
      <c r="EN30" s="40">
        <v>0</v>
      </c>
      <c r="EO30" s="40">
        <v>0</v>
      </c>
      <c r="EP30" s="40">
        <v>0</v>
      </c>
      <c r="EQ30" s="40">
        <v>0</v>
      </c>
      <c r="ER30" s="40">
        <v>0</v>
      </c>
      <c r="ES30" s="40">
        <v>0</v>
      </c>
      <c r="ET30" s="40">
        <v>0</v>
      </c>
      <c r="EU30" s="40">
        <v>0</v>
      </c>
      <c r="EV30" s="40">
        <v>0</v>
      </c>
      <c r="EW30" s="40">
        <v>0</v>
      </c>
      <c r="EX30" s="40">
        <v>0</v>
      </c>
      <c r="EY30" s="40">
        <v>0</v>
      </c>
      <c r="EZ30" s="40">
        <v>0</v>
      </c>
      <c r="FA30" s="40">
        <v>0</v>
      </c>
      <c r="FB30" s="40">
        <v>0</v>
      </c>
      <c r="FC30" s="40">
        <v>0</v>
      </c>
      <c r="FD30" s="40">
        <v>0</v>
      </c>
      <c r="FE30" s="40">
        <v>0</v>
      </c>
      <c r="FF30" s="40">
        <v>0</v>
      </c>
      <c r="FG30" s="40">
        <v>0</v>
      </c>
      <c r="FH30" s="40">
        <v>0</v>
      </c>
      <c r="FI30" s="40">
        <v>0</v>
      </c>
      <c r="FJ30" s="40">
        <v>0</v>
      </c>
      <c r="FK30" s="40">
        <v>0</v>
      </c>
      <c r="FL30" s="40">
        <v>0</v>
      </c>
      <c r="FM30" s="40">
        <v>0</v>
      </c>
      <c r="FN30" s="40">
        <v>0</v>
      </c>
      <c r="FO30" s="40">
        <v>0</v>
      </c>
      <c r="FP30" s="40">
        <v>0</v>
      </c>
      <c r="FQ30" s="40">
        <v>0</v>
      </c>
      <c r="FR30" s="40">
        <v>0</v>
      </c>
      <c r="FS30" s="40">
        <v>0</v>
      </c>
      <c r="FT30" s="40">
        <v>0</v>
      </c>
      <c r="FU30" s="40">
        <v>0</v>
      </c>
      <c r="FV30" s="40">
        <v>0</v>
      </c>
      <c r="FW30" s="40">
        <v>0</v>
      </c>
      <c r="FX30" s="40">
        <v>0</v>
      </c>
      <c r="FY30" s="40">
        <v>0</v>
      </c>
      <c r="FZ30" s="40">
        <v>0</v>
      </c>
      <c r="GA30" s="40">
        <v>0</v>
      </c>
      <c r="GB30" s="40">
        <v>0</v>
      </c>
      <c r="GC30" s="40">
        <v>0</v>
      </c>
      <c r="GD30" s="40">
        <v>0</v>
      </c>
      <c r="GE30" s="40">
        <v>0</v>
      </c>
      <c r="GF30" s="40">
        <v>0</v>
      </c>
      <c r="GG30" s="40">
        <v>0</v>
      </c>
      <c r="GH30" s="40">
        <v>0</v>
      </c>
      <c r="GI30" s="40">
        <v>0</v>
      </c>
      <c r="GJ30" s="40">
        <v>0</v>
      </c>
      <c r="GK30" s="40">
        <v>0</v>
      </c>
      <c r="GL30" s="40">
        <v>0</v>
      </c>
      <c r="GM30" s="40">
        <v>0</v>
      </c>
      <c r="GN30" s="40">
        <v>0</v>
      </c>
      <c r="GO30" s="40">
        <v>0</v>
      </c>
      <c r="GP30" s="40">
        <v>0</v>
      </c>
      <c r="GQ30" s="40">
        <v>0</v>
      </c>
      <c r="GR30" s="40">
        <v>0</v>
      </c>
      <c r="GS30" s="40">
        <v>0</v>
      </c>
      <c r="GT30" s="40">
        <v>0</v>
      </c>
      <c r="GU30" s="40">
        <v>0</v>
      </c>
      <c r="GV30" s="40">
        <v>0</v>
      </c>
      <c r="GW30" s="40">
        <v>0</v>
      </c>
      <c r="GX30" s="40">
        <v>0</v>
      </c>
      <c r="GY30" s="40">
        <v>0</v>
      </c>
      <c r="GZ30" s="40">
        <v>0</v>
      </c>
      <c r="HA30" s="40">
        <v>0</v>
      </c>
      <c r="HB30" s="40">
        <v>0</v>
      </c>
      <c r="HC30" s="40">
        <v>0</v>
      </c>
      <c r="HD30" s="40">
        <v>0</v>
      </c>
      <c r="HE30" s="40">
        <v>0</v>
      </c>
      <c r="HF30" s="40">
        <v>90</v>
      </c>
      <c r="HG30" s="40">
        <v>50</v>
      </c>
      <c r="HH30" s="40">
        <v>0</v>
      </c>
      <c r="HI30" s="40">
        <v>0</v>
      </c>
      <c r="HJ30" s="40">
        <v>0</v>
      </c>
      <c r="HK30" s="40">
        <v>0</v>
      </c>
      <c r="HL30" s="40">
        <v>0</v>
      </c>
      <c r="HM30" s="40">
        <v>0</v>
      </c>
      <c r="HN30" s="40">
        <v>0</v>
      </c>
      <c r="HO30" s="40">
        <v>0</v>
      </c>
      <c r="HP30" s="40">
        <v>0</v>
      </c>
      <c r="HQ30" s="40">
        <v>0</v>
      </c>
      <c r="HR30" s="40">
        <v>40</v>
      </c>
      <c r="HS30" s="40">
        <v>0</v>
      </c>
      <c r="HT30" s="40">
        <v>0</v>
      </c>
      <c r="HU30" s="40">
        <v>0</v>
      </c>
      <c r="HV30" s="40">
        <v>0</v>
      </c>
      <c r="HW30" s="40">
        <v>0</v>
      </c>
      <c r="HX30" s="40">
        <f t="shared" si="3"/>
        <v>137</v>
      </c>
      <c r="HY30" s="40">
        <f t="shared" si="4"/>
        <v>30</v>
      </c>
      <c r="HZ30" s="40">
        <f t="shared" si="5"/>
        <v>107</v>
      </c>
      <c r="IA30" s="40">
        <v>55</v>
      </c>
      <c r="IB30" s="40">
        <v>0</v>
      </c>
      <c r="IC30" s="40">
        <v>40</v>
      </c>
      <c r="ID30" s="40">
        <v>0</v>
      </c>
      <c r="IE30" s="40">
        <v>11</v>
      </c>
      <c r="IF30" s="40">
        <v>0</v>
      </c>
      <c r="IG30" s="40">
        <v>0</v>
      </c>
      <c r="IH30" s="40">
        <v>0</v>
      </c>
      <c r="II30" s="40">
        <v>0</v>
      </c>
      <c r="IJ30" s="40">
        <v>0</v>
      </c>
      <c r="IK30" s="40">
        <v>1</v>
      </c>
      <c r="IL30" s="40">
        <v>0</v>
      </c>
      <c r="IM30" s="40">
        <v>0</v>
      </c>
      <c r="IN30" s="40">
        <v>0</v>
      </c>
      <c r="IO30" s="40">
        <v>0</v>
      </c>
      <c r="IP30" s="40">
        <v>0</v>
      </c>
      <c r="IQ30" s="40">
        <v>0</v>
      </c>
      <c r="IR30" s="40">
        <v>0</v>
      </c>
      <c r="IS30" s="40">
        <v>0</v>
      </c>
      <c r="IT30" s="40">
        <v>0</v>
      </c>
      <c r="IU30" s="40">
        <v>0</v>
      </c>
      <c r="IV30" s="40">
        <v>0</v>
      </c>
      <c r="IW30" s="40">
        <v>0</v>
      </c>
      <c r="IX30" s="40">
        <v>0</v>
      </c>
      <c r="IY30" s="40">
        <v>0</v>
      </c>
      <c r="IZ30" s="40">
        <v>0</v>
      </c>
      <c r="JA30" s="40">
        <v>0</v>
      </c>
      <c r="JB30" s="40">
        <v>0</v>
      </c>
      <c r="JC30" s="40">
        <v>0</v>
      </c>
      <c r="JD30" s="40">
        <v>0</v>
      </c>
      <c r="JE30" s="40">
        <v>0</v>
      </c>
      <c r="JF30" s="40">
        <v>0</v>
      </c>
      <c r="JG30" s="40">
        <v>0</v>
      </c>
      <c r="JH30" s="40">
        <v>0</v>
      </c>
      <c r="JI30" s="40">
        <v>0</v>
      </c>
      <c r="JJ30" s="40">
        <v>0</v>
      </c>
      <c r="JK30" s="40">
        <v>0</v>
      </c>
      <c r="JL30" s="40">
        <v>0</v>
      </c>
      <c r="JM30" s="40">
        <v>0</v>
      </c>
      <c r="JN30" s="40">
        <v>0</v>
      </c>
      <c r="JO30" s="40">
        <v>0</v>
      </c>
      <c r="JP30" s="40">
        <v>0</v>
      </c>
      <c r="JQ30" s="40">
        <v>0</v>
      </c>
      <c r="JR30" s="40">
        <v>0</v>
      </c>
      <c r="JS30" s="40">
        <v>0</v>
      </c>
      <c r="JT30" s="40">
        <v>0</v>
      </c>
      <c r="JU30" s="40">
        <v>0</v>
      </c>
      <c r="JV30" s="40">
        <v>0</v>
      </c>
      <c r="JW30" s="40">
        <v>0</v>
      </c>
      <c r="JX30" s="40">
        <v>0</v>
      </c>
      <c r="JY30" s="40">
        <v>0</v>
      </c>
      <c r="JZ30" s="40">
        <v>0</v>
      </c>
      <c r="KA30" s="40">
        <v>0</v>
      </c>
      <c r="KB30" s="40">
        <v>0</v>
      </c>
      <c r="KC30" s="40">
        <v>0</v>
      </c>
      <c r="KD30" s="40">
        <v>0</v>
      </c>
      <c r="KE30" s="40">
        <v>0</v>
      </c>
      <c r="KF30" s="40">
        <v>10</v>
      </c>
      <c r="KG30" s="40">
        <v>20</v>
      </c>
      <c r="KH30" s="40">
        <v>0</v>
      </c>
      <c r="KI30" s="40">
        <v>0</v>
      </c>
      <c r="KJ30" s="40">
        <v>0</v>
      </c>
      <c r="KK30" s="40">
        <v>0</v>
      </c>
      <c r="KL30" s="40">
        <v>0</v>
      </c>
      <c r="KM30" s="40">
        <v>0</v>
      </c>
      <c r="KN30" s="40">
        <v>0</v>
      </c>
      <c r="KO30" s="40">
        <v>0</v>
      </c>
      <c r="KP30" s="40">
        <v>0</v>
      </c>
      <c r="KQ30" s="40">
        <v>0</v>
      </c>
      <c r="KR30" s="40">
        <v>0</v>
      </c>
      <c r="KS30" s="40">
        <v>0</v>
      </c>
      <c r="KT30" s="40">
        <v>0</v>
      </c>
      <c r="KU30" s="40">
        <v>0</v>
      </c>
      <c r="KV30" s="40">
        <v>0</v>
      </c>
      <c r="KW30" s="40">
        <v>0</v>
      </c>
      <c r="KX30" s="40">
        <v>0</v>
      </c>
      <c r="KY30" s="40">
        <v>0</v>
      </c>
      <c r="KZ30" s="40">
        <v>0</v>
      </c>
      <c r="LA30" s="40">
        <v>0</v>
      </c>
      <c r="LB30" s="40">
        <v>0</v>
      </c>
      <c r="LC30" s="40">
        <v>0</v>
      </c>
      <c r="LD30" s="40">
        <v>0</v>
      </c>
      <c r="LE30" s="40">
        <v>0</v>
      </c>
      <c r="LF30" s="40">
        <v>0</v>
      </c>
      <c r="LG30" s="40">
        <v>0</v>
      </c>
      <c r="LH30" s="40">
        <v>0</v>
      </c>
      <c r="LI30" s="40">
        <v>0</v>
      </c>
      <c r="LJ30" s="40">
        <v>0</v>
      </c>
      <c r="LK30" s="40">
        <v>0</v>
      </c>
      <c r="LL30" s="40">
        <v>0</v>
      </c>
      <c r="LM30" s="40">
        <v>0</v>
      </c>
      <c r="LN30" s="40">
        <v>0</v>
      </c>
      <c r="LO30" s="40">
        <v>0</v>
      </c>
      <c r="LP30" s="40">
        <v>0</v>
      </c>
      <c r="LQ30" s="40">
        <v>0</v>
      </c>
      <c r="LR30" s="40">
        <v>0</v>
      </c>
      <c r="LS30" s="40">
        <v>0</v>
      </c>
      <c r="LT30" s="40">
        <v>0</v>
      </c>
      <c r="LU30" s="40">
        <v>0</v>
      </c>
      <c r="LV30" s="40">
        <v>0</v>
      </c>
      <c r="LW30" s="40">
        <v>0</v>
      </c>
      <c r="LX30" s="40">
        <v>0</v>
      </c>
      <c r="LY30" s="40">
        <v>0</v>
      </c>
      <c r="LZ30" s="40">
        <v>0</v>
      </c>
      <c r="MA30" s="40">
        <v>0</v>
      </c>
      <c r="MB30" s="40">
        <v>0</v>
      </c>
      <c r="MC30" s="40">
        <v>0</v>
      </c>
      <c r="MD30" s="40">
        <v>0</v>
      </c>
      <c r="ME30" s="40">
        <v>0</v>
      </c>
      <c r="MF30" s="40">
        <v>0</v>
      </c>
      <c r="MG30" s="40">
        <v>0</v>
      </c>
      <c r="MH30" s="40">
        <v>0</v>
      </c>
      <c r="MI30" s="40">
        <v>0</v>
      </c>
      <c r="MJ30" s="40">
        <v>0</v>
      </c>
      <c r="MK30" s="40">
        <v>0</v>
      </c>
      <c r="ML30" s="40">
        <v>0</v>
      </c>
      <c r="MM30" s="40">
        <v>0</v>
      </c>
      <c r="MN30" s="40">
        <v>0</v>
      </c>
      <c r="MO30" s="40">
        <v>0</v>
      </c>
      <c r="MP30" s="40">
        <v>0</v>
      </c>
      <c r="MQ30" s="40">
        <v>0</v>
      </c>
      <c r="MR30" s="40">
        <v>0</v>
      </c>
      <c r="MS30" s="40">
        <v>0</v>
      </c>
      <c r="MT30" s="40">
        <v>0</v>
      </c>
      <c r="MU30" s="40">
        <v>0</v>
      </c>
      <c r="MV30" s="40">
        <v>0</v>
      </c>
      <c r="MW30" s="40">
        <v>0</v>
      </c>
      <c r="MX30" s="40">
        <v>0</v>
      </c>
      <c r="MY30" s="40">
        <v>0</v>
      </c>
      <c r="MZ30" s="40">
        <v>0</v>
      </c>
      <c r="NA30" s="40">
        <v>0</v>
      </c>
      <c r="NB30" s="40">
        <v>0</v>
      </c>
      <c r="NC30" s="40">
        <v>0</v>
      </c>
      <c r="ND30" s="40">
        <v>0</v>
      </c>
      <c r="NE30" s="40">
        <v>0</v>
      </c>
      <c r="NF30" s="40">
        <v>0</v>
      </c>
      <c r="NG30" s="40">
        <v>0</v>
      </c>
      <c r="NH30" s="40">
        <v>0</v>
      </c>
      <c r="NI30" s="40">
        <v>0</v>
      </c>
      <c r="NJ30" s="40">
        <v>0</v>
      </c>
      <c r="NK30" s="40">
        <v>0</v>
      </c>
      <c r="NL30" s="40">
        <v>0</v>
      </c>
      <c r="NM30" s="40">
        <v>0</v>
      </c>
      <c r="NN30" s="40">
        <v>0</v>
      </c>
      <c r="NO30" s="40">
        <v>0</v>
      </c>
      <c r="NP30" s="40">
        <v>0</v>
      </c>
      <c r="NQ30" s="40">
        <v>0</v>
      </c>
      <c r="NR30" s="40">
        <v>0</v>
      </c>
      <c r="NS30" s="40">
        <v>0</v>
      </c>
      <c r="NT30" s="40">
        <v>0</v>
      </c>
      <c r="NU30" s="40">
        <v>0</v>
      </c>
      <c r="NV30" s="40">
        <v>0</v>
      </c>
      <c r="NW30" s="40">
        <v>0</v>
      </c>
      <c r="NX30" s="40">
        <v>0</v>
      </c>
      <c r="NY30" s="40">
        <v>0</v>
      </c>
      <c r="NZ30" s="40">
        <v>0</v>
      </c>
      <c r="OA30" s="40">
        <v>0</v>
      </c>
      <c r="OB30" s="40">
        <v>0</v>
      </c>
      <c r="OC30" s="40">
        <v>0</v>
      </c>
      <c r="OD30" s="40">
        <v>0</v>
      </c>
      <c r="OE30" s="40">
        <v>0</v>
      </c>
      <c r="OF30" s="40">
        <v>0</v>
      </c>
      <c r="OG30" s="40">
        <v>0</v>
      </c>
      <c r="OH30" s="40">
        <v>0</v>
      </c>
      <c r="OI30" s="40">
        <v>0</v>
      </c>
      <c r="OJ30" s="40">
        <v>0</v>
      </c>
      <c r="OK30" s="40">
        <v>0</v>
      </c>
      <c r="OL30" s="40">
        <v>0</v>
      </c>
      <c r="OM30" s="40">
        <v>0</v>
      </c>
      <c r="ON30" s="40">
        <v>0</v>
      </c>
      <c r="OO30" s="40">
        <v>0</v>
      </c>
      <c r="OP30" s="40">
        <v>0</v>
      </c>
      <c r="OQ30" s="40">
        <v>0</v>
      </c>
      <c r="OR30" s="40">
        <v>0</v>
      </c>
      <c r="OS30" s="40">
        <v>0</v>
      </c>
      <c r="OT30" s="40">
        <v>0</v>
      </c>
      <c r="OU30" s="40">
        <v>0</v>
      </c>
      <c r="OV30" s="40">
        <v>0</v>
      </c>
      <c r="OW30" s="40">
        <v>0</v>
      </c>
      <c r="OX30" s="40">
        <v>0</v>
      </c>
      <c r="OY30" s="40">
        <v>0</v>
      </c>
      <c r="OZ30" s="40">
        <v>0</v>
      </c>
      <c r="PA30" s="40">
        <v>0</v>
      </c>
      <c r="PB30" s="40">
        <v>0</v>
      </c>
      <c r="PC30" s="40">
        <v>0</v>
      </c>
      <c r="PD30" s="40">
        <v>0</v>
      </c>
      <c r="PE30" s="40">
        <v>0</v>
      </c>
      <c r="PF30" s="40">
        <v>0</v>
      </c>
      <c r="PG30" s="40">
        <v>0</v>
      </c>
      <c r="PH30" s="40">
        <v>0</v>
      </c>
      <c r="PI30" s="40">
        <v>0</v>
      </c>
      <c r="PJ30" s="40">
        <v>0</v>
      </c>
      <c r="PK30" s="40">
        <v>0</v>
      </c>
      <c r="PL30" s="40">
        <v>0</v>
      </c>
      <c r="PM30" s="40">
        <v>0</v>
      </c>
      <c r="PN30" s="40">
        <v>0</v>
      </c>
      <c r="PO30" s="40">
        <v>0</v>
      </c>
      <c r="PP30" s="40">
        <v>0</v>
      </c>
      <c r="PQ30" s="40">
        <v>0</v>
      </c>
      <c r="PR30" s="40">
        <v>0</v>
      </c>
      <c r="PS30" s="40">
        <v>0</v>
      </c>
      <c r="PT30" s="40">
        <v>0</v>
      </c>
      <c r="PU30" s="40">
        <v>0</v>
      </c>
      <c r="PV30" s="40">
        <v>0</v>
      </c>
      <c r="PW30" s="40">
        <v>0</v>
      </c>
      <c r="PX30" s="40">
        <v>0</v>
      </c>
      <c r="PY30" s="40">
        <v>0</v>
      </c>
      <c r="PZ30" s="40">
        <v>95</v>
      </c>
      <c r="QA30" s="40">
        <v>55</v>
      </c>
      <c r="QB30" s="40">
        <v>0</v>
      </c>
      <c r="QC30" s="40">
        <v>0</v>
      </c>
      <c r="QD30" s="40">
        <v>0</v>
      </c>
      <c r="QE30" s="40">
        <v>0</v>
      </c>
      <c r="QF30" s="40">
        <v>0</v>
      </c>
      <c r="QG30" s="40">
        <v>0</v>
      </c>
      <c r="QH30" s="40">
        <v>0</v>
      </c>
      <c r="QI30" s="40">
        <v>0</v>
      </c>
      <c r="QJ30" s="40">
        <v>0</v>
      </c>
      <c r="QK30" s="40">
        <v>0</v>
      </c>
      <c r="QL30" s="40">
        <v>40</v>
      </c>
      <c r="QM30" s="40">
        <v>0</v>
      </c>
      <c r="QN30" s="40">
        <v>0</v>
      </c>
      <c r="QO30" s="40">
        <v>0</v>
      </c>
      <c r="QP30" s="40">
        <v>0</v>
      </c>
      <c r="QQ30" s="40">
        <v>0</v>
      </c>
      <c r="QR30" s="41">
        <v>132.4</v>
      </c>
      <c r="QS30" s="41">
        <v>30</v>
      </c>
      <c r="QT30" s="41">
        <v>102.4</v>
      </c>
      <c r="QU30" s="41">
        <v>51.7</v>
      </c>
      <c r="QV30" s="41">
        <v>0</v>
      </c>
      <c r="QW30" s="41">
        <v>40</v>
      </c>
      <c r="QX30" s="41">
        <v>0</v>
      </c>
      <c r="QY30" s="41">
        <v>9.6999999999999993</v>
      </c>
      <c r="QZ30" s="41">
        <v>0</v>
      </c>
      <c r="RA30" s="41">
        <v>0</v>
      </c>
      <c r="RB30" s="41">
        <v>0</v>
      </c>
      <c r="RC30" s="41">
        <v>0</v>
      </c>
      <c r="RD30" s="41">
        <v>0</v>
      </c>
      <c r="RE30" s="41">
        <v>1</v>
      </c>
      <c r="RF30" s="41">
        <v>0</v>
      </c>
      <c r="RG30" s="41">
        <v>0</v>
      </c>
      <c r="RH30" s="41">
        <v>0</v>
      </c>
      <c r="RI30" s="41">
        <v>0</v>
      </c>
      <c r="RJ30" s="41">
        <v>0</v>
      </c>
      <c r="RK30" s="41">
        <v>0</v>
      </c>
      <c r="RL30" s="41">
        <v>0</v>
      </c>
      <c r="RM30" s="41">
        <v>0</v>
      </c>
      <c r="RN30" s="41">
        <v>0</v>
      </c>
      <c r="RO30" s="41">
        <v>0</v>
      </c>
      <c r="RP30" s="41">
        <v>0</v>
      </c>
      <c r="RQ30" s="41">
        <v>0</v>
      </c>
      <c r="RR30" s="41">
        <v>0</v>
      </c>
      <c r="RS30" s="41">
        <v>0</v>
      </c>
      <c r="RT30" s="41">
        <v>0</v>
      </c>
      <c r="RU30" s="41">
        <v>0</v>
      </c>
      <c r="RV30" s="41">
        <v>0</v>
      </c>
      <c r="RW30" s="41">
        <v>0</v>
      </c>
      <c r="RX30" s="41">
        <v>0</v>
      </c>
      <c r="RY30" s="41">
        <v>0</v>
      </c>
      <c r="RZ30" s="41">
        <v>0</v>
      </c>
      <c r="SA30" s="41">
        <v>0</v>
      </c>
      <c r="SB30" s="41">
        <v>0</v>
      </c>
      <c r="SC30" s="41">
        <v>0</v>
      </c>
      <c r="SD30" s="41">
        <v>0</v>
      </c>
      <c r="SE30" s="41">
        <v>0</v>
      </c>
      <c r="SF30" s="41">
        <v>0</v>
      </c>
      <c r="SG30" s="41">
        <v>0</v>
      </c>
      <c r="SH30" s="41">
        <v>0</v>
      </c>
      <c r="SI30" s="41">
        <v>0</v>
      </c>
      <c r="SJ30" s="41">
        <v>0</v>
      </c>
      <c r="SK30" s="41">
        <v>0</v>
      </c>
      <c r="SL30" s="41">
        <v>0</v>
      </c>
      <c r="SM30" s="41">
        <v>0</v>
      </c>
      <c r="SN30" s="41">
        <v>0</v>
      </c>
      <c r="SO30" s="41">
        <v>0</v>
      </c>
      <c r="SP30" s="41">
        <v>0</v>
      </c>
      <c r="SQ30" s="41">
        <v>0</v>
      </c>
      <c r="SR30" s="41">
        <v>0</v>
      </c>
      <c r="SS30" s="41">
        <v>0</v>
      </c>
      <c r="ST30" s="41">
        <v>0</v>
      </c>
      <c r="SU30" s="41">
        <v>0</v>
      </c>
      <c r="SV30" s="41">
        <v>0</v>
      </c>
      <c r="SW30" s="41">
        <v>0</v>
      </c>
      <c r="SX30" s="41">
        <v>0</v>
      </c>
      <c r="SY30" s="41">
        <v>0</v>
      </c>
      <c r="SZ30" s="41">
        <v>10</v>
      </c>
      <c r="TA30" s="41">
        <v>20</v>
      </c>
      <c r="TB30" s="41">
        <v>0</v>
      </c>
      <c r="TC30" s="41">
        <v>0</v>
      </c>
      <c r="TD30" s="41">
        <v>0</v>
      </c>
      <c r="TE30" s="41">
        <v>0</v>
      </c>
      <c r="TF30" s="41">
        <v>0</v>
      </c>
      <c r="TG30" s="41">
        <v>0</v>
      </c>
      <c r="TH30" s="41">
        <v>0</v>
      </c>
      <c r="TI30" s="41">
        <v>0</v>
      </c>
      <c r="TJ30" s="41">
        <v>0</v>
      </c>
      <c r="TK30" s="41">
        <v>0</v>
      </c>
      <c r="TL30" s="41">
        <v>0</v>
      </c>
      <c r="TM30" s="41">
        <v>0</v>
      </c>
      <c r="TN30" s="41">
        <v>0</v>
      </c>
      <c r="TO30" s="41">
        <v>0</v>
      </c>
      <c r="TP30" s="41">
        <v>0</v>
      </c>
      <c r="TQ30" s="41">
        <v>0</v>
      </c>
      <c r="TR30" s="41">
        <v>0</v>
      </c>
      <c r="TS30" s="41">
        <v>0</v>
      </c>
      <c r="TT30" s="41">
        <v>0</v>
      </c>
      <c r="TU30" s="41">
        <v>0</v>
      </c>
      <c r="TV30" s="41">
        <v>0</v>
      </c>
      <c r="TW30" s="41">
        <v>0</v>
      </c>
      <c r="TX30" s="41">
        <v>0</v>
      </c>
      <c r="TY30" s="41">
        <v>0</v>
      </c>
      <c r="TZ30" s="41">
        <v>0</v>
      </c>
      <c r="UA30" s="41">
        <v>0</v>
      </c>
      <c r="UB30" s="41">
        <v>0</v>
      </c>
      <c r="UC30" s="41">
        <v>0</v>
      </c>
      <c r="UD30" s="41">
        <v>0</v>
      </c>
      <c r="UE30" s="41">
        <v>0</v>
      </c>
      <c r="UF30" s="41">
        <v>0</v>
      </c>
      <c r="UG30" s="41">
        <v>0</v>
      </c>
      <c r="UH30" s="41">
        <v>0</v>
      </c>
      <c r="UI30" s="41">
        <v>0</v>
      </c>
      <c r="UJ30" s="41">
        <v>0</v>
      </c>
      <c r="UK30" s="41">
        <v>0</v>
      </c>
      <c r="UL30" s="41">
        <v>0</v>
      </c>
      <c r="UM30" s="41">
        <v>0</v>
      </c>
      <c r="UN30" s="41">
        <v>0</v>
      </c>
      <c r="UO30" s="41">
        <v>0</v>
      </c>
      <c r="UP30" s="41">
        <v>0</v>
      </c>
      <c r="UQ30" s="41">
        <v>0</v>
      </c>
      <c r="UR30" s="41">
        <v>0</v>
      </c>
      <c r="US30" s="41">
        <v>0</v>
      </c>
      <c r="UT30" s="41">
        <v>0</v>
      </c>
      <c r="UU30" s="41">
        <v>0</v>
      </c>
      <c r="UV30" s="41">
        <v>0</v>
      </c>
      <c r="UW30" s="41">
        <v>0</v>
      </c>
      <c r="UX30" s="41">
        <v>0</v>
      </c>
      <c r="UY30" s="41">
        <v>0</v>
      </c>
      <c r="UZ30" s="41">
        <v>0</v>
      </c>
      <c r="VA30" s="41">
        <v>0</v>
      </c>
      <c r="VB30" s="41">
        <v>0</v>
      </c>
      <c r="VC30" s="41">
        <v>0</v>
      </c>
      <c r="VD30" s="41">
        <v>0</v>
      </c>
      <c r="VE30" s="41">
        <v>0</v>
      </c>
      <c r="VF30" s="41">
        <v>0</v>
      </c>
      <c r="VG30" s="41">
        <v>0</v>
      </c>
      <c r="VH30" s="41">
        <v>0</v>
      </c>
      <c r="VI30" s="41">
        <v>0</v>
      </c>
      <c r="VJ30" s="41">
        <v>0</v>
      </c>
      <c r="VK30" s="41">
        <v>0</v>
      </c>
      <c r="VL30" s="41">
        <v>0</v>
      </c>
      <c r="VM30" s="41">
        <v>0</v>
      </c>
      <c r="VN30" s="41">
        <v>0</v>
      </c>
      <c r="VO30" s="41">
        <v>0</v>
      </c>
      <c r="VP30" s="41">
        <v>0</v>
      </c>
      <c r="VQ30" s="41">
        <v>0</v>
      </c>
      <c r="VR30" s="41">
        <v>0</v>
      </c>
      <c r="VS30" s="41">
        <v>0</v>
      </c>
      <c r="VT30" s="41">
        <v>0</v>
      </c>
      <c r="VU30" s="41">
        <v>0</v>
      </c>
      <c r="VV30" s="41">
        <v>0</v>
      </c>
      <c r="VW30" s="41">
        <v>0</v>
      </c>
      <c r="VX30" s="41">
        <v>0</v>
      </c>
      <c r="VY30" s="41">
        <v>0</v>
      </c>
      <c r="VZ30" s="41">
        <v>0</v>
      </c>
      <c r="WA30" s="41">
        <v>0</v>
      </c>
      <c r="WB30" s="41">
        <v>0</v>
      </c>
      <c r="WC30" s="41">
        <v>0</v>
      </c>
      <c r="WD30" s="41">
        <v>0</v>
      </c>
      <c r="WE30" s="41">
        <v>0</v>
      </c>
      <c r="WF30" s="41">
        <v>0</v>
      </c>
      <c r="WG30" s="41">
        <v>0</v>
      </c>
      <c r="WH30" s="41">
        <v>0</v>
      </c>
      <c r="WI30" s="41">
        <v>0</v>
      </c>
      <c r="WJ30" s="41">
        <v>0</v>
      </c>
      <c r="WK30" s="41">
        <v>0</v>
      </c>
      <c r="WL30" s="41">
        <v>0</v>
      </c>
      <c r="WM30" s="41">
        <v>0</v>
      </c>
      <c r="WN30" s="41">
        <v>0</v>
      </c>
      <c r="WO30" s="41">
        <v>0</v>
      </c>
      <c r="WP30" s="41">
        <v>0</v>
      </c>
      <c r="WQ30" s="41">
        <v>0</v>
      </c>
      <c r="WR30" s="41">
        <v>0</v>
      </c>
      <c r="WS30" s="41">
        <v>0</v>
      </c>
      <c r="WT30" s="41">
        <v>0</v>
      </c>
      <c r="WU30" s="41">
        <v>0</v>
      </c>
      <c r="WV30" s="41">
        <v>0</v>
      </c>
      <c r="WW30" s="41">
        <v>0</v>
      </c>
      <c r="WX30" s="41">
        <v>0</v>
      </c>
      <c r="WY30" s="41">
        <v>0</v>
      </c>
      <c r="WZ30" s="41">
        <v>0</v>
      </c>
      <c r="XA30" s="41">
        <v>0</v>
      </c>
      <c r="XB30" s="41">
        <v>0</v>
      </c>
      <c r="XC30" s="41">
        <v>0</v>
      </c>
      <c r="XD30" s="41">
        <v>0</v>
      </c>
      <c r="XE30" s="41">
        <v>0</v>
      </c>
      <c r="XF30" s="41">
        <v>0</v>
      </c>
      <c r="XG30" s="41">
        <v>0</v>
      </c>
      <c r="XH30" s="41">
        <v>0</v>
      </c>
      <c r="XI30" s="41">
        <v>0</v>
      </c>
      <c r="XJ30" s="41">
        <v>0</v>
      </c>
      <c r="XK30" s="41">
        <v>0</v>
      </c>
      <c r="XL30" s="41">
        <v>0</v>
      </c>
      <c r="XM30" s="41">
        <v>0</v>
      </c>
      <c r="XN30" s="41">
        <v>0</v>
      </c>
      <c r="XO30" s="41">
        <v>0</v>
      </c>
      <c r="XP30" s="41">
        <v>0</v>
      </c>
      <c r="XQ30" s="41">
        <v>0</v>
      </c>
      <c r="XR30" s="41">
        <v>0</v>
      </c>
      <c r="XS30" s="41">
        <v>0</v>
      </c>
      <c r="XT30" s="41">
        <v>0</v>
      </c>
      <c r="XU30" s="41">
        <v>0</v>
      </c>
      <c r="XV30" s="41">
        <v>0</v>
      </c>
      <c r="XW30" s="41">
        <v>0</v>
      </c>
      <c r="XX30" s="41">
        <v>0</v>
      </c>
      <c r="XY30" s="41">
        <v>0</v>
      </c>
      <c r="XZ30" s="41">
        <v>0</v>
      </c>
      <c r="YA30" s="41">
        <v>0</v>
      </c>
      <c r="YB30" s="41">
        <v>0</v>
      </c>
      <c r="YC30" s="41">
        <v>0</v>
      </c>
      <c r="YD30" s="41">
        <v>0</v>
      </c>
      <c r="YE30" s="41">
        <v>0</v>
      </c>
      <c r="YF30" s="41">
        <v>0</v>
      </c>
      <c r="YG30" s="41">
        <v>0</v>
      </c>
      <c r="YH30" s="41">
        <v>0</v>
      </c>
      <c r="YI30" s="41">
        <v>0</v>
      </c>
      <c r="YJ30" s="41">
        <v>0</v>
      </c>
      <c r="YK30" s="41">
        <v>0</v>
      </c>
      <c r="YL30" s="41">
        <v>0</v>
      </c>
      <c r="YM30" s="41">
        <v>0</v>
      </c>
      <c r="YN30" s="41">
        <v>0</v>
      </c>
      <c r="YO30" s="41">
        <v>0</v>
      </c>
      <c r="YP30" s="41">
        <v>0</v>
      </c>
      <c r="YQ30" s="41">
        <v>0</v>
      </c>
      <c r="YR30" s="41">
        <v>0</v>
      </c>
      <c r="YS30" s="41">
        <v>0</v>
      </c>
      <c r="YT30" s="41">
        <v>91.7</v>
      </c>
      <c r="YU30" s="41">
        <v>51.7</v>
      </c>
      <c r="YV30" s="41">
        <v>0</v>
      </c>
      <c r="YW30" s="41">
        <v>0</v>
      </c>
      <c r="YX30" s="41">
        <v>0</v>
      </c>
      <c r="YY30" s="41">
        <v>0</v>
      </c>
      <c r="YZ30" s="41">
        <v>0</v>
      </c>
      <c r="ZA30" s="41">
        <v>0</v>
      </c>
      <c r="ZB30" s="41">
        <v>0</v>
      </c>
      <c r="ZC30" s="41">
        <v>0</v>
      </c>
      <c r="ZD30" s="41">
        <v>0</v>
      </c>
      <c r="ZE30" s="41">
        <v>0</v>
      </c>
      <c r="ZF30" s="41">
        <v>40</v>
      </c>
      <c r="ZG30" s="41">
        <v>0</v>
      </c>
      <c r="ZH30" s="41">
        <v>0</v>
      </c>
      <c r="ZI30" s="41">
        <v>0</v>
      </c>
      <c r="ZJ30" s="41">
        <v>0</v>
      </c>
      <c r="ZK30" s="41">
        <v>0</v>
      </c>
      <c r="ZL30" s="40">
        <v>116</v>
      </c>
      <c r="ZM30" s="42">
        <f t="shared" si="6"/>
        <v>8131</v>
      </c>
      <c r="ZN30" s="42">
        <f t="shared" si="7"/>
        <v>6387</v>
      </c>
      <c r="ZO30" s="42">
        <f>6433-2215</f>
        <v>4218</v>
      </c>
      <c r="ZP30" s="42">
        <f>1949+60</f>
        <v>2009</v>
      </c>
      <c r="ZQ30" s="42">
        <v>160</v>
      </c>
      <c r="ZR30" s="42">
        <f t="shared" si="8"/>
        <v>1744</v>
      </c>
      <c r="ZS30" s="42">
        <f>1358-391</f>
        <v>967</v>
      </c>
      <c r="ZT30" s="42">
        <v>735</v>
      </c>
      <c r="ZU30" s="42">
        <v>42</v>
      </c>
    </row>
    <row r="31" spans="1:700" s="9" customFormat="1" ht="26.25" x14ac:dyDescent="0.25">
      <c r="A31" s="8"/>
      <c r="B31" s="50" t="s">
        <v>88</v>
      </c>
      <c r="C31" s="51" t="s">
        <v>89</v>
      </c>
      <c r="D31" s="52">
        <f t="shared" ref="D31:AI31" si="9">SUMIFS(D19:D30,$C$19:$C$30,"Городской")</f>
        <v>377</v>
      </c>
      <c r="E31" s="52">
        <f t="shared" si="9"/>
        <v>30</v>
      </c>
      <c r="F31" s="52">
        <f t="shared" si="9"/>
        <v>347</v>
      </c>
      <c r="G31" s="52">
        <f t="shared" si="9"/>
        <v>173</v>
      </c>
      <c r="H31" s="52">
        <f t="shared" si="9"/>
        <v>0</v>
      </c>
      <c r="I31" s="52">
        <f t="shared" si="9"/>
        <v>150</v>
      </c>
      <c r="J31" s="52">
        <f t="shared" si="9"/>
        <v>0</v>
      </c>
      <c r="K31" s="52">
        <f t="shared" si="9"/>
        <v>23</v>
      </c>
      <c r="L31" s="52">
        <f t="shared" si="9"/>
        <v>0</v>
      </c>
      <c r="M31" s="52">
        <f t="shared" si="9"/>
        <v>0</v>
      </c>
      <c r="N31" s="52">
        <f t="shared" si="9"/>
        <v>0</v>
      </c>
      <c r="O31" s="52">
        <f t="shared" si="9"/>
        <v>0</v>
      </c>
      <c r="P31" s="52">
        <f t="shared" si="9"/>
        <v>0</v>
      </c>
      <c r="Q31" s="52">
        <f t="shared" si="9"/>
        <v>1</v>
      </c>
      <c r="R31" s="52">
        <f t="shared" si="9"/>
        <v>0</v>
      </c>
      <c r="S31" s="52">
        <f t="shared" si="9"/>
        <v>0</v>
      </c>
      <c r="T31" s="52">
        <f t="shared" si="9"/>
        <v>0</v>
      </c>
      <c r="U31" s="52">
        <f t="shared" si="9"/>
        <v>0</v>
      </c>
      <c r="V31" s="52">
        <f t="shared" si="9"/>
        <v>0</v>
      </c>
      <c r="W31" s="52">
        <f t="shared" si="9"/>
        <v>0</v>
      </c>
      <c r="X31" s="52">
        <f t="shared" si="9"/>
        <v>0</v>
      </c>
      <c r="Y31" s="52">
        <f t="shared" si="9"/>
        <v>0</v>
      </c>
      <c r="Z31" s="52">
        <f t="shared" si="9"/>
        <v>0</v>
      </c>
      <c r="AA31" s="52">
        <f t="shared" si="9"/>
        <v>0</v>
      </c>
      <c r="AB31" s="52">
        <f t="shared" si="9"/>
        <v>0</v>
      </c>
      <c r="AC31" s="52">
        <f t="shared" si="9"/>
        <v>0</v>
      </c>
      <c r="AD31" s="52">
        <f t="shared" si="9"/>
        <v>0</v>
      </c>
      <c r="AE31" s="52">
        <f t="shared" si="9"/>
        <v>0</v>
      </c>
      <c r="AF31" s="52">
        <f t="shared" si="9"/>
        <v>0</v>
      </c>
      <c r="AG31" s="52">
        <f t="shared" si="9"/>
        <v>0</v>
      </c>
      <c r="AH31" s="52">
        <f t="shared" si="9"/>
        <v>0</v>
      </c>
      <c r="AI31" s="52">
        <f t="shared" si="9"/>
        <v>0</v>
      </c>
      <c r="AJ31" s="52">
        <f t="shared" ref="AJ31:BO31" si="10">SUMIFS(AJ19:AJ30,$C$19:$C$30,"Городской")</f>
        <v>0</v>
      </c>
      <c r="AK31" s="52">
        <f t="shared" si="10"/>
        <v>0</v>
      </c>
      <c r="AL31" s="52">
        <f t="shared" si="10"/>
        <v>0</v>
      </c>
      <c r="AM31" s="52">
        <f t="shared" si="10"/>
        <v>0</v>
      </c>
      <c r="AN31" s="52">
        <f t="shared" si="10"/>
        <v>0</v>
      </c>
      <c r="AO31" s="52">
        <f t="shared" si="10"/>
        <v>0</v>
      </c>
      <c r="AP31" s="52">
        <f t="shared" si="10"/>
        <v>0</v>
      </c>
      <c r="AQ31" s="52">
        <f t="shared" si="10"/>
        <v>0</v>
      </c>
      <c r="AR31" s="52">
        <f t="shared" si="10"/>
        <v>0</v>
      </c>
      <c r="AS31" s="52">
        <f t="shared" si="10"/>
        <v>0</v>
      </c>
      <c r="AT31" s="52">
        <f t="shared" si="10"/>
        <v>0</v>
      </c>
      <c r="AU31" s="52">
        <f t="shared" si="10"/>
        <v>0</v>
      </c>
      <c r="AV31" s="52">
        <f t="shared" si="10"/>
        <v>0</v>
      </c>
      <c r="AW31" s="52">
        <f t="shared" si="10"/>
        <v>0</v>
      </c>
      <c r="AX31" s="52">
        <f t="shared" si="10"/>
        <v>0</v>
      </c>
      <c r="AY31" s="52">
        <f t="shared" si="10"/>
        <v>0</v>
      </c>
      <c r="AZ31" s="52">
        <f t="shared" si="10"/>
        <v>0</v>
      </c>
      <c r="BA31" s="52">
        <f t="shared" si="10"/>
        <v>0</v>
      </c>
      <c r="BB31" s="52">
        <f t="shared" si="10"/>
        <v>0</v>
      </c>
      <c r="BC31" s="52">
        <f t="shared" si="10"/>
        <v>0</v>
      </c>
      <c r="BD31" s="52">
        <f t="shared" si="10"/>
        <v>0</v>
      </c>
      <c r="BE31" s="52">
        <f t="shared" si="10"/>
        <v>0</v>
      </c>
      <c r="BF31" s="52">
        <f t="shared" si="10"/>
        <v>0</v>
      </c>
      <c r="BG31" s="52">
        <f t="shared" si="10"/>
        <v>0</v>
      </c>
      <c r="BH31" s="52">
        <f t="shared" si="10"/>
        <v>0</v>
      </c>
      <c r="BI31" s="52">
        <f t="shared" si="10"/>
        <v>0</v>
      </c>
      <c r="BJ31" s="52">
        <f t="shared" si="10"/>
        <v>0</v>
      </c>
      <c r="BK31" s="52">
        <f t="shared" si="10"/>
        <v>0</v>
      </c>
      <c r="BL31" s="52">
        <f t="shared" si="10"/>
        <v>10</v>
      </c>
      <c r="BM31" s="52">
        <f t="shared" si="10"/>
        <v>20</v>
      </c>
      <c r="BN31" s="52">
        <f t="shared" si="10"/>
        <v>0</v>
      </c>
      <c r="BO31" s="52">
        <f t="shared" si="10"/>
        <v>0</v>
      </c>
      <c r="BP31" s="52">
        <f t="shared" ref="BP31:CP31" si="11">SUMIFS(BP19:BP30,$C$19:$C$30,"Городской")</f>
        <v>0</v>
      </c>
      <c r="BQ31" s="52">
        <f t="shared" si="11"/>
        <v>0</v>
      </c>
      <c r="BR31" s="52">
        <f t="shared" si="11"/>
        <v>0</v>
      </c>
      <c r="BS31" s="52">
        <f t="shared" si="11"/>
        <v>0</v>
      </c>
      <c r="BT31" s="52">
        <f t="shared" si="11"/>
        <v>0</v>
      </c>
      <c r="BU31" s="52">
        <f t="shared" si="11"/>
        <v>0</v>
      </c>
      <c r="BV31" s="52">
        <f t="shared" si="11"/>
        <v>0</v>
      </c>
      <c r="BW31" s="52">
        <f t="shared" si="11"/>
        <v>0</v>
      </c>
      <c r="BX31" s="52">
        <f t="shared" si="11"/>
        <v>0</v>
      </c>
      <c r="BY31" s="52">
        <f t="shared" si="11"/>
        <v>0</v>
      </c>
      <c r="BZ31" s="52">
        <f t="shared" si="11"/>
        <v>0</v>
      </c>
      <c r="CA31" s="52">
        <f t="shared" si="11"/>
        <v>0</v>
      </c>
      <c r="CB31" s="52">
        <f t="shared" si="11"/>
        <v>0</v>
      </c>
      <c r="CC31" s="52">
        <f t="shared" si="11"/>
        <v>0</v>
      </c>
      <c r="CD31" s="52">
        <f t="shared" si="11"/>
        <v>0</v>
      </c>
      <c r="CE31" s="52">
        <f t="shared" si="11"/>
        <v>0</v>
      </c>
      <c r="CF31" s="52">
        <f t="shared" si="11"/>
        <v>0</v>
      </c>
      <c r="CG31" s="52">
        <f t="shared" si="11"/>
        <v>0</v>
      </c>
      <c r="CH31" s="52">
        <f t="shared" si="11"/>
        <v>0</v>
      </c>
      <c r="CI31" s="52">
        <f t="shared" si="11"/>
        <v>0</v>
      </c>
      <c r="CJ31" s="52">
        <f t="shared" si="11"/>
        <v>0</v>
      </c>
      <c r="CK31" s="52">
        <f t="shared" si="11"/>
        <v>0</v>
      </c>
      <c r="CL31" s="52">
        <f t="shared" si="11"/>
        <v>0</v>
      </c>
      <c r="CM31" s="52">
        <f t="shared" si="11"/>
        <v>0</v>
      </c>
      <c r="CN31" s="52">
        <f t="shared" si="11"/>
        <v>0</v>
      </c>
      <c r="CO31" s="52">
        <f t="shared" si="11"/>
        <v>0</v>
      </c>
      <c r="CP31" s="52">
        <f t="shared" si="11"/>
        <v>0</v>
      </c>
      <c r="CQ31" s="52">
        <f t="shared" ref="CQ31:FB31" si="12">SUMIFS(CQ19:CQ30,$C$19:$C$30,"Городской")</f>
        <v>0</v>
      </c>
      <c r="CR31" s="52">
        <f t="shared" si="12"/>
        <v>0</v>
      </c>
      <c r="CS31" s="52">
        <f t="shared" si="12"/>
        <v>0</v>
      </c>
      <c r="CT31" s="52">
        <f t="shared" si="12"/>
        <v>0</v>
      </c>
      <c r="CU31" s="52">
        <f t="shared" si="12"/>
        <v>0</v>
      </c>
      <c r="CV31" s="52">
        <f t="shared" si="12"/>
        <v>0</v>
      </c>
      <c r="CW31" s="52">
        <f t="shared" si="12"/>
        <v>0</v>
      </c>
      <c r="CX31" s="52">
        <f t="shared" si="12"/>
        <v>0</v>
      </c>
      <c r="CY31" s="52">
        <f t="shared" si="12"/>
        <v>0</v>
      </c>
      <c r="CZ31" s="52">
        <f t="shared" si="12"/>
        <v>0</v>
      </c>
      <c r="DA31" s="52">
        <f t="shared" si="12"/>
        <v>0</v>
      </c>
      <c r="DB31" s="52">
        <f t="shared" si="12"/>
        <v>0</v>
      </c>
      <c r="DC31" s="52">
        <f t="shared" si="12"/>
        <v>0</v>
      </c>
      <c r="DD31" s="52">
        <f t="shared" si="12"/>
        <v>0</v>
      </c>
      <c r="DE31" s="52">
        <f t="shared" si="12"/>
        <v>0</v>
      </c>
      <c r="DF31" s="52">
        <f t="shared" si="12"/>
        <v>0</v>
      </c>
      <c r="DG31" s="52">
        <f t="shared" si="12"/>
        <v>0</v>
      </c>
      <c r="DH31" s="52">
        <f t="shared" si="12"/>
        <v>0</v>
      </c>
      <c r="DI31" s="52">
        <f t="shared" si="12"/>
        <v>0</v>
      </c>
      <c r="DJ31" s="52">
        <f t="shared" si="12"/>
        <v>0</v>
      </c>
      <c r="DK31" s="52">
        <f t="shared" si="12"/>
        <v>0</v>
      </c>
      <c r="DL31" s="52">
        <f t="shared" si="12"/>
        <v>0</v>
      </c>
      <c r="DM31" s="52">
        <f t="shared" si="12"/>
        <v>0</v>
      </c>
      <c r="DN31" s="52">
        <f t="shared" si="12"/>
        <v>0</v>
      </c>
      <c r="DO31" s="52">
        <f t="shared" si="12"/>
        <v>0</v>
      </c>
      <c r="DP31" s="52">
        <f t="shared" si="12"/>
        <v>0</v>
      </c>
      <c r="DQ31" s="52">
        <f t="shared" si="12"/>
        <v>0</v>
      </c>
      <c r="DR31" s="52">
        <f t="shared" si="12"/>
        <v>0</v>
      </c>
      <c r="DS31" s="52">
        <f t="shared" si="12"/>
        <v>0</v>
      </c>
      <c r="DT31" s="52">
        <f t="shared" si="12"/>
        <v>0</v>
      </c>
      <c r="DU31" s="52">
        <f t="shared" si="12"/>
        <v>0</v>
      </c>
      <c r="DV31" s="52">
        <f t="shared" si="12"/>
        <v>0</v>
      </c>
      <c r="DW31" s="52">
        <f t="shared" si="12"/>
        <v>0</v>
      </c>
      <c r="DX31" s="52">
        <f t="shared" si="12"/>
        <v>0</v>
      </c>
      <c r="DY31" s="52">
        <f t="shared" si="12"/>
        <v>0</v>
      </c>
      <c r="DZ31" s="52">
        <f t="shared" si="12"/>
        <v>0</v>
      </c>
      <c r="EA31" s="52">
        <f t="shared" si="12"/>
        <v>0</v>
      </c>
      <c r="EB31" s="52">
        <f t="shared" si="12"/>
        <v>0</v>
      </c>
      <c r="EC31" s="52">
        <f t="shared" si="12"/>
        <v>0</v>
      </c>
      <c r="ED31" s="52">
        <f t="shared" si="12"/>
        <v>0</v>
      </c>
      <c r="EE31" s="52">
        <f t="shared" si="12"/>
        <v>0</v>
      </c>
      <c r="EF31" s="52">
        <f t="shared" si="12"/>
        <v>0</v>
      </c>
      <c r="EG31" s="52">
        <f t="shared" si="12"/>
        <v>0</v>
      </c>
      <c r="EH31" s="52">
        <f t="shared" si="12"/>
        <v>0</v>
      </c>
      <c r="EI31" s="52">
        <f t="shared" si="12"/>
        <v>0</v>
      </c>
      <c r="EJ31" s="52">
        <f t="shared" si="12"/>
        <v>0</v>
      </c>
      <c r="EK31" s="52">
        <f t="shared" si="12"/>
        <v>0</v>
      </c>
      <c r="EL31" s="52">
        <f t="shared" si="12"/>
        <v>0</v>
      </c>
      <c r="EM31" s="52">
        <f t="shared" si="12"/>
        <v>0</v>
      </c>
      <c r="EN31" s="52">
        <f t="shared" si="12"/>
        <v>0</v>
      </c>
      <c r="EO31" s="52">
        <f t="shared" si="12"/>
        <v>0</v>
      </c>
      <c r="EP31" s="52">
        <f t="shared" si="12"/>
        <v>0</v>
      </c>
      <c r="EQ31" s="52">
        <f t="shared" si="12"/>
        <v>0</v>
      </c>
      <c r="ER31" s="52">
        <f t="shared" si="12"/>
        <v>0</v>
      </c>
      <c r="ES31" s="52">
        <f t="shared" si="12"/>
        <v>0</v>
      </c>
      <c r="ET31" s="52">
        <f t="shared" si="12"/>
        <v>0</v>
      </c>
      <c r="EU31" s="52">
        <f t="shared" si="12"/>
        <v>0</v>
      </c>
      <c r="EV31" s="52">
        <f t="shared" si="12"/>
        <v>0</v>
      </c>
      <c r="EW31" s="52">
        <f t="shared" si="12"/>
        <v>0</v>
      </c>
      <c r="EX31" s="52">
        <f t="shared" si="12"/>
        <v>0</v>
      </c>
      <c r="EY31" s="52">
        <f t="shared" si="12"/>
        <v>0</v>
      </c>
      <c r="EZ31" s="52">
        <f t="shared" si="12"/>
        <v>0</v>
      </c>
      <c r="FA31" s="52">
        <f t="shared" si="12"/>
        <v>0</v>
      </c>
      <c r="FB31" s="52">
        <f t="shared" si="12"/>
        <v>0</v>
      </c>
      <c r="FC31" s="52">
        <f t="shared" ref="FC31:HN31" si="13">SUMIFS(FC19:FC30,$C$19:$C$30,"Городской")</f>
        <v>0</v>
      </c>
      <c r="FD31" s="52">
        <f t="shared" si="13"/>
        <v>0</v>
      </c>
      <c r="FE31" s="52">
        <f t="shared" si="13"/>
        <v>0</v>
      </c>
      <c r="FF31" s="52">
        <f t="shared" si="13"/>
        <v>0</v>
      </c>
      <c r="FG31" s="52">
        <f t="shared" si="13"/>
        <v>0</v>
      </c>
      <c r="FH31" s="52">
        <f t="shared" si="13"/>
        <v>0</v>
      </c>
      <c r="FI31" s="52">
        <f t="shared" si="13"/>
        <v>0</v>
      </c>
      <c r="FJ31" s="52">
        <f t="shared" si="13"/>
        <v>0</v>
      </c>
      <c r="FK31" s="52">
        <f t="shared" si="13"/>
        <v>0</v>
      </c>
      <c r="FL31" s="52">
        <f t="shared" si="13"/>
        <v>0</v>
      </c>
      <c r="FM31" s="52">
        <f t="shared" si="13"/>
        <v>0</v>
      </c>
      <c r="FN31" s="52">
        <f t="shared" si="13"/>
        <v>0</v>
      </c>
      <c r="FO31" s="52">
        <f t="shared" si="13"/>
        <v>0</v>
      </c>
      <c r="FP31" s="52">
        <f t="shared" si="13"/>
        <v>0</v>
      </c>
      <c r="FQ31" s="52">
        <f t="shared" si="13"/>
        <v>0</v>
      </c>
      <c r="FR31" s="52">
        <f t="shared" si="13"/>
        <v>0</v>
      </c>
      <c r="FS31" s="52">
        <f t="shared" si="13"/>
        <v>0</v>
      </c>
      <c r="FT31" s="52">
        <f t="shared" si="13"/>
        <v>0</v>
      </c>
      <c r="FU31" s="52">
        <f t="shared" si="13"/>
        <v>0</v>
      </c>
      <c r="FV31" s="52">
        <f t="shared" si="13"/>
        <v>0</v>
      </c>
      <c r="FW31" s="52">
        <f t="shared" si="13"/>
        <v>0</v>
      </c>
      <c r="FX31" s="52">
        <f t="shared" si="13"/>
        <v>0</v>
      </c>
      <c r="FY31" s="52">
        <f t="shared" si="13"/>
        <v>0</v>
      </c>
      <c r="FZ31" s="52">
        <f t="shared" si="13"/>
        <v>0</v>
      </c>
      <c r="GA31" s="52">
        <f t="shared" si="13"/>
        <v>0</v>
      </c>
      <c r="GB31" s="52">
        <f t="shared" si="13"/>
        <v>0</v>
      </c>
      <c r="GC31" s="52">
        <f t="shared" si="13"/>
        <v>0</v>
      </c>
      <c r="GD31" s="52">
        <f t="shared" si="13"/>
        <v>0</v>
      </c>
      <c r="GE31" s="52">
        <f t="shared" si="13"/>
        <v>0</v>
      </c>
      <c r="GF31" s="52">
        <f t="shared" si="13"/>
        <v>0</v>
      </c>
      <c r="GG31" s="52">
        <f t="shared" si="13"/>
        <v>0</v>
      </c>
      <c r="GH31" s="52">
        <f t="shared" si="13"/>
        <v>0</v>
      </c>
      <c r="GI31" s="52">
        <f t="shared" si="13"/>
        <v>0</v>
      </c>
      <c r="GJ31" s="52">
        <f t="shared" si="13"/>
        <v>0</v>
      </c>
      <c r="GK31" s="52">
        <f t="shared" si="13"/>
        <v>0</v>
      </c>
      <c r="GL31" s="52">
        <f t="shared" si="13"/>
        <v>0</v>
      </c>
      <c r="GM31" s="52">
        <f t="shared" si="13"/>
        <v>0</v>
      </c>
      <c r="GN31" s="52">
        <f t="shared" si="13"/>
        <v>0</v>
      </c>
      <c r="GO31" s="52">
        <f t="shared" si="13"/>
        <v>0</v>
      </c>
      <c r="GP31" s="52">
        <f t="shared" si="13"/>
        <v>0</v>
      </c>
      <c r="GQ31" s="52">
        <f t="shared" si="13"/>
        <v>0</v>
      </c>
      <c r="GR31" s="52">
        <f t="shared" si="13"/>
        <v>0</v>
      </c>
      <c r="GS31" s="52">
        <f t="shared" si="13"/>
        <v>0</v>
      </c>
      <c r="GT31" s="52">
        <f t="shared" si="13"/>
        <v>0</v>
      </c>
      <c r="GU31" s="52">
        <f t="shared" si="13"/>
        <v>0</v>
      </c>
      <c r="GV31" s="52">
        <f t="shared" si="13"/>
        <v>0</v>
      </c>
      <c r="GW31" s="52">
        <f t="shared" si="13"/>
        <v>0</v>
      </c>
      <c r="GX31" s="52">
        <f t="shared" si="13"/>
        <v>0</v>
      </c>
      <c r="GY31" s="52">
        <f t="shared" si="13"/>
        <v>0</v>
      </c>
      <c r="GZ31" s="52">
        <f t="shared" si="13"/>
        <v>0</v>
      </c>
      <c r="HA31" s="52">
        <f t="shared" si="13"/>
        <v>0</v>
      </c>
      <c r="HB31" s="52">
        <f t="shared" si="13"/>
        <v>0</v>
      </c>
      <c r="HC31" s="52">
        <f t="shared" si="13"/>
        <v>0</v>
      </c>
      <c r="HD31" s="52">
        <f t="shared" si="13"/>
        <v>0</v>
      </c>
      <c r="HE31" s="52">
        <f t="shared" si="13"/>
        <v>0</v>
      </c>
      <c r="HF31" s="52">
        <f t="shared" si="13"/>
        <v>209</v>
      </c>
      <c r="HG31" s="52">
        <f t="shared" si="13"/>
        <v>109</v>
      </c>
      <c r="HH31" s="52">
        <f t="shared" si="13"/>
        <v>0</v>
      </c>
      <c r="HI31" s="52">
        <f t="shared" si="13"/>
        <v>0</v>
      </c>
      <c r="HJ31" s="52">
        <f t="shared" si="13"/>
        <v>0</v>
      </c>
      <c r="HK31" s="52">
        <f t="shared" si="13"/>
        <v>0</v>
      </c>
      <c r="HL31" s="52">
        <f t="shared" si="13"/>
        <v>0</v>
      </c>
      <c r="HM31" s="52">
        <f t="shared" si="13"/>
        <v>0</v>
      </c>
      <c r="HN31" s="52">
        <f t="shared" si="13"/>
        <v>0</v>
      </c>
      <c r="HO31" s="52">
        <f t="shared" ref="HO31:JZ31" si="14">SUMIFS(HO19:HO30,$C$19:$C$30,"Городской")</f>
        <v>0</v>
      </c>
      <c r="HP31" s="52">
        <f t="shared" si="14"/>
        <v>0</v>
      </c>
      <c r="HQ31" s="52">
        <f t="shared" si="14"/>
        <v>0</v>
      </c>
      <c r="HR31" s="52">
        <f t="shared" si="14"/>
        <v>91</v>
      </c>
      <c r="HS31" s="52">
        <f t="shared" si="14"/>
        <v>0</v>
      </c>
      <c r="HT31" s="52">
        <f t="shared" si="14"/>
        <v>0</v>
      </c>
      <c r="HU31" s="52">
        <f t="shared" si="14"/>
        <v>9</v>
      </c>
      <c r="HV31" s="52">
        <f t="shared" si="14"/>
        <v>0</v>
      </c>
      <c r="HW31" s="52">
        <f t="shared" si="14"/>
        <v>0</v>
      </c>
      <c r="HX31" s="52">
        <f t="shared" si="14"/>
        <v>402</v>
      </c>
      <c r="HY31" s="52">
        <f t="shared" si="14"/>
        <v>30</v>
      </c>
      <c r="HZ31" s="52">
        <f t="shared" si="14"/>
        <v>372</v>
      </c>
      <c r="IA31" s="52">
        <f t="shared" si="14"/>
        <v>179</v>
      </c>
      <c r="IB31" s="52">
        <f t="shared" si="14"/>
        <v>0</v>
      </c>
      <c r="IC31" s="52">
        <f t="shared" si="14"/>
        <v>169</v>
      </c>
      <c r="ID31" s="52">
        <f t="shared" si="14"/>
        <v>0</v>
      </c>
      <c r="IE31" s="52">
        <f t="shared" si="14"/>
        <v>23</v>
      </c>
      <c r="IF31" s="52">
        <f t="shared" si="14"/>
        <v>0</v>
      </c>
      <c r="IG31" s="52">
        <f t="shared" si="14"/>
        <v>0</v>
      </c>
      <c r="IH31" s="52">
        <f t="shared" si="14"/>
        <v>0</v>
      </c>
      <c r="II31" s="52">
        <f t="shared" si="14"/>
        <v>0</v>
      </c>
      <c r="IJ31" s="52">
        <f t="shared" si="14"/>
        <v>0</v>
      </c>
      <c r="IK31" s="52">
        <f t="shared" si="14"/>
        <v>1</v>
      </c>
      <c r="IL31" s="52">
        <f t="shared" si="14"/>
        <v>0</v>
      </c>
      <c r="IM31" s="52">
        <f t="shared" si="14"/>
        <v>0</v>
      </c>
      <c r="IN31" s="52">
        <f t="shared" si="14"/>
        <v>0</v>
      </c>
      <c r="IO31" s="52">
        <f t="shared" si="14"/>
        <v>0</v>
      </c>
      <c r="IP31" s="52">
        <f t="shared" si="14"/>
        <v>0</v>
      </c>
      <c r="IQ31" s="52">
        <f t="shared" si="14"/>
        <v>0</v>
      </c>
      <c r="IR31" s="52">
        <f t="shared" si="14"/>
        <v>0</v>
      </c>
      <c r="IS31" s="52">
        <f t="shared" si="14"/>
        <v>0</v>
      </c>
      <c r="IT31" s="52">
        <f t="shared" si="14"/>
        <v>0</v>
      </c>
      <c r="IU31" s="52">
        <f t="shared" si="14"/>
        <v>0</v>
      </c>
      <c r="IV31" s="52">
        <f t="shared" si="14"/>
        <v>0</v>
      </c>
      <c r="IW31" s="52">
        <f t="shared" si="14"/>
        <v>0</v>
      </c>
      <c r="IX31" s="52">
        <f t="shared" si="14"/>
        <v>0</v>
      </c>
      <c r="IY31" s="52">
        <f t="shared" si="14"/>
        <v>0</v>
      </c>
      <c r="IZ31" s="52">
        <f t="shared" si="14"/>
        <v>0</v>
      </c>
      <c r="JA31" s="52">
        <f t="shared" si="14"/>
        <v>0</v>
      </c>
      <c r="JB31" s="52">
        <f t="shared" si="14"/>
        <v>0</v>
      </c>
      <c r="JC31" s="52">
        <f t="shared" si="14"/>
        <v>0</v>
      </c>
      <c r="JD31" s="52">
        <f t="shared" si="14"/>
        <v>0</v>
      </c>
      <c r="JE31" s="52">
        <f t="shared" si="14"/>
        <v>0</v>
      </c>
      <c r="JF31" s="52">
        <f t="shared" si="14"/>
        <v>0</v>
      </c>
      <c r="JG31" s="52">
        <f t="shared" si="14"/>
        <v>0</v>
      </c>
      <c r="JH31" s="52">
        <f t="shared" si="14"/>
        <v>0</v>
      </c>
      <c r="JI31" s="52">
        <f t="shared" si="14"/>
        <v>0</v>
      </c>
      <c r="JJ31" s="52">
        <f t="shared" si="14"/>
        <v>0</v>
      </c>
      <c r="JK31" s="52">
        <f t="shared" si="14"/>
        <v>0</v>
      </c>
      <c r="JL31" s="52">
        <f t="shared" si="14"/>
        <v>0</v>
      </c>
      <c r="JM31" s="52">
        <f t="shared" si="14"/>
        <v>0</v>
      </c>
      <c r="JN31" s="52">
        <f t="shared" si="14"/>
        <v>0</v>
      </c>
      <c r="JO31" s="52">
        <f t="shared" si="14"/>
        <v>0</v>
      </c>
      <c r="JP31" s="52">
        <f t="shared" si="14"/>
        <v>0</v>
      </c>
      <c r="JQ31" s="52">
        <f t="shared" si="14"/>
        <v>0</v>
      </c>
      <c r="JR31" s="52">
        <f t="shared" si="14"/>
        <v>0</v>
      </c>
      <c r="JS31" s="52">
        <f t="shared" si="14"/>
        <v>0</v>
      </c>
      <c r="JT31" s="52">
        <f t="shared" si="14"/>
        <v>0</v>
      </c>
      <c r="JU31" s="52">
        <f t="shared" si="14"/>
        <v>0</v>
      </c>
      <c r="JV31" s="52">
        <f t="shared" si="14"/>
        <v>0</v>
      </c>
      <c r="JW31" s="52">
        <f t="shared" si="14"/>
        <v>0</v>
      </c>
      <c r="JX31" s="52">
        <f t="shared" si="14"/>
        <v>0</v>
      </c>
      <c r="JY31" s="52">
        <f t="shared" si="14"/>
        <v>0</v>
      </c>
      <c r="JZ31" s="52">
        <f t="shared" si="14"/>
        <v>0</v>
      </c>
      <c r="KA31" s="52">
        <f t="shared" ref="KA31:LF31" si="15">SUMIFS(KA19:KA30,$C$19:$C$30,"Городской")</f>
        <v>0</v>
      </c>
      <c r="KB31" s="52">
        <f t="shared" si="15"/>
        <v>0</v>
      </c>
      <c r="KC31" s="52">
        <f t="shared" si="15"/>
        <v>0</v>
      </c>
      <c r="KD31" s="52">
        <f t="shared" si="15"/>
        <v>0</v>
      </c>
      <c r="KE31" s="52">
        <f t="shared" si="15"/>
        <v>0</v>
      </c>
      <c r="KF31" s="52">
        <f t="shared" si="15"/>
        <v>10</v>
      </c>
      <c r="KG31" s="52">
        <f t="shared" si="15"/>
        <v>20</v>
      </c>
      <c r="KH31" s="52">
        <f t="shared" si="15"/>
        <v>0</v>
      </c>
      <c r="KI31" s="52">
        <f t="shared" si="15"/>
        <v>0</v>
      </c>
      <c r="KJ31" s="52">
        <f t="shared" si="15"/>
        <v>0</v>
      </c>
      <c r="KK31" s="52">
        <f t="shared" si="15"/>
        <v>0</v>
      </c>
      <c r="KL31" s="52">
        <f t="shared" si="15"/>
        <v>0</v>
      </c>
      <c r="KM31" s="52">
        <f t="shared" si="15"/>
        <v>0</v>
      </c>
      <c r="KN31" s="52">
        <f t="shared" si="15"/>
        <v>0</v>
      </c>
      <c r="KO31" s="52">
        <f t="shared" si="15"/>
        <v>0</v>
      </c>
      <c r="KP31" s="52">
        <f t="shared" si="15"/>
        <v>0</v>
      </c>
      <c r="KQ31" s="52">
        <f t="shared" si="15"/>
        <v>0</v>
      </c>
      <c r="KR31" s="52">
        <f t="shared" si="15"/>
        <v>0</v>
      </c>
      <c r="KS31" s="52">
        <f t="shared" si="15"/>
        <v>0</v>
      </c>
      <c r="KT31" s="52">
        <f t="shared" si="15"/>
        <v>0</v>
      </c>
      <c r="KU31" s="52">
        <f t="shared" si="15"/>
        <v>0</v>
      </c>
      <c r="KV31" s="52">
        <f t="shared" si="15"/>
        <v>0</v>
      </c>
      <c r="KW31" s="52">
        <f t="shared" si="15"/>
        <v>0</v>
      </c>
      <c r="KX31" s="52">
        <f t="shared" si="15"/>
        <v>0</v>
      </c>
      <c r="KY31" s="52">
        <f t="shared" si="15"/>
        <v>0</v>
      </c>
      <c r="KZ31" s="52">
        <f t="shared" si="15"/>
        <v>0</v>
      </c>
      <c r="LA31" s="52">
        <f t="shared" si="15"/>
        <v>0</v>
      </c>
      <c r="LB31" s="52">
        <f t="shared" si="15"/>
        <v>0</v>
      </c>
      <c r="LC31" s="52">
        <f t="shared" si="15"/>
        <v>0</v>
      </c>
      <c r="LD31" s="52">
        <f t="shared" si="15"/>
        <v>0</v>
      </c>
      <c r="LE31" s="52">
        <f t="shared" si="15"/>
        <v>0</v>
      </c>
      <c r="LF31" s="52">
        <f t="shared" si="15"/>
        <v>0</v>
      </c>
      <c r="LG31" s="52">
        <f t="shared" ref="LG31:MK31" si="16">SUMIFS(LG19:LG30,$C$19:$C$30,"Городской")</f>
        <v>0</v>
      </c>
      <c r="LH31" s="52">
        <f t="shared" si="16"/>
        <v>0</v>
      </c>
      <c r="LI31" s="52">
        <f t="shared" si="16"/>
        <v>0</v>
      </c>
      <c r="LJ31" s="52">
        <f t="shared" si="16"/>
        <v>0</v>
      </c>
      <c r="LK31" s="52">
        <f t="shared" si="16"/>
        <v>0</v>
      </c>
      <c r="LL31" s="52">
        <f t="shared" si="16"/>
        <v>0</v>
      </c>
      <c r="LM31" s="52">
        <f t="shared" si="16"/>
        <v>0</v>
      </c>
      <c r="LN31" s="52">
        <f t="shared" si="16"/>
        <v>0</v>
      </c>
      <c r="LO31" s="52">
        <f t="shared" si="16"/>
        <v>0</v>
      </c>
      <c r="LP31" s="52">
        <f t="shared" si="16"/>
        <v>0</v>
      </c>
      <c r="LQ31" s="52">
        <f t="shared" si="16"/>
        <v>0</v>
      </c>
      <c r="LR31" s="52">
        <f t="shared" si="16"/>
        <v>0</v>
      </c>
      <c r="LS31" s="52">
        <f t="shared" si="16"/>
        <v>0</v>
      </c>
      <c r="LT31" s="52">
        <f t="shared" si="16"/>
        <v>0</v>
      </c>
      <c r="LU31" s="52">
        <f t="shared" si="16"/>
        <v>0</v>
      </c>
      <c r="LV31" s="52">
        <f t="shared" si="16"/>
        <v>0</v>
      </c>
      <c r="LW31" s="52">
        <f t="shared" si="16"/>
        <v>0</v>
      </c>
      <c r="LX31" s="52">
        <f t="shared" si="16"/>
        <v>0</v>
      </c>
      <c r="LY31" s="52">
        <f t="shared" si="16"/>
        <v>0</v>
      </c>
      <c r="LZ31" s="52">
        <f t="shared" si="16"/>
        <v>0</v>
      </c>
      <c r="MA31" s="52">
        <f t="shared" si="16"/>
        <v>0</v>
      </c>
      <c r="MB31" s="52">
        <f t="shared" si="16"/>
        <v>0</v>
      </c>
      <c r="MC31" s="52">
        <f t="shared" si="16"/>
        <v>0</v>
      </c>
      <c r="MD31" s="52">
        <f t="shared" si="16"/>
        <v>0</v>
      </c>
      <c r="ME31" s="52">
        <f t="shared" si="16"/>
        <v>0</v>
      </c>
      <c r="MF31" s="52">
        <f t="shared" si="16"/>
        <v>0</v>
      </c>
      <c r="MG31" s="52">
        <f t="shared" si="16"/>
        <v>0</v>
      </c>
      <c r="MH31" s="52">
        <f t="shared" si="16"/>
        <v>0</v>
      </c>
      <c r="MI31" s="52">
        <f t="shared" si="16"/>
        <v>0</v>
      </c>
      <c r="MJ31" s="52">
        <f t="shared" si="16"/>
        <v>0</v>
      </c>
      <c r="MK31" s="52">
        <f t="shared" si="16"/>
        <v>0</v>
      </c>
      <c r="ML31" s="52">
        <f t="shared" ref="ML31:OW31" si="17">SUMIFS(ML19:ML30,$C$19:$C$30,"Городской")</f>
        <v>0</v>
      </c>
      <c r="MM31" s="52">
        <f t="shared" si="17"/>
        <v>0</v>
      </c>
      <c r="MN31" s="52">
        <f t="shared" si="17"/>
        <v>0</v>
      </c>
      <c r="MO31" s="52">
        <f t="shared" si="17"/>
        <v>0</v>
      </c>
      <c r="MP31" s="52">
        <f t="shared" si="17"/>
        <v>0</v>
      </c>
      <c r="MQ31" s="52">
        <f t="shared" si="17"/>
        <v>0</v>
      </c>
      <c r="MR31" s="52">
        <f t="shared" si="17"/>
        <v>0</v>
      </c>
      <c r="MS31" s="52">
        <f t="shared" si="17"/>
        <v>0</v>
      </c>
      <c r="MT31" s="52">
        <f t="shared" si="17"/>
        <v>0</v>
      </c>
      <c r="MU31" s="52">
        <f t="shared" si="17"/>
        <v>0</v>
      </c>
      <c r="MV31" s="52">
        <f t="shared" si="17"/>
        <v>0</v>
      </c>
      <c r="MW31" s="52">
        <f t="shared" si="17"/>
        <v>0</v>
      </c>
      <c r="MX31" s="52">
        <f t="shared" si="17"/>
        <v>0</v>
      </c>
      <c r="MY31" s="52">
        <f t="shared" si="17"/>
        <v>0</v>
      </c>
      <c r="MZ31" s="52">
        <f t="shared" si="17"/>
        <v>0</v>
      </c>
      <c r="NA31" s="52">
        <f t="shared" si="17"/>
        <v>0</v>
      </c>
      <c r="NB31" s="52">
        <f t="shared" si="17"/>
        <v>0</v>
      </c>
      <c r="NC31" s="52">
        <f t="shared" si="17"/>
        <v>0</v>
      </c>
      <c r="ND31" s="52">
        <f t="shared" si="17"/>
        <v>0</v>
      </c>
      <c r="NE31" s="52">
        <f t="shared" si="17"/>
        <v>0</v>
      </c>
      <c r="NF31" s="52">
        <f t="shared" si="17"/>
        <v>0</v>
      </c>
      <c r="NG31" s="52">
        <f t="shared" si="17"/>
        <v>0</v>
      </c>
      <c r="NH31" s="52">
        <f t="shared" si="17"/>
        <v>0</v>
      </c>
      <c r="NI31" s="52">
        <f t="shared" si="17"/>
        <v>0</v>
      </c>
      <c r="NJ31" s="52">
        <f t="shared" si="17"/>
        <v>0</v>
      </c>
      <c r="NK31" s="52">
        <f t="shared" si="17"/>
        <v>0</v>
      </c>
      <c r="NL31" s="52">
        <f t="shared" si="17"/>
        <v>0</v>
      </c>
      <c r="NM31" s="52">
        <f t="shared" si="17"/>
        <v>0</v>
      </c>
      <c r="NN31" s="52">
        <f t="shared" si="17"/>
        <v>0</v>
      </c>
      <c r="NO31" s="52">
        <f t="shared" si="17"/>
        <v>0</v>
      </c>
      <c r="NP31" s="52">
        <f t="shared" si="17"/>
        <v>0</v>
      </c>
      <c r="NQ31" s="52">
        <f t="shared" si="17"/>
        <v>0</v>
      </c>
      <c r="NR31" s="52">
        <f t="shared" si="17"/>
        <v>0</v>
      </c>
      <c r="NS31" s="52">
        <f t="shared" si="17"/>
        <v>0</v>
      </c>
      <c r="NT31" s="52">
        <f t="shared" si="17"/>
        <v>0</v>
      </c>
      <c r="NU31" s="52">
        <f t="shared" si="17"/>
        <v>0</v>
      </c>
      <c r="NV31" s="52">
        <f t="shared" si="17"/>
        <v>0</v>
      </c>
      <c r="NW31" s="52">
        <f t="shared" si="17"/>
        <v>0</v>
      </c>
      <c r="NX31" s="52">
        <f t="shared" si="17"/>
        <v>0</v>
      </c>
      <c r="NY31" s="52">
        <f t="shared" si="17"/>
        <v>0</v>
      </c>
      <c r="NZ31" s="52">
        <f t="shared" si="17"/>
        <v>0</v>
      </c>
      <c r="OA31" s="52">
        <f t="shared" si="17"/>
        <v>0</v>
      </c>
      <c r="OB31" s="52">
        <f t="shared" si="17"/>
        <v>0</v>
      </c>
      <c r="OC31" s="52">
        <f t="shared" si="17"/>
        <v>0</v>
      </c>
      <c r="OD31" s="52">
        <f t="shared" si="17"/>
        <v>0</v>
      </c>
      <c r="OE31" s="52">
        <f t="shared" si="17"/>
        <v>0</v>
      </c>
      <c r="OF31" s="52">
        <f t="shared" si="17"/>
        <v>0</v>
      </c>
      <c r="OG31" s="52">
        <f t="shared" si="17"/>
        <v>0</v>
      </c>
      <c r="OH31" s="52">
        <f t="shared" si="17"/>
        <v>0</v>
      </c>
      <c r="OI31" s="52">
        <f t="shared" si="17"/>
        <v>0</v>
      </c>
      <c r="OJ31" s="52">
        <f t="shared" si="17"/>
        <v>0</v>
      </c>
      <c r="OK31" s="52">
        <f t="shared" si="17"/>
        <v>0</v>
      </c>
      <c r="OL31" s="52">
        <f t="shared" si="17"/>
        <v>0</v>
      </c>
      <c r="OM31" s="52">
        <f t="shared" si="17"/>
        <v>0</v>
      </c>
      <c r="ON31" s="52">
        <f t="shared" si="17"/>
        <v>0</v>
      </c>
      <c r="OO31" s="52">
        <f t="shared" si="17"/>
        <v>0</v>
      </c>
      <c r="OP31" s="52">
        <f t="shared" si="17"/>
        <v>0</v>
      </c>
      <c r="OQ31" s="52">
        <f t="shared" si="17"/>
        <v>0</v>
      </c>
      <c r="OR31" s="52">
        <f t="shared" si="17"/>
        <v>0</v>
      </c>
      <c r="OS31" s="52">
        <f t="shared" si="17"/>
        <v>0</v>
      </c>
      <c r="OT31" s="52">
        <f t="shared" si="17"/>
        <v>0</v>
      </c>
      <c r="OU31" s="52">
        <f t="shared" si="17"/>
        <v>0</v>
      </c>
      <c r="OV31" s="52">
        <f t="shared" si="17"/>
        <v>0</v>
      </c>
      <c r="OW31" s="52">
        <f t="shared" si="17"/>
        <v>0</v>
      </c>
      <c r="OX31" s="52">
        <f t="shared" ref="OX31:RI31" si="18">SUMIFS(OX19:OX30,$C$19:$C$30,"Городской")</f>
        <v>0</v>
      </c>
      <c r="OY31" s="52">
        <f t="shared" si="18"/>
        <v>0</v>
      </c>
      <c r="OZ31" s="52">
        <f t="shared" si="18"/>
        <v>0</v>
      </c>
      <c r="PA31" s="52">
        <f t="shared" si="18"/>
        <v>0</v>
      </c>
      <c r="PB31" s="52">
        <f t="shared" si="18"/>
        <v>0</v>
      </c>
      <c r="PC31" s="52">
        <f t="shared" si="18"/>
        <v>0</v>
      </c>
      <c r="PD31" s="52">
        <f t="shared" si="18"/>
        <v>0</v>
      </c>
      <c r="PE31" s="52">
        <f t="shared" si="18"/>
        <v>0</v>
      </c>
      <c r="PF31" s="52">
        <f t="shared" si="18"/>
        <v>0</v>
      </c>
      <c r="PG31" s="52">
        <f t="shared" si="18"/>
        <v>0</v>
      </c>
      <c r="PH31" s="52">
        <f t="shared" si="18"/>
        <v>0</v>
      </c>
      <c r="PI31" s="52">
        <f t="shared" si="18"/>
        <v>0</v>
      </c>
      <c r="PJ31" s="52">
        <f t="shared" si="18"/>
        <v>0</v>
      </c>
      <c r="PK31" s="52">
        <f t="shared" si="18"/>
        <v>0</v>
      </c>
      <c r="PL31" s="52">
        <f t="shared" si="18"/>
        <v>0</v>
      </c>
      <c r="PM31" s="52">
        <f t="shared" si="18"/>
        <v>0</v>
      </c>
      <c r="PN31" s="52">
        <f t="shared" si="18"/>
        <v>0</v>
      </c>
      <c r="PO31" s="52">
        <f t="shared" si="18"/>
        <v>0</v>
      </c>
      <c r="PP31" s="52">
        <f t="shared" si="18"/>
        <v>0</v>
      </c>
      <c r="PQ31" s="52">
        <f t="shared" si="18"/>
        <v>0</v>
      </c>
      <c r="PR31" s="52">
        <f t="shared" si="18"/>
        <v>0</v>
      </c>
      <c r="PS31" s="52">
        <f t="shared" si="18"/>
        <v>0</v>
      </c>
      <c r="PT31" s="52">
        <f t="shared" si="18"/>
        <v>0</v>
      </c>
      <c r="PU31" s="52">
        <f t="shared" si="18"/>
        <v>0</v>
      </c>
      <c r="PV31" s="52">
        <f t="shared" si="18"/>
        <v>0</v>
      </c>
      <c r="PW31" s="52">
        <f t="shared" si="18"/>
        <v>0</v>
      </c>
      <c r="PX31" s="52">
        <f t="shared" si="18"/>
        <v>0</v>
      </c>
      <c r="PY31" s="52">
        <f t="shared" si="18"/>
        <v>0</v>
      </c>
      <c r="PZ31" s="52">
        <f t="shared" si="18"/>
        <v>220</v>
      </c>
      <c r="QA31" s="52">
        <f t="shared" si="18"/>
        <v>114</v>
      </c>
      <c r="QB31" s="52">
        <f t="shared" si="18"/>
        <v>0</v>
      </c>
      <c r="QC31" s="52">
        <f t="shared" si="18"/>
        <v>0</v>
      </c>
      <c r="QD31" s="52">
        <f t="shared" si="18"/>
        <v>0</v>
      </c>
      <c r="QE31" s="52">
        <f t="shared" si="18"/>
        <v>0</v>
      </c>
      <c r="QF31" s="52">
        <f t="shared" si="18"/>
        <v>0</v>
      </c>
      <c r="QG31" s="52">
        <f t="shared" si="18"/>
        <v>0</v>
      </c>
      <c r="QH31" s="52">
        <f t="shared" si="18"/>
        <v>0</v>
      </c>
      <c r="QI31" s="52">
        <f t="shared" si="18"/>
        <v>0</v>
      </c>
      <c r="QJ31" s="52">
        <f t="shared" si="18"/>
        <v>0</v>
      </c>
      <c r="QK31" s="52">
        <f t="shared" si="18"/>
        <v>0</v>
      </c>
      <c r="QL31" s="52">
        <f t="shared" si="18"/>
        <v>94</v>
      </c>
      <c r="QM31" s="52">
        <f t="shared" si="18"/>
        <v>0</v>
      </c>
      <c r="QN31" s="52">
        <f t="shared" si="18"/>
        <v>0</v>
      </c>
      <c r="QO31" s="52">
        <f t="shared" si="18"/>
        <v>12</v>
      </c>
      <c r="QP31" s="52">
        <f t="shared" si="18"/>
        <v>0</v>
      </c>
      <c r="QQ31" s="52">
        <f t="shared" si="18"/>
        <v>0</v>
      </c>
      <c r="QR31" s="52">
        <f t="shared" si="18"/>
        <v>385.3</v>
      </c>
      <c r="QS31" s="52">
        <f t="shared" si="18"/>
        <v>30</v>
      </c>
      <c r="QT31" s="52">
        <f t="shared" si="18"/>
        <v>355.3</v>
      </c>
      <c r="QU31" s="52">
        <f t="shared" si="18"/>
        <v>175</v>
      </c>
      <c r="QV31" s="52">
        <f t="shared" si="18"/>
        <v>0</v>
      </c>
      <c r="QW31" s="52">
        <f t="shared" si="18"/>
        <v>156.30000000000001</v>
      </c>
      <c r="QX31" s="52">
        <f t="shared" si="18"/>
        <v>0</v>
      </c>
      <c r="QY31" s="52">
        <f t="shared" si="18"/>
        <v>23</v>
      </c>
      <c r="QZ31" s="52">
        <f t="shared" si="18"/>
        <v>0</v>
      </c>
      <c r="RA31" s="52">
        <f t="shared" si="18"/>
        <v>0</v>
      </c>
      <c r="RB31" s="52">
        <f t="shared" si="18"/>
        <v>0</v>
      </c>
      <c r="RC31" s="52">
        <f t="shared" si="18"/>
        <v>0</v>
      </c>
      <c r="RD31" s="52">
        <f t="shared" si="18"/>
        <v>0</v>
      </c>
      <c r="RE31" s="52">
        <f t="shared" si="18"/>
        <v>1</v>
      </c>
      <c r="RF31" s="52">
        <f t="shared" si="18"/>
        <v>0</v>
      </c>
      <c r="RG31" s="52">
        <f t="shared" si="18"/>
        <v>0</v>
      </c>
      <c r="RH31" s="52">
        <f t="shared" si="18"/>
        <v>0</v>
      </c>
      <c r="RI31" s="52">
        <f t="shared" si="18"/>
        <v>0</v>
      </c>
      <c r="RJ31" s="52">
        <f t="shared" ref="RJ31:TU31" si="19">SUMIFS(RJ19:RJ30,$C$19:$C$30,"Городской")</f>
        <v>0</v>
      </c>
      <c r="RK31" s="52">
        <f t="shared" si="19"/>
        <v>0</v>
      </c>
      <c r="RL31" s="52">
        <f t="shared" si="19"/>
        <v>0</v>
      </c>
      <c r="RM31" s="52">
        <f t="shared" si="19"/>
        <v>0</v>
      </c>
      <c r="RN31" s="52">
        <f t="shared" si="19"/>
        <v>0</v>
      </c>
      <c r="RO31" s="52">
        <f t="shared" si="19"/>
        <v>0</v>
      </c>
      <c r="RP31" s="52">
        <f t="shared" si="19"/>
        <v>0</v>
      </c>
      <c r="RQ31" s="52">
        <f t="shared" si="19"/>
        <v>0</v>
      </c>
      <c r="RR31" s="52">
        <f t="shared" si="19"/>
        <v>0</v>
      </c>
      <c r="RS31" s="52">
        <f t="shared" si="19"/>
        <v>0</v>
      </c>
      <c r="RT31" s="52">
        <f t="shared" si="19"/>
        <v>0</v>
      </c>
      <c r="RU31" s="52">
        <f t="shared" si="19"/>
        <v>0</v>
      </c>
      <c r="RV31" s="52">
        <f t="shared" si="19"/>
        <v>0</v>
      </c>
      <c r="RW31" s="52">
        <f t="shared" si="19"/>
        <v>0</v>
      </c>
      <c r="RX31" s="52">
        <f t="shared" si="19"/>
        <v>0</v>
      </c>
      <c r="RY31" s="52">
        <f t="shared" si="19"/>
        <v>0</v>
      </c>
      <c r="RZ31" s="52">
        <f t="shared" si="19"/>
        <v>0</v>
      </c>
      <c r="SA31" s="52">
        <f t="shared" si="19"/>
        <v>0</v>
      </c>
      <c r="SB31" s="52">
        <f t="shared" si="19"/>
        <v>0</v>
      </c>
      <c r="SC31" s="52">
        <f t="shared" si="19"/>
        <v>0</v>
      </c>
      <c r="SD31" s="52">
        <f t="shared" si="19"/>
        <v>0</v>
      </c>
      <c r="SE31" s="52">
        <f t="shared" si="19"/>
        <v>0</v>
      </c>
      <c r="SF31" s="52">
        <f t="shared" si="19"/>
        <v>0</v>
      </c>
      <c r="SG31" s="52">
        <f t="shared" si="19"/>
        <v>0</v>
      </c>
      <c r="SH31" s="52">
        <f t="shared" si="19"/>
        <v>0</v>
      </c>
      <c r="SI31" s="52">
        <f t="shared" si="19"/>
        <v>0</v>
      </c>
      <c r="SJ31" s="52">
        <f t="shared" si="19"/>
        <v>0</v>
      </c>
      <c r="SK31" s="52">
        <f t="shared" si="19"/>
        <v>0</v>
      </c>
      <c r="SL31" s="52">
        <f t="shared" si="19"/>
        <v>0</v>
      </c>
      <c r="SM31" s="52">
        <f t="shared" si="19"/>
        <v>0</v>
      </c>
      <c r="SN31" s="52">
        <f t="shared" si="19"/>
        <v>0</v>
      </c>
      <c r="SO31" s="52">
        <f t="shared" si="19"/>
        <v>0</v>
      </c>
      <c r="SP31" s="52">
        <f t="shared" si="19"/>
        <v>0</v>
      </c>
      <c r="SQ31" s="52">
        <f t="shared" si="19"/>
        <v>0</v>
      </c>
      <c r="SR31" s="52">
        <f t="shared" si="19"/>
        <v>0</v>
      </c>
      <c r="SS31" s="52">
        <f t="shared" si="19"/>
        <v>0</v>
      </c>
      <c r="ST31" s="52">
        <f t="shared" si="19"/>
        <v>0</v>
      </c>
      <c r="SU31" s="52">
        <f t="shared" si="19"/>
        <v>0</v>
      </c>
      <c r="SV31" s="52">
        <f t="shared" si="19"/>
        <v>0</v>
      </c>
      <c r="SW31" s="52">
        <f t="shared" si="19"/>
        <v>0</v>
      </c>
      <c r="SX31" s="52">
        <f t="shared" si="19"/>
        <v>0</v>
      </c>
      <c r="SY31" s="52">
        <f t="shared" si="19"/>
        <v>0</v>
      </c>
      <c r="SZ31" s="52">
        <f t="shared" si="19"/>
        <v>10</v>
      </c>
      <c r="TA31" s="52">
        <f t="shared" si="19"/>
        <v>20</v>
      </c>
      <c r="TB31" s="52">
        <f t="shared" si="19"/>
        <v>0</v>
      </c>
      <c r="TC31" s="52">
        <f t="shared" si="19"/>
        <v>0</v>
      </c>
      <c r="TD31" s="52">
        <f t="shared" si="19"/>
        <v>0</v>
      </c>
      <c r="TE31" s="52">
        <f t="shared" si="19"/>
        <v>0</v>
      </c>
      <c r="TF31" s="52">
        <f t="shared" si="19"/>
        <v>0</v>
      </c>
      <c r="TG31" s="52">
        <f t="shared" si="19"/>
        <v>0</v>
      </c>
      <c r="TH31" s="52">
        <f t="shared" si="19"/>
        <v>0</v>
      </c>
      <c r="TI31" s="52">
        <f t="shared" si="19"/>
        <v>0</v>
      </c>
      <c r="TJ31" s="52">
        <f t="shared" si="19"/>
        <v>0</v>
      </c>
      <c r="TK31" s="52">
        <f t="shared" si="19"/>
        <v>0</v>
      </c>
      <c r="TL31" s="52">
        <f t="shared" si="19"/>
        <v>0</v>
      </c>
      <c r="TM31" s="52">
        <f t="shared" si="19"/>
        <v>0</v>
      </c>
      <c r="TN31" s="52">
        <f t="shared" si="19"/>
        <v>0</v>
      </c>
      <c r="TO31" s="52">
        <f t="shared" si="19"/>
        <v>0</v>
      </c>
      <c r="TP31" s="52">
        <f t="shared" si="19"/>
        <v>0</v>
      </c>
      <c r="TQ31" s="52">
        <f t="shared" si="19"/>
        <v>0</v>
      </c>
      <c r="TR31" s="52">
        <f t="shared" si="19"/>
        <v>0</v>
      </c>
      <c r="TS31" s="52">
        <f t="shared" si="19"/>
        <v>0</v>
      </c>
      <c r="TT31" s="52">
        <f t="shared" si="19"/>
        <v>0</v>
      </c>
      <c r="TU31" s="52">
        <f t="shared" si="19"/>
        <v>0</v>
      </c>
      <c r="TV31" s="52">
        <f t="shared" ref="TV31:WG31" si="20">SUMIFS(TV19:TV30,$C$19:$C$30,"Городской")</f>
        <v>0</v>
      </c>
      <c r="TW31" s="52">
        <f t="shared" si="20"/>
        <v>0</v>
      </c>
      <c r="TX31" s="52">
        <f t="shared" si="20"/>
        <v>0</v>
      </c>
      <c r="TY31" s="52">
        <f t="shared" si="20"/>
        <v>0</v>
      </c>
      <c r="TZ31" s="52">
        <f t="shared" si="20"/>
        <v>0</v>
      </c>
      <c r="UA31" s="52">
        <f t="shared" si="20"/>
        <v>0</v>
      </c>
      <c r="UB31" s="52">
        <f t="shared" si="20"/>
        <v>0</v>
      </c>
      <c r="UC31" s="52">
        <f t="shared" si="20"/>
        <v>0</v>
      </c>
      <c r="UD31" s="52">
        <f t="shared" si="20"/>
        <v>0</v>
      </c>
      <c r="UE31" s="52">
        <f t="shared" si="20"/>
        <v>0</v>
      </c>
      <c r="UF31" s="52">
        <f t="shared" si="20"/>
        <v>0</v>
      </c>
      <c r="UG31" s="52">
        <f t="shared" si="20"/>
        <v>0</v>
      </c>
      <c r="UH31" s="52">
        <f t="shared" si="20"/>
        <v>0</v>
      </c>
      <c r="UI31" s="52">
        <f t="shared" si="20"/>
        <v>0</v>
      </c>
      <c r="UJ31" s="52">
        <f t="shared" si="20"/>
        <v>0</v>
      </c>
      <c r="UK31" s="52">
        <f t="shared" si="20"/>
        <v>0</v>
      </c>
      <c r="UL31" s="52">
        <f t="shared" si="20"/>
        <v>0</v>
      </c>
      <c r="UM31" s="52">
        <f t="shared" si="20"/>
        <v>0</v>
      </c>
      <c r="UN31" s="52">
        <f t="shared" si="20"/>
        <v>0</v>
      </c>
      <c r="UO31" s="52">
        <f t="shared" si="20"/>
        <v>0</v>
      </c>
      <c r="UP31" s="52">
        <f t="shared" si="20"/>
        <v>0</v>
      </c>
      <c r="UQ31" s="52">
        <f t="shared" si="20"/>
        <v>0</v>
      </c>
      <c r="UR31" s="52">
        <f t="shared" si="20"/>
        <v>0</v>
      </c>
      <c r="US31" s="52">
        <f t="shared" si="20"/>
        <v>0</v>
      </c>
      <c r="UT31" s="52">
        <f t="shared" si="20"/>
        <v>0</v>
      </c>
      <c r="UU31" s="52">
        <f t="shared" si="20"/>
        <v>0</v>
      </c>
      <c r="UV31" s="52">
        <f t="shared" si="20"/>
        <v>0</v>
      </c>
      <c r="UW31" s="52">
        <f t="shared" si="20"/>
        <v>0</v>
      </c>
      <c r="UX31" s="52">
        <f t="shared" si="20"/>
        <v>0</v>
      </c>
      <c r="UY31" s="52">
        <f t="shared" si="20"/>
        <v>0</v>
      </c>
      <c r="UZ31" s="52">
        <f t="shared" si="20"/>
        <v>0</v>
      </c>
      <c r="VA31" s="52">
        <f t="shared" si="20"/>
        <v>0</v>
      </c>
      <c r="VB31" s="52">
        <f t="shared" si="20"/>
        <v>0</v>
      </c>
      <c r="VC31" s="52">
        <f t="shared" si="20"/>
        <v>0</v>
      </c>
      <c r="VD31" s="52">
        <f t="shared" si="20"/>
        <v>0</v>
      </c>
      <c r="VE31" s="52">
        <f t="shared" si="20"/>
        <v>0</v>
      </c>
      <c r="VF31" s="52">
        <f t="shared" si="20"/>
        <v>0</v>
      </c>
      <c r="VG31" s="52">
        <f t="shared" si="20"/>
        <v>0</v>
      </c>
      <c r="VH31" s="52">
        <f t="shared" si="20"/>
        <v>0</v>
      </c>
      <c r="VI31" s="52">
        <f t="shared" si="20"/>
        <v>0</v>
      </c>
      <c r="VJ31" s="52">
        <f t="shared" si="20"/>
        <v>0</v>
      </c>
      <c r="VK31" s="52">
        <f t="shared" si="20"/>
        <v>0</v>
      </c>
      <c r="VL31" s="52">
        <f t="shared" si="20"/>
        <v>0</v>
      </c>
      <c r="VM31" s="52">
        <f t="shared" si="20"/>
        <v>0</v>
      </c>
      <c r="VN31" s="52">
        <f t="shared" si="20"/>
        <v>0</v>
      </c>
      <c r="VO31" s="52">
        <f t="shared" si="20"/>
        <v>0</v>
      </c>
      <c r="VP31" s="52">
        <f t="shared" si="20"/>
        <v>0</v>
      </c>
      <c r="VQ31" s="52">
        <f t="shared" si="20"/>
        <v>0</v>
      </c>
      <c r="VR31" s="52">
        <f t="shared" si="20"/>
        <v>0</v>
      </c>
      <c r="VS31" s="52">
        <f t="shared" si="20"/>
        <v>0</v>
      </c>
      <c r="VT31" s="52">
        <f t="shared" si="20"/>
        <v>0</v>
      </c>
      <c r="VU31" s="52">
        <f t="shared" si="20"/>
        <v>0</v>
      </c>
      <c r="VV31" s="52">
        <f t="shared" si="20"/>
        <v>0</v>
      </c>
      <c r="VW31" s="52">
        <f t="shared" si="20"/>
        <v>0</v>
      </c>
      <c r="VX31" s="52">
        <f t="shared" si="20"/>
        <v>0</v>
      </c>
      <c r="VY31" s="52">
        <f t="shared" si="20"/>
        <v>0</v>
      </c>
      <c r="VZ31" s="52">
        <f t="shared" si="20"/>
        <v>0</v>
      </c>
      <c r="WA31" s="52">
        <f t="shared" si="20"/>
        <v>0</v>
      </c>
      <c r="WB31" s="52">
        <f t="shared" si="20"/>
        <v>0</v>
      </c>
      <c r="WC31" s="52">
        <f t="shared" si="20"/>
        <v>0</v>
      </c>
      <c r="WD31" s="52">
        <f t="shared" si="20"/>
        <v>0</v>
      </c>
      <c r="WE31" s="52">
        <f t="shared" si="20"/>
        <v>0</v>
      </c>
      <c r="WF31" s="52">
        <f t="shared" si="20"/>
        <v>0</v>
      </c>
      <c r="WG31" s="52">
        <f t="shared" si="20"/>
        <v>0</v>
      </c>
      <c r="WH31" s="52">
        <f t="shared" ref="WH31:YS31" si="21">SUMIFS(WH19:WH30,$C$19:$C$30,"Городской")</f>
        <v>0</v>
      </c>
      <c r="WI31" s="52">
        <f t="shared" si="21"/>
        <v>0</v>
      </c>
      <c r="WJ31" s="52">
        <f t="shared" si="21"/>
        <v>0</v>
      </c>
      <c r="WK31" s="52">
        <f t="shared" si="21"/>
        <v>0</v>
      </c>
      <c r="WL31" s="52">
        <f t="shared" si="21"/>
        <v>0</v>
      </c>
      <c r="WM31" s="52">
        <f t="shared" si="21"/>
        <v>0</v>
      </c>
      <c r="WN31" s="52">
        <f t="shared" si="21"/>
        <v>0</v>
      </c>
      <c r="WO31" s="52">
        <f t="shared" si="21"/>
        <v>0</v>
      </c>
      <c r="WP31" s="52">
        <f t="shared" si="21"/>
        <v>0</v>
      </c>
      <c r="WQ31" s="52">
        <f t="shared" si="21"/>
        <v>0</v>
      </c>
      <c r="WR31" s="52">
        <f t="shared" si="21"/>
        <v>0</v>
      </c>
      <c r="WS31" s="52">
        <f t="shared" si="21"/>
        <v>0</v>
      </c>
      <c r="WT31" s="52">
        <f t="shared" si="21"/>
        <v>0</v>
      </c>
      <c r="WU31" s="52">
        <f t="shared" si="21"/>
        <v>0</v>
      </c>
      <c r="WV31" s="52">
        <f t="shared" si="21"/>
        <v>0</v>
      </c>
      <c r="WW31" s="52">
        <f t="shared" si="21"/>
        <v>0</v>
      </c>
      <c r="WX31" s="52">
        <f t="shared" si="21"/>
        <v>0</v>
      </c>
      <c r="WY31" s="52">
        <f t="shared" si="21"/>
        <v>0</v>
      </c>
      <c r="WZ31" s="52">
        <f t="shared" si="21"/>
        <v>0</v>
      </c>
      <c r="XA31" s="52">
        <f t="shared" si="21"/>
        <v>0</v>
      </c>
      <c r="XB31" s="52">
        <f t="shared" si="21"/>
        <v>0</v>
      </c>
      <c r="XC31" s="52">
        <f t="shared" si="21"/>
        <v>0</v>
      </c>
      <c r="XD31" s="52">
        <f t="shared" si="21"/>
        <v>0</v>
      </c>
      <c r="XE31" s="52">
        <f t="shared" si="21"/>
        <v>0</v>
      </c>
      <c r="XF31" s="52">
        <f t="shared" si="21"/>
        <v>0</v>
      </c>
      <c r="XG31" s="52">
        <f t="shared" si="21"/>
        <v>0</v>
      </c>
      <c r="XH31" s="52">
        <f t="shared" si="21"/>
        <v>0</v>
      </c>
      <c r="XI31" s="52">
        <f t="shared" si="21"/>
        <v>0</v>
      </c>
      <c r="XJ31" s="52">
        <f t="shared" si="21"/>
        <v>0</v>
      </c>
      <c r="XK31" s="52">
        <f t="shared" si="21"/>
        <v>0</v>
      </c>
      <c r="XL31" s="52">
        <f t="shared" si="21"/>
        <v>0</v>
      </c>
      <c r="XM31" s="52">
        <f t="shared" si="21"/>
        <v>0</v>
      </c>
      <c r="XN31" s="52">
        <f t="shared" si="21"/>
        <v>0</v>
      </c>
      <c r="XO31" s="52">
        <f t="shared" si="21"/>
        <v>0</v>
      </c>
      <c r="XP31" s="52">
        <f t="shared" si="21"/>
        <v>0</v>
      </c>
      <c r="XQ31" s="52">
        <f t="shared" si="21"/>
        <v>0</v>
      </c>
      <c r="XR31" s="52">
        <f t="shared" si="21"/>
        <v>0</v>
      </c>
      <c r="XS31" s="52">
        <f t="shared" si="21"/>
        <v>0</v>
      </c>
      <c r="XT31" s="52">
        <f t="shared" si="21"/>
        <v>0</v>
      </c>
      <c r="XU31" s="52">
        <f t="shared" si="21"/>
        <v>0</v>
      </c>
      <c r="XV31" s="52">
        <f t="shared" si="21"/>
        <v>0</v>
      </c>
      <c r="XW31" s="52">
        <f t="shared" si="21"/>
        <v>0</v>
      </c>
      <c r="XX31" s="52">
        <f t="shared" si="21"/>
        <v>0</v>
      </c>
      <c r="XY31" s="52">
        <f t="shared" si="21"/>
        <v>0</v>
      </c>
      <c r="XZ31" s="52">
        <f t="shared" si="21"/>
        <v>0</v>
      </c>
      <c r="YA31" s="52">
        <f t="shared" si="21"/>
        <v>0</v>
      </c>
      <c r="YB31" s="52">
        <f t="shared" si="21"/>
        <v>0</v>
      </c>
      <c r="YC31" s="52">
        <f t="shared" si="21"/>
        <v>0</v>
      </c>
      <c r="YD31" s="52">
        <f t="shared" si="21"/>
        <v>0</v>
      </c>
      <c r="YE31" s="52">
        <f t="shared" si="21"/>
        <v>0</v>
      </c>
      <c r="YF31" s="52">
        <f t="shared" si="21"/>
        <v>0</v>
      </c>
      <c r="YG31" s="52">
        <f t="shared" si="21"/>
        <v>0</v>
      </c>
      <c r="YH31" s="52">
        <f t="shared" si="21"/>
        <v>0</v>
      </c>
      <c r="YI31" s="52">
        <f t="shared" si="21"/>
        <v>0</v>
      </c>
      <c r="YJ31" s="52">
        <f t="shared" si="21"/>
        <v>0</v>
      </c>
      <c r="YK31" s="52">
        <f t="shared" si="21"/>
        <v>0</v>
      </c>
      <c r="YL31" s="52">
        <f t="shared" si="21"/>
        <v>0</v>
      </c>
      <c r="YM31" s="52">
        <f t="shared" si="21"/>
        <v>0</v>
      </c>
      <c r="YN31" s="52">
        <f t="shared" si="21"/>
        <v>0</v>
      </c>
      <c r="YO31" s="52">
        <f t="shared" si="21"/>
        <v>0</v>
      </c>
      <c r="YP31" s="52">
        <f t="shared" si="21"/>
        <v>0</v>
      </c>
      <c r="YQ31" s="52">
        <f t="shared" si="21"/>
        <v>0</v>
      </c>
      <c r="YR31" s="52">
        <f t="shared" si="21"/>
        <v>0</v>
      </c>
      <c r="YS31" s="52">
        <f t="shared" si="21"/>
        <v>0</v>
      </c>
      <c r="YT31" s="52">
        <f t="shared" ref="YT31:ZS31" si="22">SUMIFS(YT19:YT30,$C$19:$C$30,"Городской")</f>
        <v>212.7</v>
      </c>
      <c r="YU31" s="52">
        <f t="shared" si="22"/>
        <v>110.7</v>
      </c>
      <c r="YV31" s="52">
        <f t="shared" si="22"/>
        <v>0</v>
      </c>
      <c r="YW31" s="52">
        <f t="shared" si="22"/>
        <v>0</v>
      </c>
      <c r="YX31" s="52">
        <f t="shared" si="22"/>
        <v>0</v>
      </c>
      <c r="YY31" s="52">
        <f t="shared" si="22"/>
        <v>0</v>
      </c>
      <c r="YZ31" s="52">
        <f t="shared" si="22"/>
        <v>0</v>
      </c>
      <c r="ZA31" s="52">
        <f t="shared" si="22"/>
        <v>0</v>
      </c>
      <c r="ZB31" s="52">
        <f t="shared" si="22"/>
        <v>0</v>
      </c>
      <c r="ZC31" s="52">
        <f t="shared" si="22"/>
        <v>0</v>
      </c>
      <c r="ZD31" s="52">
        <f t="shared" si="22"/>
        <v>0</v>
      </c>
      <c r="ZE31" s="52">
        <f t="shared" si="22"/>
        <v>0</v>
      </c>
      <c r="ZF31" s="52">
        <f t="shared" si="22"/>
        <v>92</v>
      </c>
      <c r="ZG31" s="52">
        <f t="shared" si="22"/>
        <v>0</v>
      </c>
      <c r="ZH31" s="52">
        <f t="shared" si="22"/>
        <v>0</v>
      </c>
      <c r="ZI31" s="52">
        <f t="shared" si="22"/>
        <v>10</v>
      </c>
      <c r="ZJ31" s="52">
        <f t="shared" si="22"/>
        <v>0</v>
      </c>
      <c r="ZK31" s="52">
        <f t="shared" si="22"/>
        <v>0</v>
      </c>
      <c r="ZL31" s="52">
        <f t="shared" si="22"/>
        <v>342.7</v>
      </c>
      <c r="ZM31" s="52">
        <f t="shared" si="22"/>
        <v>23577</v>
      </c>
      <c r="ZN31" s="52">
        <f t="shared" si="22"/>
        <v>18961</v>
      </c>
      <c r="ZO31" s="52">
        <f t="shared" si="22"/>
        <v>16450</v>
      </c>
      <c r="ZP31" s="52">
        <f t="shared" si="22"/>
        <v>2009</v>
      </c>
      <c r="ZQ31" s="52">
        <f>SUMIFS(ZQ19:ZQ30,$C$19:$C$30,"Городской")</f>
        <v>502</v>
      </c>
      <c r="ZR31" s="52">
        <f t="shared" si="22"/>
        <v>4616</v>
      </c>
      <c r="ZS31" s="52">
        <f t="shared" si="22"/>
        <v>3748</v>
      </c>
      <c r="ZT31" s="52">
        <f t="shared" ref="ZT31" si="23">SUMIFS(ZT19:ZT30,$C$19:$C$30,"Городской")</f>
        <v>735</v>
      </c>
      <c r="ZU31" s="52">
        <f>SUMIFS(ZU19:ZU30,$C$19:$C$30,"Городской")</f>
        <v>133</v>
      </c>
    </row>
    <row r="32" spans="1:700" s="9" customFormat="1" ht="26.25" x14ac:dyDescent="0.25">
      <c r="A32" s="8"/>
      <c r="B32" s="50" t="s">
        <v>90</v>
      </c>
      <c r="C32" s="51" t="s">
        <v>89</v>
      </c>
      <c r="D32" s="52">
        <f t="shared" ref="D32:AI32" si="24">SUMIFS(D19:D30,$C$19:$C$30,"Сельский")</f>
        <v>3299</v>
      </c>
      <c r="E32" s="52">
        <f t="shared" si="24"/>
        <v>460</v>
      </c>
      <c r="F32" s="52">
        <f t="shared" si="24"/>
        <v>2839</v>
      </c>
      <c r="G32" s="52">
        <f t="shared" si="24"/>
        <v>1207</v>
      </c>
      <c r="H32" s="52">
        <f t="shared" si="24"/>
        <v>0</v>
      </c>
      <c r="I32" s="52">
        <f t="shared" si="24"/>
        <v>1291</v>
      </c>
      <c r="J32" s="52">
        <f t="shared" si="24"/>
        <v>0</v>
      </c>
      <c r="K32" s="52">
        <f t="shared" si="24"/>
        <v>337</v>
      </c>
      <c r="L32" s="52">
        <f t="shared" si="24"/>
        <v>0</v>
      </c>
      <c r="M32" s="52">
        <f t="shared" si="24"/>
        <v>2</v>
      </c>
      <c r="N32" s="52">
        <f t="shared" si="24"/>
        <v>0</v>
      </c>
      <c r="O32" s="52">
        <f t="shared" si="24"/>
        <v>0</v>
      </c>
      <c r="P32" s="52">
        <f t="shared" si="24"/>
        <v>0</v>
      </c>
      <c r="Q32" s="52">
        <f t="shared" si="24"/>
        <v>1</v>
      </c>
      <c r="R32" s="52">
        <f t="shared" si="24"/>
        <v>0</v>
      </c>
      <c r="S32" s="52">
        <f t="shared" si="24"/>
        <v>0</v>
      </c>
      <c r="T32" s="52">
        <f t="shared" si="24"/>
        <v>0</v>
      </c>
      <c r="U32" s="52">
        <f t="shared" si="24"/>
        <v>0</v>
      </c>
      <c r="V32" s="52">
        <f t="shared" si="24"/>
        <v>0</v>
      </c>
      <c r="W32" s="52">
        <f t="shared" si="24"/>
        <v>0</v>
      </c>
      <c r="X32" s="52">
        <f t="shared" si="24"/>
        <v>0</v>
      </c>
      <c r="Y32" s="52">
        <f t="shared" si="24"/>
        <v>0</v>
      </c>
      <c r="Z32" s="52">
        <f t="shared" si="24"/>
        <v>1</v>
      </c>
      <c r="AA32" s="52">
        <f t="shared" si="24"/>
        <v>0</v>
      </c>
      <c r="AB32" s="52">
        <f t="shared" si="24"/>
        <v>0</v>
      </c>
      <c r="AC32" s="52">
        <f t="shared" si="24"/>
        <v>0</v>
      </c>
      <c r="AD32" s="52">
        <f t="shared" si="24"/>
        <v>0</v>
      </c>
      <c r="AE32" s="52">
        <f t="shared" si="24"/>
        <v>0</v>
      </c>
      <c r="AF32" s="52">
        <f t="shared" si="24"/>
        <v>0</v>
      </c>
      <c r="AG32" s="52">
        <f t="shared" si="24"/>
        <v>0</v>
      </c>
      <c r="AH32" s="52">
        <f t="shared" si="24"/>
        <v>0</v>
      </c>
      <c r="AI32" s="52">
        <f t="shared" si="24"/>
        <v>0</v>
      </c>
      <c r="AJ32" s="52">
        <f t="shared" ref="AJ32:BO32" si="25">SUMIFS(AJ19:AJ30,$C$19:$C$30,"Сельский")</f>
        <v>0</v>
      </c>
      <c r="AK32" s="52">
        <f t="shared" si="25"/>
        <v>0</v>
      </c>
      <c r="AL32" s="52">
        <f t="shared" si="25"/>
        <v>0</v>
      </c>
      <c r="AM32" s="52">
        <f t="shared" si="25"/>
        <v>0</v>
      </c>
      <c r="AN32" s="52">
        <f t="shared" si="25"/>
        <v>0</v>
      </c>
      <c r="AO32" s="52">
        <f t="shared" si="25"/>
        <v>0</v>
      </c>
      <c r="AP32" s="52">
        <f t="shared" si="25"/>
        <v>0</v>
      </c>
      <c r="AQ32" s="52">
        <f t="shared" si="25"/>
        <v>0</v>
      </c>
      <c r="AR32" s="52">
        <f t="shared" si="25"/>
        <v>0</v>
      </c>
      <c r="AS32" s="52">
        <f t="shared" si="25"/>
        <v>0</v>
      </c>
      <c r="AT32" s="52">
        <f t="shared" si="25"/>
        <v>0</v>
      </c>
      <c r="AU32" s="52">
        <f t="shared" si="25"/>
        <v>0</v>
      </c>
      <c r="AV32" s="52">
        <f t="shared" si="25"/>
        <v>0</v>
      </c>
      <c r="AW32" s="52">
        <f t="shared" si="25"/>
        <v>0</v>
      </c>
      <c r="AX32" s="52">
        <f t="shared" si="25"/>
        <v>0</v>
      </c>
      <c r="AY32" s="52">
        <f t="shared" si="25"/>
        <v>0</v>
      </c>
      <c r="AZ32" s="52">
        <f t="shared" si="25"/>
        <v>0</v>
      </c>
      <c r="BA32" s="52">
        <f t="shared" si="25"/>
        <v>0</v>
      </c>
      <c r="BB32" s="52">
        <f t="shared" si="25"/>
        <v>0</v>
      </c>
      <c r="BC32" s="52">
        <f t="shared" si="25"/>
        <v>0</v>
      </c>
      <c r="BD32" s="52">
        <f t="shared" si="25"/>
        <v>0</v>
      </c>
      <c r="BE32" s="52">
        <f t="shared" si="25"/>
        <v>0</v>
      </c>
      <c r="BF32" s="52">
        <f t="shared" si="25"/>
        <v>0</v>
      </c>
      <c r="BG32" s="52">
        <f t="shared" si="25"/>
        <v>0</v>
      </c>
      <c r="BH32" s="52">
        <f t="shared" si="25"/>
        <v>0</v>
      </c>
      <c r="BI32" s="52">
        <f t="shared" si="25"/>
        <v>0</v>
      </c>
      <c r="BJ32" s="52">
        <f t="shared" si="25"/>
        <v>0</v>
      </c>
      <c r="BK32" s="52">
        <f t="shared" si="25"/>
        <v>0</v>
      </c>
      <c r="BL32" s="52">
        <f t="shared" si="25"/>
        <v>15</v>
      </c>
      <c r="BM32" s="52">
        <f t="shared" si="25"/>
        <v>291</v>
      </c>
      <c r="BN32" s="52">
        <f t="shared" si="25"/>
        <v>0</v>
      </c>
      <c r="BO32" s="52">
        <f t="shared" si="25"/>
        <v>0</v>
      </c>
      <c r="BP32" s="52">
        <f t="shared" ref="BP32:CP32" si="26">SUMIFS(BP19:BP30,$C$19:$C$30,"Сельский")</f>
        <v>0</v>
      </c>
      <c r="BQ32" s="52">
        <f t="shared" si="26"/>
        <v>0</v>
      </c>
      <c r="BR32" s="52">
        <f t="shared" si="26"/>
        <v>0</v>
      </c>
      <c r="BS32" s="52">
        <f t="shared" si="26"/>
        <v>0</v>
      </c>
      <c r="BT32" s="52">
        <f t="shared" si="26"/>
        <v>0</v>
      </c>
      <c r="BU32" s="52">
        <f t="shared" si="26"/>
        <v>0</v>
      </c>
      <c r="BV32" s="52">
        <f t="shared" si="26"/>
        <v>0</v>
      </c>
      <c r="BW32" s="52">
        <f t="shared" si="26"/>
        <v>0</v>
      </c>
      <c r="BX32" s="52">
        <f t="shared" si="26"/>
        <v>0</v>
      </c>
      <c r="BY32" s="52">
        <f t="shared" si="26"/>
        <v>0</v>
      </c>
      <c r="BZ32" s="52">
        <f t="shared" si="26"/>
        <v>0</v>
      </c>
      <c r="CA32" s="52">
        <f t="shared" si="26"/>
        <v>0</v>
      </c>
      <c r="CB32" s="52">
        <f t="shared" si="26"/>
        <v>0</v>
      </c>
      <c r="CC32" s="52">
        <f t="shared" si="26"/>
        <v>0</v>
      </c>
      <c r="CD32" s="52">
        <f t="shared" si="26"/>
        <v>0</v>
      </c>
      <c r="CE32" s="52">
        <f t="shared" si="26"/>
        <v>0</v>
      </c>
      <c r="CF32" s="52">
        <f t="shared" si="26"/>
        <v>0</v>
      </c>
      <c r="CG32" s="52">
        <f t="shared" si="26"/>
        <v>0</v>
      </c>
      <c r="CH32" s="52">
        <f t="shared" si="26"/>
        <v>0</v>
      </c>
      <c r="CI32" s="52">
        <f t="shared" si="26"/>
        <v>0</v>
      </c>
      <c r="CJ32" s="52">
        <f t="shared" si="26"/>
        <v>0</v>
      </c>
      <c r="CK32" s="52">
        <f t="shared" si="26"/>
        <v>0</v>
      </c>
      <c r="CL32" s="52">
        <f t="shared" si="26"/>
        <v>0</v>
      </c>
      <c r="CM32" s="52">
        <f t="shared" si="26"/>
        <v>0</v>
      </c>
      <c r="CN32" s="52">
        <f t="shared" si="26"/>
        <v>0</v>
      </c>
      <c r="CO32" s="52">
        <f t="shared" si="26"/>
        <v>0</v>
      </c>
      <c r="CP32" s="52">
        <f t="shared" si="26"/>
        <v>0</v>
      </c>
      <c r="CQ32" s="52">
        <f t="shared" ref="CQ32:FB32" si="27">SUMIFS(CQ19:CQ30,$C$19:$C$30,"Сельский")</f>
        <v>109</v>
      </c>
      <c r="CR32" s="52">
        <f t="shared" si="27"/>
        <v>0</v>
      </c>
      <c r="CS32" s="52">
        <f t="shared" si="27"/>
        <v>0</v>
      </c>
      <c r="CT32" s="52">
        <f t="shared" si="27"/>
        <v>0</v>
      </c>
      <c r="CU32" s="52">
        <f t="shared" si="27"/>
        <v>0</v>
      </c>
      <c r="CV32" s="52">
        <f t="shared" si="27"/>
        <v>0</v>
      </c>
      <c r="CW32" s="52">
        <f t="shared" si="27"/>
        <v>0</v>
      </c>
      <c r="CX32" s="52">
        <f t="shared" si="27"/>
        <v>0</v>
      </c>
      <c r="CY32" s="52">
        <f t="shared" si="27"/>
        <v>0</v>
      </c>
      <c r="CZ32" s="52">
        <f t="shared" si="27"/>
        <v>0</v>
      </c>
      <c r="DA32" s="52">
        <f t="shared" si="27"/>
        <v>0</v>
      </c>
      <c r="DB32" s="52">
        <f t="shared" si="27"/>
        <v>0</v>
      </c>
      <c r="DC32" s="52">
        <f t="shared" si="27"/>
        <v>0</v>
      </c>
      <c r="DD32" s="52">
        <f t="shared" si="27"/>
        <v>0</v>
      </c>
      <c r="DE32" s="52">
        <f t="shared" si="27"/>
        <v>0</v>
      </c>
      <c r="DF32" s="52">
        <f t="shared" si="27"/>
        <v>0</v>
      </c>
      <c r="DG32" s="52">
        <f t="shared" si="27"/>
        <v>0</v>
      </c>
      <c r="DH32" s="52">
        <f t="shared" si="27"/>
        <v>0</v>
      </c>
      <c r="DI32" s="52">
        <f t="shared" si="27"/>
        <v>0</v>
      </c>
      <c r="DJ32" s="52">
        <f t="shared" si="27"/>
        <v>0</v>
      </c>
      <c r="DK32" s="52">
        <f t="shared" si="27"/>
        <v>0</v>
      </c>
      <c r="DL32" s="52">
        <f t="shared" si="27"/>
        <v>0</v>
      </c>
      <c r="DM32" s="52">
        <f t="shared" si="27"/>
        <v>0</v>
      </c>
      <c r="DN32" s="52">
        <f t="shared" si="27"/>
        <v>0</v>
      </c>
      <c r="DO32" s="52">
        <f t="shared" si="27"/>
        <v>0</v>
      </c>
      <c r="DP32" s="52">
        <f t="shared" si="27"/>
        <v>0</v>
      </c>
      <c r="DQ32" s="52">
        <f t="shared" si="27"/>
        <v>0</v>
      </c>
      <c r="DR32" s="52">
        <f t="shared" si="27"/>
        <v>0</v>
      </c>
      <c r="DS32" s="52">
        <f t="shared" si="27"/>
        <v>0</v>
      </c>
      <c r="DT32" s="52">
        <f t="shared" si="27"/>
        <v>45</v>
      </c>
      <c r="DU32" s="52">
        <f t="shared" si="27"/>
        <v>0</v>
      </c>
      <c r="DV32" s="52">
        <f t="shared" si="27"/>
        <v>0</v>
      </c>
      <c r="DW32" s="52">
        <f t="shared" si="27"/>
        <v>0</v>
      </c>
      <c r="DX32" s="52">
        <f t="shared" si="27"/>
        <v>0</v>
      </c>
      <c r="DY32" s="52">
        <f t="shared" si="27"/>
        <v>0</v>
      </c>
      <c r="DZ32" s="52">
        <f t="shared" si="27"/>
        <v>0</v>
      </c>
      <c r="EA32" s="52">
        <f t="shared" si="27"/>
        <v>0</v>
      </c>
      <c r="EB32" s="52">
        <f t="shared" si="27"/>
        <v>0</v>
      </c>
      <c r="EC32" s="52">
        <f t="shared" si="27"/>
        <v>0</v>
      </c>
      <c r="ED32" s="52">
        <f t="shared" si="27"/>
        <v>0</v>
      </c>
      <c r="EE32" s="52">
        <f t="shared" si="27"/>
        <v>0</v>
      </c>
      <c r="EF32" s="52">
        <f t="shared" si="27"/>
        <v>0</v>
      </c>
      <c r="EG32" s="52">
        <f t="shared" si="27"/>
        <v>0</v>
      </c>
      <c r="EH32" s="52">
        <f t="shared" si="27"/>
        <v>0</v>
      </c>
      <c r="EI32" s="52">
        <f t="shared" si="27"/>
        <v>0</v>
      </c>
      <c r="EJ32" s="52">
        <f t="shared" si="27"/>
        <v>0</v>
      </c>
      <c r="EK32" s="52">
        <f t="shared" si="27"/>
        <v>0</v>
      </c>
      <c r="EL32" s="52">
        <f t="shared" si="27"/>
        <v>0</v>
      </c>
      <c r="EM32" s="52">
        <f t="shared" si="27"/>
        <v>0</v>
      </c>
      <c r="EN32" s="52">
        <f t="shared" si="27"/>
        <v>0</v>
      </c>
      <c r="EO32" s="52">
        <f t="shared" si="27"/>
        <v>0</v>
      </c>
      <c r="EP32" s="52">
        <f t="shared" si="27"/>
        <v>0</v>
      </c>
      <c r="EQ32" s="52">
        <f t="shared" si="27"/>
        <v>0</v>
      </c>
      <c r="ER32" s="52">
        <f t="shared" si="27"/>
        <v>0</v>
      </c>
      <c r="ES32" s="52">
        <f t="shared" si="27"/>
        <v>0</v>
      </c>
      <c r="ET32" s="52">
        <f t="shared" si="27"/>
        <v>0</v>
      </c>
      <c r="EU32" s="52">
        <f t="shared" si="27"/>
        <v>0</v>
      </c>
      <c r="EV32" s="52">
        <f t="shared" si="27"/>
        <v>0</v>
      </c>
      <c r="EW32" s="52">
        <f t="shared" si="27"/>
        <v>0</v>
      </c>
      <c r="EX32" s="52">
        <f t="shared" si="27"/>
        <v>0</v>
      </c>
      <c r="EY32" s="52">
        <f t="shared" si="27"/>
        <v>0</v>
      </c>
      <c r="EZ32" s="52">
        <f t="shared" si="27"/>
        <v>0</v>
      </c>
      <c r="FA32" s="52">
        <f t="shared" si="27"/>
        <v>0</v>
      </c>
      <c r="FB32" s="52">
        <f t="shared" si="27"/>
        <v>0</v>
      </c>
      <c r="FC32" s="52">
        <f t="shared" ref="FC32:HN32" si="28">SUMIFS(FC19:FC30,$C$19:$C$30,"Сельский")</f>
        <v>0</v>
      </c>
      <c r="FD32" s="52">
        <f t="shared" si="28"/>
        <v>0</v>
      </c>
      <c r="FE32" s="52">
        <f t="shared" si="28"/>
        <v>0</v>
      </c>
      <c r="FF32" s="52">
        <f t="shared" si="28"/>
        <v>0</v>
      </c>
      <c r="FG32" s="52">
        <f t="shared" si="28"/>
        <v>0</v>
      </c>
      <c r="FH32" s="52">
        <f t="shared" si="28"/>
        <v>0</v>
      </c>
      <c r="FI32" s="52">
        <f t="shared" si="28"/>
        <v>0</v>
      </c>
      <c r="FJ32" s="52">
        <f t="shared" si="28"/>
        <v>0</v>
      </c>
      <c r="FK32" s="52">
        <f t="shared" si="28"/>
        <v>0</v>
      </c>
      <c r="FL32" s="52">
        <f t="shared" si="28"/>
        <v>0</v>
      </c>
      <c r="FM32" s="52">
        <f t="shared" si="28"/>
        <v>0</v>
      </c>
      <c r="FN32" s="52">
        <f t="shared" si="28"/>
        <v>0</v>
      </c>
      <c r="FO32" s="52">
        <f t="shared" si="28"/>
        <v>0</v>
      </c>
      <c r="FP32" s="52">
        <f t="shared" si="28"/>
        <v>0</v>
      </c>
      <c r="FQ32" s="52">
        <f t="shared" si="28"/>
        <v>0</v>
      </c>
      <c r="FR32" s="52">
        <f t="shared" si="28"/>
        <v>0</v>
      </c>
      <c r="FS32" s="52">
        <f t="shared" si="28"/>
        <v>0</v>
      </c>
      <c r="FT32" s="52">
        <f t="shared" si="28"/>
        <v>0</v>
      </c>
      <c r="FU32" s="52">
        <f t="shared" si="28"/>
        <v>0</v>
      </c>
      <c r="FV32" s="52">
        <f t="shared" si="28"/>
        <v>0</v>
      </c>
      <c r="FW32" s="52">
        <f t="shared" si="28"/>
        <v>0</v>
      </c>
      <c r="FX32" s="52">
        <f t="shared" si="28"/>
        <v>0</v>
      </c>
      <c r="FY32" s="52">
        <f t="shared" si="28"/>
        <v>0</v>
      </c>
      <c r="FZ32" s="52">
        <f t="shared" si="28"/>
        <v>0</v>
      </c>
      <c r="GA32" s="52">
        <f t="shared" si="28"/>
        <v>0</v>
      </c>
      <c r="GB32" s="52">
        <f t="shared" si="28"/>
        <v>0</v>
      </c>
      <c r="GC32" s="52">
        <f t="shared" si="28"/>
        <v>0</v>
      </c>
      <c r="GD32" s="52">
        <f t="shared" si="28"/>
        <v>0</v>
      </c>
      <c r="GE32" s="52">
        <f t="shared" si="28"/>
        <v>0</v>
      </c>
      <c r="GF32" s="52">
        <f t="shared" si="28"/>
        <v>0</v>
      </c>
      <c r="GG32" s="52">
        <f t="shared" si="28"/>
        <v>0</v>
      </c>
      <c r="GH32" s="52">
        <f t="shared" si="28"/>
        <v>0</v>
      </c>
      <c r="GI32" s="52">
        <f t="shared" si="28"/>
        <v>0</v>
      </c>
      <c r="GJ32" s="52">
        <f t="shared" si="28"/>
        <v>0</v>
      </c>
      <c r="GK32" s="52">
        <f t="shared" si="28"/>
        <v>0</v>
      </c>
      <c r="GL32" s="52">
        <f t="shared" si="28"/>
        <v>0</v>
      </c>
      <c r="GM32" s="52">
        <f t="shared" si="28"/>
        <v>0</v>
      </c>
      <c r="GN32" s="52">
        <f t="shared" si="28"/>
        <v>0</v>
      </c>
      <c r="GO32" s="52">
        <f t="shared" si="28"/>
        <v>0</v>
      </c>
      <c r="GP32" s="52">
        <f t="shared" si="28"/>
        <v>0</v>
      </c>
      <c r="GQ32" s="52">
        <f t="shared" si="28"/>
        <v>0</v>
      </c>
      <c r="GR32" s="52">
        <f t="shared" si="28"/>
        <v>0</v>
      </c>
      <c r="GS32" s="52">
        <f t="shared" si="28"/>
        <v>0</v>
      </c>
      <c r="GT32" s="52">
        <f t="shared" si="28"/>
        <v>0</v>
      </c>
      <c r="GU32" s="52">
        <f t="shared" si="28"/>
        <v>0</v>
      </c>
      <c r="GV32" s="52">
        <f t="shared" si="28"/>
        <v>0</v>
      </c>
      <c r="GW32" s="52">
        <f t="shared" si="28"/>
        <v>0</v>
      </c>
      <c r="GX32" s="52">
        <f t="shared" si="28"/>
        <v>0</v>
      </c>
      <c r="GY32" s="52">
        <f t="shared" si="28"/>
        <v>0</v>
      </c>
      <c r="GZ32" s="52">
        <f t="shared" si="28"/>
        <v>0</v>
      </c>
      <c r="HA32" s="52">
        <f t="shared" si="28"/>
        <v>0</v>
      </c>
      <c r="HB32" s="52">
        <f t="shared" si="28"/>
        <v>0</v>
      </c>
      <c r="HC32" s="52">
        <f t="shared" si="28"/>
        <v>0</v>
      </c>
      <c r="HD32" s="52">
        <f t="shared" si="28"/>
        <v>0</v>
      </c>
      <c r="HE32" s="52">
        <f t="shared" si="28"/>
        <v>0</v>
      </c>
      <c r="HF32" s="52">
        <f t="shared" si="28"/>
        <v>2034</v>
      </c>
      <c r="HG32" s="52">
        <f t="shared" si="28"/>
        <v>1013</v>
      </c>
      <c r="HH32" s="52">
        <f t="shared" si="28"/>
        <v>0</v>
      </c>
      <c r="HI32" s="52">
        <f t="shared" si="28"/>
        <v>0</v>
      </c>
      <c r="HJ32" s="52">
        <f t="shared" si="28"/>
        <v>0</v>
      </c>
      <c r="HK32" s="52">
        <f t="shared" si="28"/>
        <v>0</v>
      </c>
      <c r="HL32" s="52">
        <f t="shared" si="28"/>
        <v>0</v>
      </c>
      <c r="HM32" s="52">
        <f t="shared" si="28"/>
        <v>0</v>
      </c>
      <c r="HN32" s="52">
        <f t="shared" si="28"/>
        <v>0</v>
      </c>
      <c r="HO32" s="52">
        <f t="shared" ref="HO32:JZ32" si="29">SUMIFS(HO19:HO30,$C$19:$C$30,"Сельский")</f>
        <v>0</v>
      </c>
      <c r="HP32" s="52">
        <f t="shared" si="29"/>
        <v>0</v>
      </c>
      <c r="HQ32" s="52">
        <f t="shared" si="29"/>
        <v>0</v>
      </c>
      <c r="HR32" s="52">
        <f t="shared" si="29"/>
        <v>864</v>
      </c>
      <c r="HS32" s="52">
        <f t="shared" si="29"/>
        <v>0</v>
      </c>
      <c r="HT32" s="52">
        <f t="shared" si="29"/>
        <v>0</v>
      </c>
      <c r="HU32" s="52">
        <f t="shared" si="29"/>
        <v>157</v>
      </c>
      <c r="HV32" s="52">
        <f t="shared" si="29"/>
        <v>0</v>
      </c>
      <c r="HW32" s="52">
        <f t="shared" si="29"/>
        <v>0</v>
      </c>
      <c r="HX32" s="52">
        <f t="shared" si="29"/>
        <v>3475</v>
      </c>
      <c r="HY32" s="52">
        <f t="shared" si="29"/>
        <v>463</v>
      </c>
      <c r="HZ32" s="52">
        <f t="shared" si="29"/>
        <v>3012</v>
      </c>
      <c r="IA32" s="52">
        <f t="shared" si="29"/>
        <v>1221</v>
      </c>
      <c r="IB32" s="52">
        <f t="shared" si="29"/>
        <v>0</v>
      </c>
      <c r="IC32" s="52">
        <f t="shared" si="29"/>
        <v>1400</v>
      </c>
      <c r="ID32" s="52">
        <f t="shared" si="29"/>
        <v>0</v>
      </c>
      <c r="IE32" s="52">
        <f t="shared" si="29"/>
        <v>387</v>
      </c>
      <c r="IF32" s="52">
        <f t="shared" si="29"/>
        <v>0</v>
      </c>
      <c r="IG32" s="52">
        <f t="shared" si="29"/>
        <v>2</v>
      </c>
      <c r="IH32" s="52">
        <f t="shared" si="29"/>
        <v>0</v>
      </c>
      <c r="II32" s="52">
        <f t="shared" si="29"/>
        <v>0</v>
      </c>
      <c r="IJ32" s="52">
        <f t="shared" si="29"/>
        <v>0</v>
      </c>
      <c r="IK32" s="52">
        <f t="shared" si="29"/>
        <v>1</v>
      </c>
      <c r="IL32" s="52">
        <f t="shared" si="29"/>
        <v>0</v>
      </c>
      <c r="IM32" s="52">
        <f t="shared" si="29"/>
        <v>0</v>
      </c>
      <c r="IN32" s="52">
        <f t="shared" si="29"/>
        <v>0</v>
      </c>
      <c r="IO32" s="52">
        <f t="shared" si="29"/>
        <v>0</v>
      </c>
      <c r="IP32" s="52">
        <f t="shared" si="29"/>
        <v>0</v>
      </c>
      <c r="IQ32" s="52">
        <f t="shared" si="29"/>
        <v>0</v>
      </c>
      <c r="IR32" s="52">
        <f t="shared" si="29"/>
        <v>0</v>
      </c>
      <c r="IS32" s="52">
        <f t="shared" si="29"/>
        <v>0</v>
      </c>
      <c r="IT32" s="52">
        <f t="shared" si="29"/>
        <v>1</v>
      </c>
      <c r="IU32" s="52">
        <f t="shared" si="29"/>
        <v>0</v>
      </c>
      <c r="IV32" s="52">
        <f t="shared" si="29"/>
        <v>0</v>
      </c>
      <c r="IW32" s="52">
        <f t="shared" si="29"/>
        <v>0</v>
      </c>
      <c r="IX32" s="52">
        <f t="shared" si="29"/>
        <v>0</v>
      </c>
      <c r="IY32" s="52">
        <f t="shared" si="29"/>
        <v>0</v>
      </c>
      <c r="IZ32" s="52">
        <f t="shared" si="29"/>
        <v>0</v>
      </c>
      <c r="JA32" s="52">
        <f t="shared" si="29"/>
        <v>0</v>
      </c>
      <c r="JB32" s="52">
        <f t="shared" si="29"/>
        <v>0</v>
      </c>
      <c r="JC32" s="52">
        <f t="shared" si="29"/>
        <v>0</v>
      </c>
      <c r="JD32" s="52">
        <f t="shared" si="29"/>
        <v>0</v>
      </c>
      <c r="JE32" s="52">
        <f t="shared" si="29"/>
        <v>0</v>
      </c>
      <c r="JF32" s="52">
        <f t="shared" si="29"/>
        <v>0</v>
      </c>
      <c r="JG32" s="52">
        <f t="shared" si="29"/>
        <v>0</v>
      </c>
      <c r="JH32" s="52">
        <f t="shared" si="29"/>
        <v>0</v>
      </c>
      <c r="JI32" s="52">
        <f t="shared" si="29"/>
        <v>0</v>
      </c>
      <c r="JJ32" s="52">
        <f t="shared" si="29"/>
        <v>0</v>
      </c>
      <c r="JK32" s="52">
        <f t="shared" si="29"/>
        <v>0</v>
      </c>
      <c r="JL32" s="52">
        <f t="shared" si="29"/>
        <v>0</v>
      </c>
      <c r="JM32" s="52">
        <f t="shared" si="29"/>
        <v>0</v>
      </c>
      <c r="JN32" s="52">
        <f t="shared" si="29"/>
        <v>0</v>
      </c>
      <c r="JO32" s="52">
        <f t="shared" si="29"/>
        <v>0</v>
      </c>
      <c r="JP32" s="52">
        <f t="shared" si="29"/>
        <v>0</v>
      </c>
      <c r="JQ32" s="52">
        <f t="shared" si="29"/>
        <v>0</v>
      </c>
      <c r="JR32" s="52">
        <f t="shared" si="29"/>
        <v>0</v>
      </c>
      <c r="JS32" s="52">
        <f t="shared" si="29"/>
        <v>0</v>
      </c>
      <c r="JT32" s="52">
        <f t="shared" si="29"/>
        <v>0</v>
      </c>
      <c r="JU32" s="52">
        <f t="shared" si="29"/>
        <v>0</v>
      </c>
      <c r="JV32" s="52">
        <f t="shared" si="29"/>
        <v>0</v>
      </c>
      <c r="JW32" s="52">
        <f t="shared" si="29"/>
        <v>0</v>
      </c>
      <c r="JX32" s="52">
        <f t="shared" si="29"/>
        <v>0</v>
      </c>
      <c r="JY32" s="52">
        <f t="shared" si="29"/>
        <v>0</v>
      </c>
      <c r="JZ32" s="52">
        <f t="shared" si="29"/>
        <v>0</v>
      </c>
      <c r="KA32" s="52">
        <f t="shared" ref="KA32:LF32" si="30">SUMIFS(KA19:KA30,$C$19:$C$30,"Сельский")</f>
        <v>0</v>
      </c>
      <c r="KB32" s="52">
        <f t="shared" si="30"/>
        <v>0</v>
      </c>
      <c r="KC32" s="52">
        <f t="shared" si="30"/>
        <v>0</v>
      </c>
      <c r="KD32" s="52">
        <f t="shared" si="30"/>
        <v>0</v>
      </c>
      <c r="KE32" s="52">
        <f t="shared" si="30"/>
        <v>0</v>
      </c>
      <c r="KF32" s="52">
        <f t="shared" si="30"/>
        <v>15</v>
      </c>
      <c r="KG32" s="52">
        <f t="shared" si="30"/>
        <v>291</v>
      </c>
      <c r="KH32" s="52">
        <f t="shared" si="30"/>
        <v>0</v>
      </c>
      <c r="KI32" s="52">
        <f t="shared" si="30"/>
        <v>0</v>
      </c>
      <c r="KJ32" s="52">
        <f t="shared" si="30"/>
        <v>0</v>
      </c>
      <c r="KK32" s="52">
        <f t="shared" si="30"/>
        <v>0</v>
      </c>
      <c r="KL32" s="52">
        <f t="shared" si="30"/>
        <v>0</v>
      </c>
      <c r="KM32" s="52">
        <f t="shared" si="30"/>
        <v>0</v>
      </c>
      <c r="KN32" s="52">
        <f t="shared" si="30"/>
        <v>0</v>
      </c>
      <c r="KO32" s="52">
        <f t="shared" si="30"/>
        <v>0</v>
      </c>
      <c r="KP32" s="52">
        <f t="shared" si="30"/>
        <v>0</v>
      </c>
      <c r="KQ32" s="52">
        <f t="shared" si="30"/>
        <v>0</v>
      </c>
      <c r="KR32" s="52">
        <f t="shared" si="30"/>
        <v>0</v>
      </c>
      <c r="KS32" s="52">
        <f t="shared" si="30"/>
        <v>0</v>
      </c>
      <c r="KT32" s="52">
        <f t="shared" si="30"/>
        <v>0</v>
      </c>
      <c r="KU32" s="52">
        <f t="shared" si="30"/>
        <v>0</v>
      </c>
      <c r="KV32" s="52">
        <f t="shared" si="30"/>
        <v>0</v>
      </c>
      <c r="KW32" s="52">
        <f t="shared" si="30"/>
        <v>0</v>
      </c>
      <c r="KX32" s="52">
        <f t="shared" si="30"/>
        <v>0</v>
      </c>
      <c r="KY32" s="52">
        <f t="shared" si="30"/>
        <v>0</v>
      </c>
      <c r="KZ32" s="52">
        <f t="shared" si="30"/>
        <v>0</v>
      </c>
      <c r="LA32" s="52">
        <f t="shared" si="30"/>
        <v>0</v>
      </c>
      <c r="LB32" s="52">
        <f t="shared" si="30"/>
        <v>0</v>
      </c>
      <c r="LC32" s="52">
        <f t="shared" si="30"/>
        <v>0</v>
      </c>
      <c r="LD32" s="52">
        <f t="shared" si="30"/>
        <v>0</v>
      </c>
      <c r="LE32" s="52">
        <f t="shared" si="30"/>
        <v>0</v>
      </c>
      <c r="LF32" s="52">
        <f t="shared" si="30"/>
        <v>0</v>
      </c>
      <c r="LG32" s="52">
        <f t="shared" ref="LG32:MK32" si="31">SUMIFS(LG19:LG30,$C$19:$C$30,"Сельский")</f>
        <v>0</v>
      </c>
      <c r="LH32" s="52">
        <f t="shared" si="31"/>
        <v>0</v>
      </c>
      <c r="LI32" s="52">
        <f t="shared" si="31"/>
        <v>0</v>
      </c>
      <c r="LJ32" s="52">
        <f t="shared" si="31"/>
        <v>0</v>
      </c>
      <c r="LK32" s="52">
        <f t="shared" si="31"/>
        <v>109</v>
      </c>
      <c r="LL32" s="52">
        <f t="shared" si="31"/>
        <v>0</v>
      </c>
      <c r="LM32" s="52">
        <f t="shared" si="31"/>
        <v>0</v>
      </c>
      <c r="LN32" s="52">
        <f t="shared" si="31"/>
        <v>0</v>
      </c>
      <c r="LO32" s="52">
        <f t="shared" si="31"/>
        <v>0</v>
      </c>
      <c r="LP32" s="52">
        <f t="shared" si="31"/>
        <v>0</v>
      </c>
      <c r="LQ32" s="52">
        <f t="shared" si="31"/>
        <v>0</v>
      </c>
      <c r="LR32" s="52">
        <f t="shared" si="31"/>
        <v>0</v>
      </c>
      <c r="LS32" s="52">
        <f t="shared" si="31"/>
        <v>0</v>
      </c>
      <c r="LT32" s="52">
        <f t="shared" si="31"/>
        <v>0</v>
      </c>
      <c r="LU32" s="52">
        <f t="shared" si="31"/>
        <v>0</v>
      </c>
      <c r="LV32" s="52">
        <f t="shared" si="31"/>
        <v>0</v>
      </c>
      <c r="LW32" s="52">
        <f t="shared" si="31"/>
        <v>0</v>
      </c>
      <c r="LX32" s="52">
        <f t="shared" si="31"/>
        <v>0</v>
      </c>
      <c r="LY32" s="52">
        <f t="shared" si="31"/>
        <v>0</v>
      </c>
      <c r="LZ32" s="52">
        <f t="shared" si="31"/>
        <v>0</v>
      </c>
      <c r="MA32" s="52">
        <f t="shared" si="31"/>
        <v>0</v>
      </c>
      <c r="MB32" s="52">
        <f t="shared" si="31"/>
        <v>0</v>
      </c>
      <c r="MC32" s="52">
        <f t="shared" si="31"/>
        <v>0</v>
      </c>
      <c r="MD32" s="52">
        <f t="shared" si="31"/>
        <v>0</v>
      </c>
      <c r="ME32" s="52">
        <f t="shared" si="31"/>
        <v>0</v>
      </c>
      <c r="MF32" s="52">
        <f t="shared" si="31"/>
        <v>0</v>
      </c>
      <c r="MG32" s="52">
        <f t="shared" si="31"/>
        <v>0</v>
      </c>
      <c r="MH32" s="52">
        <f t="shared" si="31"/>
        <v>0</v>
      </c>
      <c r="MI32" s="52">
        <f t="shared" si="31"/>
        <v>0</v>
      </c>
      <c r="MJ32" s="52">
        <f t="shared" si="31"/>
        <v>0</v>
      </c>
      <c r="MK32" s="52">
        <f t="shared" si="31"/>
        <v>0</v>
      </c>
      <c r="ML32" s="52">
        <f t="shared" ref="ML32:OW32" si="32">SUMIFS(ML19:ML30,$C$19:$C$30,"Сельский")</f>
        <v>0</v>
      </c>
      <c r="MM32" s="52">
        <f t="shared" si="32"/>
        <v>0</v>
      </c>
      <c r="MN32" s="52">
        <f t="shared" si="32"/>
        <v>48</v>
      </c>
      <c r="MO32" s="52">
        <f t="shared" si="32"/>
        <v>0</v>
      </c>
      <c r="MP32" s="52">
        <f t="shared" si="32"/>
        <v>0</v>
      </c>
      <c r="MQ32" s="52">
        <f t="shared" si="32"/>
        <v>0</v>
      </c>
      <c r="MR32" s="52">
        <f t="shared" si="32"/>
        <v>0</v>
      </c>
      <c r="MS32" s="52">
        <f t="shared" si="32"/>
        <v>0</v>
      </c>
      <c r="MT32" s="52">
        <f t="shared" si="32"/>
        <v>0</v>
      </c>
      <c r="MU32" s="52">
        <f t="shared" si="32"/>
        <v>0</v>
      </c>
      <c r="MV32" s="52">
        <f t="shared" si="32"/>
        <v>0</v>
      </c>
      <c r="MW32" s="52">
        <f t="shared" si="32"/>
        <v>0</v>
      </c>
      <c r="MX32" s="52">
        <f t="shared" si="32"/>
        <v>0</v>
      </c>
      <c r="MY32" s="52">
        <f t="shared" si="32"/>
        <v>0</v>
      </c>
      <c r="MZ32" s="52">
        <f t="shared" si="32"/>
        <v>0</v>
      </c>
      <c r="NA32" s="52">
        <f t="shared" si="32"/>
        <v>0</v>
      </c>
      <c r="NB32" s="52">
        <f t="shared" si="32"/>
        <v>0</v>
      </c>
      <c r="NC32" s="52">
        <f t="shared" si="32"/>
        <v>0</v>
      </c>
      <c r="ND32" s="52">
        <f t="shared" si="32"/>
        <v>0</v>
      </c>
      <c r="NE32" s="52">
        <f t="shared" si="32"/>
        <v>0</v>
      </c>
      <c r="NF32" s="52">
        <f t="shared" si="32"/>
        <v>0</v>
      </c>
      <c r="NG32" s="52">
        <f t="shared" si="32"/>
        <v>0</v>
      </c>
      <c r="NH32" s="52">
        <f t="shared" si="32"/>
        <v>0</v>
      </c>
      <c r="NI32" s="52">
        <f t="shared" si="32"/>
        <v>0</v>
      </c>
      <c r="NJ32" s="52">
        <f t="shared" si="32"/>
        <v>0</v>
      </c>
      <c r="NK32" s="52">
        <f t="shared" si="32"/>
        <v>0</v>
      </c>
      <c r="NL32" s="52">
        <f t="shared" si="32"/>
        <v>0</v>
      </c>
      <c r="NM32" s="52">
        <f t="shared" si="32"/>
        <v>0</v>
      </c>
      <c r="NN32" s="52">
        <f t="shared" si="32"/>
        <v>0</v>
      </c>
      <c r="NO32" s="52">
        <f t="shared" si="32"/>
        <v>0</v>
      </c>
      <c r="NP32" s="52">
        <f t="shared" si="32"/>
        <v>0</v>
      </c>
      <c r="NQ32" s="52">
        <f t="shared" si="32"/>
        <v>0</v>
      </c>
      <c r="NR32" s="52">
        <f t="shared" si="32"/>
        <v>0</v>
      </c>
      <c r="NS32" s="52">
        <f t="shared" si="32"/>
        <v>0</v>
      </c>
      <c r="NT32" s="52">
        <f t="shared" si="32"/>
        <v>0</v>
      </c>
      <c r="NU32" s="52">
        <f t="shared" si="32"/>
        <v>0</v>
      </c>
      <c r="NV32" s="52">
        <f t="shared" si="32"/>
        <v>0</v>
      </c>
      <c r="NW32" s="52">
        <f t="shared" si="32"/>
        <v>0</v>
      </c>
      <c r="NX32" s="52">
        <f t="shared" si="32"/>
        <v>0</v>
      </c>
      <c r="NY32" s="52">
        <f t="shared" si="32"/>
        <v>0</v>
      </c>
      <c r="NZ32" s="52">
        <f t="shared" si="32"/>
        <v>0</v>
      </c>
      <c r="OA32" s="52">
        <f t="shared" si="32"/>
        <v>0</v>
      </c>
      <c r="OB32" s="52">
        <f t="shared" si="32"/>
        <v>0</v>
      </c>
      <c r="OC32" s="52">
        <f t="shared" si="32"/>
        <v>0</v>
      </c>
      <c r="OD32" s="52">
        <f t="shared" si="32"/>
        <v>0</v>
      </c>
      <c r="OE32" s="52">
        <f t="shared" si="32"/>
        <v>0</v>
      </c>
      <c r="OF32" s="52">
        <f t="shared" si="32"/>
        <v>0</v>
      </c>
      <c r="OG32" s="52">
        <f t="shared" si="32"/>
        <v>0</v>
      </c>
      <c r="OH32" s="52">
        <f t="shared" si="32"/>
        <v>0</v>
      </c>
      <c r="OI32" s="52">
        <f t="shared" si="32"/>
        <v>0</v>
      </c>
      <c r="OJ32" s="52">
        <f t="shared" si="32"/>
        <v>0</v>
      </c>
      <c r="OK32" s="52">
        <f t="shared" si="32"/>
        <v>0</v>
      </c>
      <c r="OL32" s="52">
        <f t="shared" si="32"/>
        <v>0</v>
      </c>
      <c r="OM32" s="52">
        <f t="shared" si="32"/>
        <v>0</v>
      </c>
      <c r="ON32" s="52">
        <f t="shared" si="32"/>
        <v>0</v>
      </c>
      <c r="OO32" s="52">
        <f t="shared" si="32"/>
        <v>0</v>
      </c>
      <c r="OP32" s="52">
        <f t="shared" si="32"/>
        <v>0</v>
      </c>
      <c r="OQ32" s="52">
        <f t="shared" si="32"/>
        <v>0</v>
      </c>
      <c r="OR32" s="52">
        <f t="shared" si="32"/>
        <v>0</v>
      </c>
      <c r="OS32" s="52">
        <f t="shared" si="32"/>
        <v>0</v>
      </c>
      <c r="OT32" s="52">
        <f t="shared" si="32"/>
        <v>0</v>
      </c>
      <c r="OU32" s="52">
        <f t="shared" si="32"/>
        <v>0</v>
      </c>
      <c r="OV32" s="52">
        <f t="shared" si="32"/>
        <v>0</v>
      </c>
      <c r="OW32" s="52">
        <f t="shared" si="32"/>
        <v>0</v>
      </c>
      <c r="OX32" s="52">
        <f t="shared" ref="OX32:RI32" si="33">SUMIFS(OX19:OX30,$C$19:$C$30,"Сельский")</f>
        <v>0</v>
      </c>
      <c r="OY32" s="52">
        <f t="shared" si="33"/>
        <v>0</v>
      </c>
      <c r="OZ32" s="52">
        <f t="shared" si="33"/>
        <v>0</v>
      </c>
      <c r="PA32" s="52">
        <f t="shared" si="33"/>
        <v>0</v>
      </c>
      <c r="PB32" s="52">
        <f t="shared" si="33"/>
        <v>0</v>
      </c>
      <c r="PC32" s="52">
        <f t="shared" si="33"/>
        <v>0</v>
      </c>
      <c r="PD32" s="52">
        <f t="shared" si="33"/>
        <v>0</v>
      </c>
      <c r="PE32" s="52">
        <f t="shared" si="33"/>
        <v>0</v>
      </c>
      <c r="PF32" s="52">
        <f t="shared" si="33"/>
        <v>0</v>
      </c>
      <c r="PG32" s="52">
        <f t="shared" si="33"/>
        <v>0</v>
      </c>
      <c r="PH32" s="52">
        <f t="shared" si="33"/>
        <v>0</v>
      </c>
      <c r="PI32" s="52">
        <f t="shared" si="33"/>
        <v>0</v>
      </c>
      <c r="PJ32" s="52">
        <f t="shared" si="33"/>
        <v>0</v>
      </c>
      <c r="PK32" s="52">
        <f t="shared" si="33"/>
        <v>0</v>
      </c>
      <c r="PL32" s="52">
        <f t="shared" si="33"/>
        <v>0</v>
      </c>
      <c r="PM32" s="52">
        <f t="shared" si="33"/>
        <v>0</v>
      </c>
      <c r="PN32" s="52">
        <f t="shared" si="33"/>
        <v>0</v>
      </c>
      <c r="PO32" s="52">
        <f t="shared" si="33"/>
        <v>0</v>
      </c>
      <c r="PP32" s="52">
        <f t="shared" si="33"/>
        <v>0</v>
      </c>
      <c r="PQ32" s="52">
        <f t="shared" si="33"/>
        <v>0</v>
      </c>
      <c r="PR32" s="52">
        <f t="shared" si="33"/>
        <v>0</v>
      </c>
      <c r="PS32" s="52">
        <f t="shared" si="33"/>
        <v>0</v>
      </c>
      <c r="PT32" s="52">
        <f t="shared" si="33"/>
        <v>0</v>
      </c>
      <c r="PU32" s="52">
        <f t="shared" si="33"/>
        <v>0</v>
      </c>
      <c r="PV32" s="52">
        <f t="shared" si="33"/>
        <v>0</v>
      </c>
      <c r="PW32" s="52">
        <f t="shared" si="33"/>
        <v>0</v>
      </c>
      <c r="PX32" s="52">
        <f t="shared" si="33"/>
        <v>0</v>
      </c>
      <c r="PY32" s="52">
        <f t="shared" si="33"/>
        <v>0</v>
      </c>
      <c r="PZ32" s="52">
        <f t="shared" si="33"/>
        <v>2114</v>
      </c>
      <c r="QA32" s="52">
        <f t="shared" si="33"/>
        <v>1027</v>
      </c>
      <c r="QB32" s="52">
        <f t="shared" si="33"/>
        <v>0</v>
      </c>
      <c r="QC32" s="52">
        <f t="shared" si="33"/>
        <v>0</v>
      </c>
      <c r="QD32" s="52">
        <f t="shared" si="33"/>
        <v>0</v>
      </c>
      <c r="QE32" s="52">
        <f t="shared" si="33"/>
        <v>0</v>
      </c>
      <c r="QF32" s="52">
        <f t="shared" si="33"/>
        <v>0</v>
      </c>
      <c r="QG32" s="52">
        <f t="shared" si="33"/>
        <v>0</v>
      </c>
      <c r="QH32" s="52">
        <f t="shared" si="33"/>
        <v>0</v>
      </c>
      <c r="QI32" s="52">
        <f t="shared" si="33"/>
        <v>0</v>
      </c>
      <c r="QJ32" s="52">
        <f t="shared" si="33"/>
        <v>0</v>
      </c>
      <c r="QK32" s="52">
        <f t="shared" si="33"/>
        <v>0</v>
      </c>
      <c r="QL32" s="52">
        <f t="shared" si="33"/>
        <v>943</v>
      </c>
      <c r="QM32" s="52">
        <f t="shared" si="33"/>
        <v>0</v>
      </c>
      <c r="QN32" s="52">
        <f t="shared" si="33"/>
        <v>0</v>
      </c>
      <c r="QO32" s="52">
        <f t="shared" si="33"/>
        <v>144</v>
      </c>
      <c r="QP32" s="52">
        <f t="shared" si="33"/>
        <v>0</v>
      </c>
      <c r="QQ32" s="52">
        <f t="shared" si="33"/>
        <v>0</v>
      </c>
      <c r="QR32" s="52">
        <f t="shared" si="33"/>
        <v>3357.7000000000003</v>
      </c>
      <c r="QS32" s="52">
        <f t="shared" si="33"/>
        <v>461</v>
      </c>
      <c r="QT32" s="52">
        <f t="shared" si="33"/>
        <v>2896.7000000000003</v>
      </c>
      <c r="QU32" s="52">
        <f t="shared" si="33"/>
        <v>1211.7</v>
      </c>
      <c r="QV32" s="52">
        <f t="shared" si="33"/>
        <v>0</v>
      </c>
      <c r="QW32" s="52">
        <f t="shared" si="33"/>
        <v>1327.4</v>
      </c>
      <c r="QX32" s="52">
        <f t="shared" si="33"/>
        <v>0</v>
      </c>
      <c r="QY32" s="52">
        <f t="shared" si="33"/>
        <v>353.59999999999997</v>
      </c>
      <c r="QZ32" s="52">
        <f t="shared" si="33"/>
        <v>0</v>
      </c>
      <c r="RA32" s="52">
        <f t="shared" si="33"/>
        <v>2</v>
      </c>
      <c r="RB32" s="52">
        <f t="shared" si="33"/>
        <v>0</v>
      </c>
      <c r="RC32" s="52">
        <f t="shared" si="33"/>
        <v>0</v>
      </c>
      <c r="RD32" s="52">
        <f t="shared" si="33"/>
        <v>0</v>
      </c>
      <c r="RE32" s="52">
        <f t="shared" si="33"/>
        <v>1</v>
      </c>
      <c r="RF32" s="52">
        <f t="shared" si="33"/>
        <v>0</v>
      </c>
      <c r="RG32" s="52">
        <f t="shared" si="33"/>
        <v>0</v>
      </c>
      <c r="RH32" s="52">
        <f t="shared" si="33"/>
        <v>0</v>
      </c>
      <c r="RI32" s="52">
        <f t="shared" si="33"/>
        <v>0</v>
      </c>
      <c r="RJ32" s="52">
        <f t="shared" ref="RJ32:TU32" si="34">SUMIFS(RJ19:RJ30,$C$19:$C$30,"Сельский")</f>
        <v>0</v>
      </c>
      <c r="RK32" s="52">
        <f t="shared" si="34"/>
        <v>0</v>
      </c>
      <c r="RL32" s="52">
        <f t="shared" si="34"/>
        <v>0</v>
      </c>
      <c r="RM32" s="52">
        <f t="shared" si="34"/>
        <v>0</v>
      </c>
      <c r="RN32" s="52">
        <f t="shared" si="34"/>
        <v>1</v>
      </c>
      <c r="RO32" s="52">
        <f t="shared" si="34"/>
        <v>0</v>
      </c>
      <c r="RP32" s="52">
        <f t="shared" si="34"/>
        <v>0</v>
      </c>
      <c r="RQ32" s="52">
        <f t="shared" si="34"/>
        <v>0</v>
      </c>
      <c r="RR32" s="52">
        <f t="shared" si="34"/>
        <v>0</v>
      </c>
      <c r="RS32" s="52">
        <f t="shared" si="34"/>
        <v>0</v>
      </c>
      <c r="RT32" s="52">
        <f t="shared" si="34"/>
        <v>0</v>
      </c>
      <c r="RU32" s="52">
        <f t="shared" si="34"/>
        <v>0</v>
      </c>
      <c r="RV32" s="52">
        <f t="shared" si="34"/>
        <v>0</v>
      </c>
      <c r="RW32" s="52">
        <f t="shared" si="34"/>
        <v>0</v>
      </c>
      <c r="RX32" s="52">
        <f t="shared" si="34"/>
        <v>0</v>
      </c>
      <c r="RY32" s="52">
        <f t="shared" si="34"/>
        <v>0</v>
      </c>
      <c r="RZ32" s="52">
        <f t="shared" si="34"/>
        <v>0</v>
      </c>
      <c r="SA32" s="52">
        <f t="shared" si="34"/>
        <v>0</v>
      </c>
      <c r="SB32" s="52">
        <f t="shared" si="34"/>
        <v>0</v>
      </c>
      <c r="SC32" s="52">
        <f t="shared" si="34"/>
        <v>0</v>
      </c>
      <c r="SD32" s="52">
        <f t="shared" si="34"/>
        <v>0</v>
      </c>
      <c r="SE32" s="52">
        <f t="shared" si="34"/>
        <v>0</v>
      </c>
      <c r="SF32" s="52">
        <f t="shared" si="34"/>
        <v>0</v>
      </c>
      <c r="SG32" s="52">
        <f t="shared" si="34"/>
        <v>0</v>
      </c>
      <c r="SH32" s="52">
        <f t="shared" si="34"/>
        <v>0</v>
      </c>
      <c r="SI32" s="52">
        <f t="shared" si="34"/>
        <v>0</v>
      </c>
      <c r="SJ32" s="52">
        <f t="shared" si="34"/>
        <v>0</v>
      </c>
      <c r="SK32" s="52">
        <f t="shared" si="34"/>
        <v>0</v>
      </c>
      <c r="SL32" s="52">
        <f t="shared" si="34"/>
        <v>0</v>
      </c>
      <c r="SM32" s="52">
        <f t="shared" si="34"/>
        <v>0</v>
      </c>
      <c r="SN32" s="52">
        <f t="shared" si="34"/>
        <v>0</v>
      </c>
      <c r="SO32" s="52">
        <f t="shared" si="34"/>
        <v>0</v>
      </c>
      <c r="SP32" s="52">
        <f t="shared" si="34"/>
        <v>0</v>
      </c>
      <c r="SQ32" s="52">
        <f t="shared" si="34"/>
        <v>0</v>
      </c>
      <c r="SR32" s="52">
        <f t="shared" si="34"/>
        <v>0</v>
      </c>
      <c r="SS32" s="52">
        <f t="shared" si="34"/>
        <v>0</v>
      </c>
      <c r="ST32" s="52">
        <f t="shared" si="34"/>
        <v>0</v>
      </c>
      <c r="SU32" s="52">
        <f t="shared" si="34"/>
        <v>0</v>
      </c>
      <c r="SV32" s="52">
        <f t="shared" si="34"/>
        <v>0</v>
      </c>
      <c r="SW32" s="52">
        <f t="shared" si="34"/>
        <v>0</v>
      </c>
      <c r="SX32" s="52">
        <f t="shared" si="34"/>
        <v>0</v>
      </c>
      <c r="SY32" s="52">
        <f t="shared" si="34"/>
        <v>0</v>
      </c>
      <c r="SZ32" s="52">
        <f t="shared" si="34"/>
        <v>15</v>
      </c>
      <c r="TA32" s="52">
        <f t="shared" si="34"/>
        <v>291</v>
      </c>
      <c r="TB32" s="52">
        <f t="shared" si="34"/>
        <v>0</v>
      </c>
      <c r="TC32" s="52">
        <f t="shared" si="34"/>
        <v>0</v>
      </c>
      <c r="TD32" s="52">
        <f t="shared" si="34"/>
        <v>0</v>
      </c>
      <c r="TE32" s="52">
        <f t="shared" si="34"/>
        <v>0</v>
      </c>
      <c r="TF32" s="52">
        <f t="shared" si="34"/>
        <v>0</v>
      </c>
      <c r="TG32" s="52">
        <f t="shared" si="34"/>
        <v>0</v>
      </c>
      <c r="TH32" s="52">
        <f t="shared" si="34"/>
        <v>0</v>
      </c>
      <c r="TI32" s="52">
        <f t="shared" si="34"/>
        <v>0</v>
      </c>
      <c r="TJ32" s="52">
        <f t="shared" si="34"/>
        <v>0</v>
      </c>
      <c r="TK32" s="52">
        <f t="shared" si="34"/>
        <v>0</v>
      </c>
      <c r="TL32" s="52">
        <f t="shared" si="34"/>
        <v>0</v>
      </c>
      <c r="TM32" s="52">
        <f t="shared" si="34"/>
        <v>0</v>
      </c>
      <c r="TN32" s="52">
        <f t="shared" si="34"/>
        <v>0</v>
      </c>
      <c r="TO32" s="52">
        <f t="shared" si="34"/>
        <v>0</v>
      </c>
      <c r="TP32" s="52">
        <f t="shared" si="34"/>
        <v>0</v>
      </c>
      <c r="TQ32" s="52">
        <f t="shared" si="34"/>
        <v>0</v>
      </c>
      <c r="TR32" s="52">
        <f t="shared" si="34"/>
        <v>0</v>
      </c>
      <c r="TS32" s="52">
        <f t="shared" si="34"/>
        <v>0</v>
      </c>
      <c r="TT32" s="52">
        <f t="shared" si="34"/>
        <v>0</v>
      </c>
      <c r="TU32" s="52">
        <f t="shared" si="34"/>
        <v>0</v>
      </c>
      <c r="TV32" s="52">
        <f t="shared" ref="TV32:WG32" si="35">SUMIFS(TV19:TV30,$C$19:$C$30,"Сельский")</f>
        <v>0</v>
      </c>
      <c r="TW32" s="52">
        <f t="shared" si="35"/>
        <v>0</v>
      </c>
      <c r="TX32" s="52">
        <f t="shared" si="35"/>
        <v>0</v>
      </c>
      <c r="TY32" s="52">
        <f t="shared" si="35"/>
        <v>0</v>
      </c>
      <c r="TZ32" s="52">
        <f t="shared" si="35"/>
        <v>0</v>
      </c>
      <c r="UA32" s="52">
        <f t="shared" si="35"/>
        <v>0</v>
      </c>
      <c r="UB32" s="52">
        <f t="shared" si="35"/>
        <v>0</v>
      </c>
      <c r="UC32" s="52">
        <f t="shared" si="35"/>
        <v>0</v>
      </c>
      <c r="UD32" s="52">
        <f t="shared" si="35"/>
        <v>0</v>
      </c>
      <c r="UE32" s="52">
        <f t="shared" si="35"/>
        <v>109</v>
      </c>
      <c r="UF32" s="52">
        <f t="shared" si="35"/>
        <v>0</v>
      </c>
      <c r="UG32" s="52">
        <f t="shared" si="35"/>
        <v>0</v>
      </c>
      <c r="UH32" s="52">
        <f t="shared" si="35"/>
        <v>0</v>
      </c>
      <c r="UI32" s="52">
        <f t="shared" si="35"/>
        <v>0</v>
      </c>
      <c r="UJ32" s="52">
        <f t="shared" si="35"/>
        <v>0</v>
      </c>
      <c r="UK32" s="52">
        <f t="shared" si="35"/>
        <v>0</v>
      </c>
      <c r="UL32" s="52">
        <f t="shared" si="35"/>
        <v>0</v>
      </c>
      <c r="UM32" s="52">
        <f t="shared" si="35"/>
        <v>0</v>
      </c>
      <c r="UN32" s="52">
        <f t="shared" si="35"/>
        <v>0</v>
      </c>
      <c r="UO32" s="52">
        <f t="shared" si="35"/>
        <v>0</v>
      </c>
      <c r="UP32" s="52">
        <f t="shared" si="35"/>
        <v>0</v>
      </c>
      <c r="UQ32" s="52">
        <f t="shared" si="35"/>
        <v>0</v>
      </c>
      <c r="UR32" s="52">
        <f t="shared" si="35"/>
        <v>0</v>
      </c>
      <c r="US32" s="52">
        <f t="shared" si="35"/>
        <v>0</v>
      </c>
      <c r="UT32" s="52">
        <f t="shared" si="35"/>
        <v>0</v>
      </c>
      <c r="UU32" s="52">
        <f t="shared" si="35"/>
        <v>0</v>
      </c>
      <c r="UV32" s="52">
        <f t="shared" si="35"/>
        <v>0</v>
      </c>
      <c r="UW32" s="52">
        <f t="shared" si="35"/>
        <v>0</v>
      </c>
      <c r="UX32" s="52">
        <f t="shared" si="35"/>
        <v>0</v>
      </c>
      <c r="UY32" s="52">
        <f t="shared" si="35"/>
        <v>0</v>
      </c>
      <c r="UZ32" s="52">
        <f t="shared" si="35"/>
        <v>0</v>
      </c>
      <c r="VA32" s="52">
        <f t="shared" si="35"/>
        <v>0</v>
      </c>
      <c r="VB32" s="52">
        <f t="shared" si="35"/>
        <v>0</v>
      </c>
      <c r="VC32" s="52">
        <f t="shared" si="35"/>
        <v>0</v>
      </c>
      <c r="VD32" s="52">
        <f t="shared" si="35"/>
        <v>0</v>
      </c>
      <c r="VE32" s="52">
        <f t="shared" si="35"/>
        <v>0</v>
      </c>
      <c r="VF32" s="52">
        <f t="shared" si="35"/>
        <v>0</v>
      </c>
      <c r="VG32" s="52">
        <f t="shared" si="35"/>
        <v>0</v>
      </c>
      <c r="VH32" s="52">
        <f t="shared" si="35"/>
        <v>46</v>
      </c>
      <c r="VI32" s="52">
        <f t="shared" si="35"/>
        <v>0</v>
      </c>
      <c r="VJ32" s="52">
        <f t="shared" si="35"/>
        <v>0</v>
      </c>
      <c r="VK32" s="52">
        <f t="shared" si="35"/>
        <v>0</v>
      </c>
      <c r="VL32" s="52">
        <f t="shared" si="35"/>
        <v>0</v>
      </c>
      <c r="VM32" s="52">
        <f t="shared" si="35"/>
        <v>0</v>
      </c>
      <c r="VN32" s="52">
        <f t="shared" si="35"/>
        <v>0</v>
      </c>
      <c r="VO32" s="52">
        <f t="shared" si="35"/>
        <v>0</v>
      </c>
      <c r="VP32" s="52">
        <f t="shared" si="35"/>
        <v>0</v>
      </c>
      <c r="VQ32" s="52">
        <f t="shared" si="35"/>
        <v>0</v>
      </c>
      <c r="VR32" s="52">
        <f t="shared" si="35"/>
        <v>0</v>
      </c>
      <c r="VS32" s="52">
        <f t="shared" si="35"/>
        <v>0</v>
      </c>
      <c r="VT32" s="52">
        <f t="shared" si="35"/>
        <v>0</v>
      </c>
      <c r="VU32" s="52">
        <f t="shared" si="35"/>
        <v>0</v>
      </c>
      <c r="VV32" s="52">
        <f t="shared" si="35"/>
        <v>0</v>
      </c>
      <c r="VW32" s="52">
        <f t="shared" si="35"/>
        <v>0</v>
      </c>
      <c r="VX32" s="52">
        <f t="shared" si="35"/>
        <v>0</v>
      </c>
      <c r="VY32" s="52">
        <f t="shared" si="35"/>
        <v>0</v>
      </c>
      <c r="VZ32" s="52">
        <f t="shared" si="35"/>
        <v>0</v>
      </c>
      <c r="WA32" s="52">
        <f t="shared" si="35"/>
        <v>0</v>
      </c>
      <c r="WB32" s="52">
        <f t="shared" si="35"/>
        <v>0</v>
      </c>
      <c r="WC32" s="52">
        <f t="shared" si="35"/>
        <v>0</v>
      </c>
      <c r="WD32" s="52">
        <f t="shared" si="35"/>
        <v>0</v>
      </c>
      <c r="WE32" s="52">
        <f t="shared" si="35"/>
        <v>0</v>
      </c>
      <c r="WF32" s="52">
        <f t="shared" si="35"/>
        <v>0</v>
      </c>
      <c r="WG32" s="52">
        <f t="shared" si="35"/>
        <v>0</v>
      </c>
      <c r="WH32" s="52">
        <f t="shared" ref="WH32:YS32" si="36">SUMIFS(WH19:WH30,$C$19:$C$30,"Сельский")</f>
        <v>0</v>
      </c>
      <c r="WI32" s="52">
        <f t="shared" si="36"/>
        <v>0</v>
      </c>
      <c r="WJ32" s="52">
        <f t="shared" si="36"/>
        <v>0</v>
      </c>
      <c r="WK32" s="52">
        <f t="shared" si="36"/>
        <v>0</v>
      </c>
      <c r="WL32" s="52">
        <f t="shared" si="36"/>
        <v>0</v>
      </c>
      <c r="WM32" s="52">
        <f t="shared" si="36"/>
        <v>0</v>
      </c>
      <c r="WN32" s="52">
        <f t="shared" si="36"/>
        <v>0</v>
      </c>
      <c r="WO32" s="52">
        <f t="shared" si="36"/>
        <v>0</v>
      </c>
      <c r="WP32" s="52">
        <f t="shared" si="36"/>
        <v>0</v>
      </c>
      <c r="WQ32" s="52">
        <f t="shared" si="36"/>
        <v>0</v>
      </c>
      <c r="WR32" s="52">
        <f t="shared" si="36"/>
        <v>0</v>
      </c>
      <c r="WS32" s="52">
        <f t="shared" si="36"/>
        <v>0</v>
      </c>
      <c r="WT32" s="52">
        <f t="shared" si="36"/>
        <v>0</v>
      </c>
      <c r="WU32" s="52">
        <f t="shared" si="36"/>
        <v>0</v>
      </c>
      <c r="WV32" s="52">
        <f t="shared" si="36"/>
        <v>0</v>
      </c>
      <c r="WW32" s="52">
        <f t="shared" si="36"/>
        <v>0</v>
      </c>
      <c r="WX32" s="52">
        <f t="shared" si="36"/>
        <v>0</v>
      </c>
      <c r="WY32" s="52">
        <f t="shared" si="36"/>
        <v>0</v>
      </c>
      <c r="WZ32" s="52">
        <f t="shared" si="36"/>
        <v>0</v>
      </c>
      <c r="XA32" s="52">
        <f t="shared" si="36"/>
        <v>0</v>
      </c>
      <c r="XB32" s="52">
        <f t="shared" si="36"/>
        <v>0</v>
      </c>
      <c r="XC32" s="52">
        <f t="shared" si="36"/>
        <v>0</v>
      </c>
      <c r="XD32" s="52">
        <f t="shared" si="36"/>
        <v>0</v>
      </c>
      <c r="XE32" s="52">
        <f t="shared" si="36"/>
        <v>0</v>
      </c>
      <c r="XF32" s="52">
        <f t="shared" si="36"/>
        <v>0</v>
      </c>
      <c r="XG32" s="52">
        <f t="shared" si="36"/>
        <v>0</v>
      </c>
      <c r="XH32" s="52">
        <f t="shared" si="36"/>
        <v>0</v>
      </c>
      <c r="XI32" s="52">
        <f t="shared" si="36"/>
        <v>0</v>
      </c>
      <c r="XJ32" s="52">
        <f t="shared" si="36"/>
        <v>0</v>
      </c>
      <c r="XK32" s="52">
        <f t="shared" si="36"/>
        <v>0</v>
      </c>
      <c r="XL32" s="52">
        <f t="shared" si="36"/>
        <v>0</v>
      </c>
      <c r="XM32" s="52">
        <f t="shared" si="36"/>
        <v>0</v>
      </c>
      <c r="XN32" s="52">
        <f t="shared" si="36"/>
        <v>0</v>
      </c>
      <c r="XO32" s="52">
        <f t="shared" si="36"/>
        <v>0</v>
      </c>
      <c r="XP32" s="52">
        <f t="shared" si="36"/>
        <v>0</v>
      </c>
      <c r="XQ32" s="52">
        <f t="shared" si="36"/>
        <v>0</v>
      </c>
      <c r="XR32" s="52">
        <f t="shared" si="36"/>
        <v>0</v>
      </c>
      <c r="XS32" s="52">
        <f t="shared" si="36"/>
        <v>0</v>
      </c>
      <c r="XT32" s="52">
        <f t="shared" si="36"/>
        <v>0</v>
      </c>
      <c r="XU32" s="52">
        <f t="shared" si="36"/>
        <v>0</v>
      </c>
      <c r="XV32" s="52">
        <f t="shared" si="36"/>
        <v>0</v>
      </c>
      <c r="XW32" s="52">
        <f t="shared" si="36"/>
        <v>0</v>
      </c>
      <c r="XX32" s="52">
        <f t="shared" si="36"/>
        <v>0</v>
      </c>
      <c r="XY32" s="52">
        <f t="shared" si="36"/>
        <v>0</v>
      </c>
      <c r="XZ32" s="52">
        <f t="shared" si="36"/>
        <v>0</v>
      </c>
      <c r="YA32" s="52">
        <f t="shared" si="36"/>
        <v>0</v>
      </c>
      <c r="YB32" s="52">
        <f t="shared" si="36"/>
        <v>0</v>
      </c>
      <c r="YC32" s="52">
        <f t="shared" si="36"/>
        <v>0</v>
      </c>
      <c r="YD32" s="52">
        <f t="shared" si="36"/>
        <v>0</v>
      </c>
      <c r="YE32" s="52">
        <f t="shared" si="36"/>
        <v>0</v>
      </c>
      <c r="YF32" s="52">
        <f t="shared" si="36"/>
        <v>0</v>
      </c>
      <c r="YG32" s="52">
        <f t="shared" si="36"/>
        <v>0</v>
      </c>
      <c r="YH32" s="52">
        <f t="shared" si="36"/>
        <v>0</v>
      </c>
      <c r="YI32" s="52">
        <f t="shared" si="36"/>
        <v>0</v>
      </c>
      <c r="YJ32" s="52">
        <f t="shared" si="36"/>
        <v>0</v>
      </c>
      <c r="YK32" s="52">
        <f t="shared" si="36"/>
        <v>0</v>
      </c>
      <c r="YL32" s="52">
        <f t="shared" si="36"/>
        <v>0</v>
      </c>
      <c r="YM32" s="52">
        <f t="shared" si="36"/>
        <v>0</v>
      </c>
      <c r="YN32" s="52">
        <f t="shared" si="36"/>
        <v>0</v>
      </c>
      <c r="YO32" s="52">
        <f t="shared" si="36"/>
        <v>0</v>
      </c>
      <c r="YP32" s="52">
        <f t="shared" si="36"/>
        <v>0</v>
      </c>
      <c r="YQ32" s="52">
        <f t="shared" si="36"/>
        <v>0</v>
      </c>
      <c r="YR32" s="52">
        <f t="shared" si="36"/>
        <v>0</v>
      </c>
      <c r="YS32" s="52">
        <f t="shared" si="36"/>
        <v>0</v>
      </c>
      <c r="YT32" s="52">
        <f t="shared" ref="YT32:ZS32" si="37">SUMIFS(YT19:YT30,$C$19:$C$30,"Сельский")</f>
        <v>2060.6</v>
      </c>
      <c r="YU32" s="52">
        <f t="shared" si="37"/>
        <v>1017.7</v>
      </c>
      <c r="YV32" s="52">
        <f t="shared" si="37"/>
        <v>0</v>
      </c>
      <c r="YW32" s="52">
        <f t="shared" si="37"/>
        <v>0</v>
      </c>
      <c r="YX32" s="52">
        <f t="shared" si="37"/>
        <v>0</v>
      </c>
      <c r="YY32" s="52">
        <f t="shared" si="37"/>
        <v>0</v>
      </c>
      <c r="YZ32" s="52">
        <f t="shared" si="37"/>
        <v>0</v>
      </c>
      <c r="ZA32" s="52">
        <f t="shared" si="37"/>
        <v>0</v>
      </c>
      <c r="ZB32" s="52">
        <f t="shared" si="37"/>
        <v>0</v>
      </c>
      <c r="ZC32" s="52">
        <f t="shared" si="37"/>
        <v>0</v>
      </c>
      <c r="ZD32" s="52">
        <f t="shared" si="37"/>
        <v>0</v>
      </c>
      <c r="ZE32" s="52">
        <f t="shared" si="37"/>
        <v>0</v>
      </c>
      <c r="ZF32" s="52">
        <f t="shared" si="37"/>
        <v>890.3</v>
      </c>
      <c r="ZG32" s="52">
        <f t="shared" si="37"/>
        <v>0</v>
      </c>
      <c r="ZH32" s="52">
        <f t="shared" si="37"/>
        <v>0</v>
      </c>
      <c r="ZI32" s="52">
        <f t="shared" si="37"/>
        <v>152.6</v>
      </c>
      <c r="ZJ32" s="52">
        <f t="shared" si="37"/>
        <v>0</v>
      </c>
      <c r="ZK32" s="52">
        <f t="shared" si="37"/>
        <v>0</v>
      </c>
      <c r="ZL32" s="52">
        <f t="shared" si="37"/>
        <v>2801.1</v>
      </c>
      <c r="ZM32" s="52">
        <f t="shared" si="37"/>
        <v>230890</v>
      </c>
      <c r="ZN32" s="52">
        <f t="shared" si="37"/>
        <v>181414</v>
      </c>
      <c r="ZO32" s="52">
        <f t="shared" si="37"/>
        <v>146980</v>
      </c>
      <c r="ZP32" s="52">
        <f t="shared" si="37"/>
        <v>25548</v>
      </c>
      <c r="ZQ32" s="52">
        <f>SUMIFS(ZQ19:ZQ30,$C$19:$C$30,"Сельский")</f>
        <v>8886</v>
      </c>
      <c r="ZR32" s="52">
        <f t="shared" si="37"/>
        <v>49476</v>
      </c>
      <c r="ZS32" s="52">
        <f t="shared" si="37"/>
        <v>35862</v>
      </c>
      <c r="ZT32" s="52">
        <f t="shared" ref="ZT32" si="38">SUMIFS(ZT19:ZT30,$C$19:$C$30,"Сельский")</f>
        <v>11243</v>
      </c>
      <c r="ZU32" s="52">
        <f>SUMIFS(ZU19:ZU30,$C$19:$C$30,"Сельский")</f>
        <v>2371</v>
      </c>
    </row>
    <row r="33" spans="1:697" s="9" customFormat="1" ht="26.25" x14ac:dyDescent="0.25">
      <c r="A33" s="8"/>
      <c r="B33" s="53" t="s">
        <v>91</v>
      </c>
      <c r="C33" s="54" t="s">
        <v>89</v>
      </c>
      <c r="D33" s="52">
        <f t="shared" ref="D33:AE33" si="39">SUM(D31:D32)</f>
        <v>3676</v>
      </c>
      <c r="E33" s="52">
        <f t="shared" si="39"/>
        <v>490</v>
      </c>
      <c r="F33" s="52">
        <f t="shared" si="39"/>
        <v>3186</v>
      </c>
      <c r="G33" s="52">
        <f t="shared" si="39"/>
        <v>1380</v>
      </c>
      <c r="H33" s="52">
        <f t="shared" si="39"/>
        <v>0</v>
      </c>
      <c r="I33" s="52">
        <f t="shared" si="39"/>
        <v>1441</v>
      </c>
      <c r="J33" s="52">
        <f t="shared" si="39"/>
        <v>0</v>
      </c>
      <c r="K33" s="52">
        <f t="shared" si="39"/>
        <v>360</v>
      </c>
      <c r="L33" s="52">
        <f t="shared" si="39"/>
        <v>0</v>
      </c>
      <c r="M33" s="52">
        <f t="shared" si="39"/>
        <v>2</v>
      </c>
      <c r="N33" s="52">
        <f t="shared" si="39"/>
        <v>0</v>
      </c>
      <c r="O33" s="52">
        <f t="shared" si="39"/>
        <v>0</v>
      </c>
      <c r="P33" s="52">
        <f t="shared" si="39"/>
        <v>0</v>
      </c>
      <c r="Q33" s="52">
        <f t="shared" si="39"/>
        <v>2</v>
      </c>
      <c r="R33" s="52">
        <f t="shared" si="39"/>
        <v>0</v>
      </c>
      <c r="S33" s="52">
        <f t="shared" si="39"/>
        <v>0</v>
      </c>
      <c r="T33" s="52">
        <f t="shared" si="39"/>
        <v>0</v>
      </c>
      <c r="U33" s="52">
        <f t="shared" si="39"/>
        <v>0</v>
      </c>
      <c r="V33" s="52">
        <f t="shared" si="39"/>
        <v>0</v>
      </c>
      <c r="W33" s="52">
        <f t="shared" si="39"/>
        <v>0</v>
      </c>
      <c r="X33" s="52">
        <f t="shared" si="39"/>
        <v>0</v>
      </c>
      <c r="Y33" s="52">
        <f t="shared" si="39"/>
        <v>0</v>
      </c>
      <c r="Z33" s="52">
        <f t="shared" si="39"/>
        <v>1</v>
      </c>
      <c r="AA33" s="52">
        <f t="shared" si="39"/>
        <v>0</v>
      </c>
      <c r="AB33" s="52">
        <f t="shared" si="39"/>
        <v>0</v>
      </c>
      <c r="AC33" s="52">
        <f t="shared" si="39"/>
        <v>0</v>
      </c>
      <c r="AD33" s="52">
        <f t="shared" si="39"/>
        <v>0</v>
      </c>
      <c r="AE33" s="52">
        <f t="shared" si="39"/>
        <v>0</v>
      </c>
      <c r="AF33" s="52">
        <f t="shared" ref="AF33:CP33" si="40">SUM(AF31:AF32)</f>
        <v>0</v>
      </c>
      <c r="AG33" s="52">
        <f t="shared" si="40"/>
        <v>0</v>
      </c>
      <c r="AH33" s="52">
        <f t="shared" si="40"/>
        <v>0</v>
      </c>
      <c r="AI33" s="52">
        <f t="shared" si="40"/>
        <v>0</v>
      </c>
      <c r="AJ33" s="52">
        <f t="shared" si="40"/>
        <v>0</v>
      </c>
      <c r="AK33" s="52">
        <f t="shared" si="40"/>
        <v>0</v>
      </c>
      <c r="AL33" s="52">
        <f t="shared" si="40"/>
        <v>0</v>
      </c>
      <c r="AM33" s="52">
        <f t="shared" si="40"/>
        <v>0</v>
      </c>
      <c r="AN33" s="52">
        <f t="shared" si="40"/>
        <v>0</v>
      </c>
      <c r="AO33" s="52">
        <f t="shared" si="40"/>
        <v>0</v>
      </c>
      <c r="AP33" s="52">
        <f t="shared" si="40"/>
        <v>0</v>
      </c>
      <c r="AQ33" s="52">
        <f t="shared" si="40"/>
        <v>0</v>
      </c>
      <c r="AR33" s="52">
        <f t="shared" si="40"/>
        <v>0</v>
      </c>
      <c r="AS33" s="52">
        <f t="shared" si="40"/>
        <v>0</v>
      </c>
      <c r="AT33" s="52">
        <f t="shared" si="40"/>
        <v>0</v>
      </c>
      <c r="AU33" s="52">
        <f t="shared" si="40"/>
        <v>0</v>
      </c>
      <c r="AV33" s="52">
        <f t="shared" si="40"/>
        <v>0</v>
      </c>
      <c r="AW33" s="52">
        <f t="shared" si="40"/>
        <v>0</v>
      </c>
      <c r="AX33" s="52">
        <f t="shared" si="40"/>
        <v>0</v>
      </c>
      <c r="AY33" s="52">
        <f t="shared" si="40"/>
        <v>0</v>
      </c>
      <c r="AZ33" s="52">
        <f t="shared" si="40"/>
        <v>0</v>
      </c>
      <c r="BA33" s="52">
        <f t="shared" si="40"/>
        <v>0</v>
      </c>
      <c r="BB33" s="52">
        <f t="shared" si="40"/>
        <v>0</v>
      </c>
      <c r="BC33" s="52">
        <f t="shared" si="40"/>
        <v>0</v>
      </c>
      <c r="BD33" s="52">
        <f t="shared" si="40"/>
        <v>0</v>
      </c>
      <c r="BE33" s="52">
        <f t="shared" si="40"/>
        <v>0</v>
      </c>
      <c r="BF33" s="52">
        <f t="shared" si="40"/>
        <v>0</v>
      </c>
      <c r="BG33" s="52">
        <f t="shared" si="40"/>
        <v>0</v>
      </c>
      <c r="BH33" s="52">
        <f t="shared" si="40"/>
        <v>0</v>
      </c>
      <c r="BI33" s="52">
        <f t="shared" si="40"/>
        <v>0</v>
      </c>
      <c r="BJ33" s="52">
        <f t="shared" si="40"/>
        <v>0</v>
      </c>
      <c r="BK33" s="52">
        <f t="shared" si="40"/>
        <v>0</v>
      </c>
      <c r="BL33" s="52">
        <f t="shared" si="40"/>
        <v>25</v>
      </c>
      <c r="BM33" s="52">
        <f t="shared" si="40"/>
        <v>311</v>
      </c>
      <c r="BN33" s="52">
        <f t="shared" si="40"/>
        <v>0</v>
      </c>
      <c r="BO33" s="52">
        <f t="shared" si="40"/>
        <v>0</v>
      </c>
      <c r="BP33" s="52">
        <f t="shared" si="40"/>
        <v>0</v>
      </c>
      <c r="BQ33" s="52">
        <f t="shared" si="40"/>
        <v>0</v>
      </c>
      <c r="BR33" s="52">
        <f t="shared" si="40"/>
        <v>0</v>
      </c>
      <c r="BS33" s="52">
        <f t="shared" si="40"/>
        <v>0</v>
      </c>
      <c r="BT33" s="52">
        <f t="shared" si="40"/>
        <v>0</v>
      </c>
      <c r="BU33" s="52">
        <f t="shared" si="40"/>
        <v>0</v>
      </c>
      <c r="BV33" s="52">
        <f t="shared" si="40"/>
        <v>0</v>
      </c>
      <c r="BW33" s="52">
        <f t="shared" si="40"/>
        <v>0</v>
      </c>
      <c r="BX33" s="52">
        <f t="shared" si="40"/>
        <v>0</v>
      </c>
      <c r="BY33" s="52">
        <f t="shared" si="40"/>
        <v>0</v>
      </c>
      <c r="BZ33" s="52">
        <f t="shared" si="40"/>
        <v>0</v>
      </c>
      <c r="CA33" s="52">
        <f t="shared" si="40"/>
        <v>0</v>
      </c>
      <c r="CB33" s="52">
        <f t="shared" si="40"/>
        <v>0</v>
      </c>
      <c r="CC33" s="52">
        <f t="shared" si="40"/>
        <v>0</v>
      </c>
      <c r="CD33" s="52">
        <f t="shared" si="40"/>
        <v>0</v>
      </c>
      <c r="CE33" s="52">
        <f t="shared" si="40"/>
        <v>0</v>
      </c>
      <c r="CF33" s="52">
        <f t="shared" si="40"/>
        <v>0</v>
      </c>
      <c r="CG33" s="52">
        <f t="shared" si="40"/>
        <v>0</v>
      </c>
      <c r="CH33" s="52">
        <f t="shared" si="40"/>
        <v>0</v>
      </c>
      <c r="CI33" s="52">
        <f t="shared" si="40"/>
        <v>0</v>
      </c>
      <c r="CJ33" s="52">
        <f t="shared" si="40"/>
        <v>0</v>
      </c>
      <c r="CK33" s="52">
        <f t="shared" si="40"/>
        <v>0</v>
      </c>
      <c r="CL33" s="52">
        <f t="shared" si="40"/>
        <v>0</v>
      </c>
      <c r="CM33" s="52">
        <f t="shared" si="40"/>
        <v>0</v>
      </c>
      <c r="CN33" s="52">
        <f t="shared" si="40"/>
        <v>0</v>
      </c>
      <c r="CO33" s="52">
        <f t="shared" si="40"/>
        <v>0</v>
      </c>
      <c r="CP33" s="52">
        <f t="shared" si="40"/>
        <v>0</v>
      </c>
      <c r="CQ33" s="52">
        <f t="shared" ref="CQ33:FB33" si="41">SUM(CQ31:CQ32)</f>
        <v>109</v>
      </c>
      <c r="CR33" s="52">
        <f t="shared" si="41"/>
        <v>0</v>
      </c>
      <c r="CS33" s="52">
        <f t="shared" si="41"/>
        <v>0</v>
      </c>
      <c r="CT33" s="52">
        <f t="shared" si="41"/>
        <v>0</v>
      </c>
      <c r="CU33" s="52">
        <f t="shared" si="41"/>
        <v>0</v>
      </c>
      <c r="CV33" s="52">
        <f t="shared" si="41"/>
        <v>0</v>
      </c>
      <c r="CW33" s="52">
        <f t="shared" si="41"/>
        <v>0</v>
      </c>
      <c r="CX33" s="52">
        <f t="shared" si="41"/>
        <v>0</v>
      </c>
      <c r="CY33" s="52">
        <f t="shared" si="41"/>
        <v>0</v>
      </c>
      <c r="CZ33" s="52">
        <f t="shared" si="41"/>
        <v>0</v>
      </c>
      <c r="DA33" s="52">
        <f t="shared" si="41"/>
        <v>0</v>
      </c>
      <c r="DB33" s="52">
        <f t="shared" si="41"/>
        <v>0</v>
      </c>
      <c r="DC33" s="52">
        <f t="shared" si="41"/>
        <v>0</v>
      </c>
      <c r="DD33" s="52">
        <f t="shared" si="41"/>
        <v>0</v>
      </c>
      <c r="DE33" s="52">
        <f t="shared" si="41"/>
        <v>0</v>
      </c>
      <c r="DF33" s="52">
        <f t="shared" si="41"/>
        <v>0</v>
      </c>
      <c r="DG33" s="52">
        <f t="shared" si="41"/>
        <v>0</v>
      </c>
      <c r="DH33" s="52">
        <f t="shared" si="41"/>
        <v>0</v>
      </c>
      <c r="DI33" s="52">
        <f t="shared" si="41"/>
        <v>0</v>
      </c>
      <c r="DJ33" s="52">
        <f t="shared" si="41"/>
        <v>0</v>
      </c>
      <c r="DK33" s="52">
        <f t="shared" si="41"/>
        <v>0</v>
      </c>
      <c r="DL33" s="52">
        <f t="shared" si="41"/>
        <v>0</v>
      </c>
      <c r="DM33" s="52">
        <f t="shared" si="41"/>
        <v>0</v>
      </c>
      <c r="DN33" s="52">
        <f t="shared" si="41"/>
        <v>0</v>
      </c>
      <c r="DO33" s="52">
        <f t="shared" si="41"/>
        <v>0</v>
      </c>
      <c r="DP33" s="52">
        <f t="shared" si="41"/>
        <v>0</v>
      </c>
      <c r="DQ33" s="52">
        <f t="shared" si="41"/>
        <v>0</v>
      </c>
      <c r="DR33" s="52">
        <f t="shared" si="41"/>
        <v>0</v>
      </c>
      <c r="DS33" s="52">
        <f t="shared" si="41"/>
        <v>0</v>
      </c>
      <c r="DT33" s="52">
        <f t="shared" si="41"/>
        <v>45</v>
      </c>
      <c r="DU33" s="52">
        <f t="shared" si="41"/>
        <v>0</v>
      </c>
      <c r="DV33" s="52">
        <f t="shared" si="41"/>
        <v>0</v>
      </c>
      <c r="DW33" s="52">
        <f t="shared" si="41"/>
        <v>0</v>
      </c>
      <c r="DX33" s="52">
        <f t="shared" si="41"/>
        <v>0</v>
      </c>
      <c r="DY33" s="52">
        <f t="shared" si="41"/>
        <v>0</v>
      </c>
      <c r="DZ33" s="52">
        <f t="shared" si="41"/>
        <v>0</v>
      </c>
      <c r="EA33" s="52">
        <f t="shared" si="41"/>
        <v>0</v>
      </c>
      <c r="EB33" s="52">
        <f t="shared" si="41"/>
        <v>0</v>
      </c>
      <c r="EC33" s="52">
        <f t="shared" si="41"/>
        <v>0</v>
      </c>
      <c r="ED33" s="52">
        <f t="shared" si="41"/>
        <v>0</v>
      </c>
      <c r="EE33" s="52">
        <f t="shared" si="41"/>
        <v>0</v>
      </c>
      <c r="EF33" s="52">
        <f t="shared" si="41"/>
        <v>0</v>
      </c>
      <c r="EG33" s="52">
        <f t="shared" si="41"/>
        <v>0</v>
      </c>
      <c r="EH33" s="52">
        <f t="shared" si="41"/>
        <v>0</v>
      </c>
      <c r="EI33" s="52">
        <f t="shared" si="41"/>
        <v>0</v>
      </c>
      <c r="EJ33" s="52">
        <f t="shared" si="41"/>
        <v>0</v>
      </c>
      <c r="EK33" s="52">
        <f t="shared" si="41"/>
        <v>0</v>
      </c>
      <c r="EL33" s="52">
        <f t="shared" si="41"/>
        <v>0</v>
      </c>
      <c r="EM33" s="52">
        <f t="shared" si="41"/>
        <v>0</v>
      </c>
      <c r="EN33" s="52">
        <f t="shared" si="41"/>
        <v>0</v>
      </c>
      <c r="EO33" s="52">
        <f t="shared" si="41"/>
        <v>0</v>
      </c>
      <c r="EP33" s="52">
        <f t="shared" si="41"/>
        <v>0</v>
      </c>
      <c r="EQ33" s="52">
        <f t="shared" si="41"/>
        <v>0</v>
      </c>
      <c r="ER33" s="52">
        <f t="shared" si="41"/>
        <v>0</v>
      </c>
      <c r="ES33" s="52">
        <f t="shared" si="41"/>
        <v>0</v>
      </c>
      <c r="ET33" s="52">
        <f t="shared" si="41"/>
        <v>0</v>
      </c>
      <c r="EU33" s="52">
        <f t="shared" si="41"/>
        <v>0</v>
      </c>
      <c r="EV33" s="52">
        <f t="shared" si="41"/>
        <v>0</v>
      </c>
      <c r="EW33" s="52">
        <f t="shared" si="41"/>
        <v>0</v>
      </c>
      <c r="EX33" s="52">
        <f t="shared" si="41"/>
        <v>0</v>
      </c>
      <c r="EY33" s="52">
        <f t="shared" si="41"/>
        <v>0</v>
      </c>
      <c r="EZ33" s="52">
        <f t="shared" si="41"/>
        <v>0</v>
      </c>
      <c r="FA33" s="52">
        <f t="shared" si="41"/>
        <v>0</v>
      </c>
      <c r="FB33" s="52">
        <f t="shared" si="41"/>
        <v>0</v>
      </c>
      <c r="FC33" s="52">
        <f t="shared" ref="FC33:HN33" si="42">SUM(FC31:FC32)</f>
        <v>0</v>
      </c>
      <c r="FD33" s="52">
        <f t="shared" si="42"/>
        <v>0</v>
      </c>
      <c r="FE33" s="52">
        <f t="shared" si="42"/>
        <v>0</v>
      </c>
      <c r="FF33" s="52">
        <f t="shared" si="42"/>
        <v>0</v>
      </c>
      <c r="FG33" s="52">
        <f t="shared" si="42"/>
        <v>0</v>
      </c>
      <c r="FH33" s="52">
        <f t="shared" si="42"/>
        <v>0</v>
      </c>
      <c r="FI33" s="52">
        <f t="shared" si="42"/>
        <v>0</v>
      </c>
      <c r="FJ33" s="52">
        <f t="shared" si="42"/>
        <v>0</v>
      </c>
      <c r="FK33" s="52">
        <f t="shared" si="42"/>
        <v>0</v>
      </c>
      <c r="FL33" s="52">
        <f t="shared" si="42"/>
        <v>0</v>
      </c>
      <c r="FM33" s="52">
        <f t="shared" si="42"/>
        <v>0</v>
      </c>
      <c r="FN33" s="52">
        <f t="shared" si="42"/>
        <v>0</v>
      </c>
      <c r="FO33" s="52">
        <f t="shared" si="42"/>
        <v>0</v>
      </c>
      <c r="FP33" s="52">
        <f t="shared" si="42"/>
        <v>0</v>
      </c>
      <c r="FQ33" s="52">
        <f t="shared" si="42"/>
        <v>0</v>
      </c>
      <c r="FR33" s="52">
        <f t="shared" si="42"/>
        <v>0</v>
      </c>
      <c r="FS33" s="52">
        <f t="shared" si="42"/>
        <v>0</v>
      </c>
      <c r="FT33" s="52">
        <f t="shared" si="42"/>
        <v>0</v>
      </c>
      <c r="FU33" s="52">
        <f t="shared" si="42"/>
        <v>0</v>
      </c>
      <c r="FV33" s="52">
        <f t="shared" si="42"/>
        <v>0</v>
      </c>
      <c r="FW33" s="52">
        <f t="shared" si="42"/>
        <v>0</v>
      </c>
      <c r="FX33" s="52">
        <f t="shared" si="42"/>
        <v>0</v>
      </c>
      <c r="FY33" s="52">
        <f t="shared" si="42"/>
        <v>0</v>
      </c>
      <c r="FZ33" s="52">
        <f t="shared" si="42"/>
        <v>0</v>
      </c>
      <c r="GA33" s="52">
        <f t="shared" si="42"/>
        <v>0</v>
      </c>
      <c r="GB33" s="52">
        <f t="shared" si="42"/>
        <v>0</v>
      </c>
      <c r="GC33" s="52">
        <f t="shared" si="42"/>
        <v>0</v>
      </c>
      <c r="GD33" s="52">
        <f t="shared" si="42"/>
        <v>0</v>
      </c>
      <c r="GE33" s="52">
        <f t="shared" si="42"/>
        <v>0</v>
      </c>
      <c r="GF33" s="52">
        <f t="shared" si="42"/>
        <v>0</v>
      </c>
      <c r="GG33" s="52">
        <f t="shared" si="42"/>
        <v>0</v>
      </c>
      <c r="GH33" s="52">
        <f t="shared" si="42"/>
        <v>0</v>
      </c>
      <c r="GI33" s="52">
        <f t="shared" si="42"/>
        <v>0</v>
      </c>
      <c r="GJ33" s="52">
        <f t="shared" si="42"/>
        <v>0</v>
      </c>
      <c r="GK33" s="52">
        <f t="shared" si="42"/>
        <v>0</v>
      </c>
      <c r="GL33" s="52">
        <f t="shared" si="42"/>
        <v>0</v>
      </c>
      <c r="GM33" s="52">
        <f t="shared" si="42"/>
        <v>0</v>
      </c>
      <c r="GN33" s="52">
        <f t="shared" si="42"/>
        <v>0</v>
      </c>
      <c r="GO33" s="52">
        <f t="shared" si="42"/>
        <v>0</v>
      </c>
      <c r="GP33" s="52">
        <f t="shared" si="42"/>
        <v>0</v>
      </c>
      <c r="GQ33" s="52">
        <f t="shared" si="42"/>
        <v>0</v>
      </c>
      <c r="GR33" s="52">
        <f t="shared" si="42"/>
        <v>0</v>
      </c>
      <c r="GS33" s="52">
        <f t="shared" si="42"/>
        <v>0</v>
      </c>
      <c r="GT33" s="52">
        <f t="shared" si="42"/>
        <v>0</v>
      </c>
      <c r="GU33" s="52">
        <f t="shared" si="42"/>
        <v>0</v>
      </c>
      <c r="GV33" s="52">
        <f t="shared" si="42"/>
        <v>0</v>
      </c>
      <c r="GW33" s="52">
        <f t="shared" si="42"/>
        <v>0</v>
      </c>
      <c r="GX33" s="52">
        <f t="shared" si="42"/>
        <v>0</v>
      </c>
      <c r="GY33" s="52">
        <f t="shared" si="42"/>
        <v>0</v>
      </c>
      <c r="GZ33" s="52">
        <f t="shared" si="42"/>
        <v>0</v>
      </c>
      <c r="HA33" s="52">
        <f t="shared" si="42"/>
        <v>0</v>
      </c>
      <c r="HB33" s="52">
        <f t="shared" si="42"/>
        <v>0</v>
      </c>
      <c r="HC33" s="52">
        <f t="shared" si="42"/>
        <v>0</v>
      </c>
      <c r="HD33" s="52">
        <f t="shared" si="42"/>
        <v>0</v>
      </c>
      <c r="HE33" s="52">
        <f t="shared" si="42"/>
        <v>0</v>
      </c>
      <c r="HF33" s="52">
        <f t="shared" si="42"/>
        <v>2243</v>
      </c>
      <c r="HG33" s="52">
        <f t="shared" si="42"/>
        <v>1122</v>
      </c>
      <c r="HH33" s="52">
        <f t="shared" si="42"/>
        <v>0</v>
      </c>
      <c r="HI33" s="52">
        <f t="shared" si="42"/>
        <v>0</v>
      </c>
      <c r="HJ33" s="52">
        <f t="shared" si="42"/>
        <v>0</v>
      </c>
      <c r="HK33" s="52">
        <f t="shared" si="42"/>
        <v>0</v>
      </c>
      <c r="HL33" s="52">
        <f t="shared" si="42"/>
        <v>0</v>
      </c>
      <c r="HM33" s="52">
        <f t="shared" si="42"/>
        <v>0</v>
      </c>
      <c r="HN33" s="52">
        <f t="shared" si="42"/>
        <v>0</v>
      </c>
      <c r="HO33" s="52">
        <f t="shared" ref="HO33:JZ33" si="43">SUM(HO31:HO32)</f>
        <v>0</v>
      </c>
      <c r="HP33" s="52">
        <f t="shared" si="43"/>
        <v>0</v>
      </c>
      <c r="HQ33" s="52">
        <f t="shared" si="43"/>
        <v>0</v>
      </c>
      <c r="HR33" s="52">
        <f t="shared" si="43"/>
        <v>955</v>
      </c>
      <c r="HS33" s="52">
        <f t="shared" si="43"/>
        <v>0</v>
      </c>
      <c r="HT33" s="52">
        <f t="shared" si="43"/>
        <v>0</v>
      </c>
      <c r="HU33" s="52">
        <f t="shared" si="43"/>
        <v>166</v>
      </c>
      <c r="HV33" s="52">
        <f t="shared" si="43"/>
        <v>0</v>
      </c>
      <c r="HW33" s="52">
        <f t="shared" si="43"/>
        <v>0</v>
      </c>
      <c r="HX33" s="52">
        <f t="shared" si="43"/>
        <v>3877</v>
      </c>
      <c r="HY33" s="52">
        <f t="shared" si="43"/>
        <v>493</v>
      </c>
      <c r="HZ33" s="52">
        <f t="shared" si="43"/>
        <v>3384</v>
      </c>
      <c r="IA33" s="52">
        <f t="shared" si="43"/>
        <v>1400</v>
      </c>
      <c r="IB33" s="52">
        <f t="shared" si="43"/>
        <v>0</v>
      </c>
      <c r="IC33" s="52">
        <f t="shared" si="43"/>
        <v>1569</v>
      </c>
      <c r="ID33" s="52">
        <f t="shared" si="43"/>
        <v>0</v>
      </c>
      <c r="IE33" s="52">
        <f t="shared" si="43"/>
        <v>410</v>
      </c>
      <c r="IF33" s="52">
        <f t="shared" si="43"/>
        <v>0</v>
      </c>
      <c r="IG33" s="52">
        <f t="shared" si="43"/>
        <v>2</v>
      </c>
      <c r="IH33" s="52">
        <f t="shared" si="43"/>
        <v>0</v>
      </c>
      <c r="II33" s="52">
        <f t="shared" si="43"/>
        <v>0</v>
      </c>
      <c r="IJ33" s="52">
        <f t="shared" si="43"/>
        <v>0</v>
      </c>
      <c r="IK33" s="52">
        <f t="shared" si="43"/>
        <v>2</v>
      </c>
      <c r="IL33" s="52">
        <f t="shared" si="43"/>
        <v>0</v>
      </c>
      <c r="IM33" s="52">
        <f t="shared" si="43"/>
        <v>0</v>
      </c>
      <c r="IN33" s="52">
        <f t="shared" si="43"/>
        <v>0</v>
      </c>
      <c r="IO33" s="52">
        <f t="shared" si="43"/>
        <v>0</v>
      </c>
      <c r="IP33" s="52">
        <f t="shared" si="43"/>
        <v>0</v>
      </c>
      <c r="IQ33" s="52">
        <f t="shared" si="43"/>
        <v>0</v>
      </c>
      <c r="IR33" s="52">
        <f t="shared" si="43"/>
        <v>0</v>
      </c>
      <c r="IS33" s="52">
        <f t="shared" si="43"/>
        <v>0</v>
      </c>
      <c r="IT33" s="52">
        <f t="shared" si="43"/>
        <v>1</v>
      </c>
      <c r="IU33" s="52">
        <f t="shared" si="43"/>
        <v>0</v>
      </c>
      <c r="IV33" s="52">
        <f t="shared" si="43"/>
        <v>0</v>
      </c>
      <c r="IW33" s="52">
        <f t="shared" si="43"/>
        <v>0</v>
      </c>
      <c r="IX33" s="52">
        <f t="shared" si="43"/>
        <v>0</v>
      </c>
      <c r="IY33" s="52">
        <f t="shared" si="43"/>
        <v>0</v>
      </c>
      <c r="IZ33" s="52">
        <f t="shared" si="43"/>
        <v>0</v>
      </c>
      <c r="JA33" s="52">
        <f t="shared" si="43"/>
        <v>0</v>
      </c>
      <c r="JB33" s="52">
        <f t="shared" si="43"/>
        <v>0</v>
      </c>
      <c r="JC33" s="52">
        <f t="shared" si="43"/>
        <v>0</v>
      </c>
      <c r="JD33" s="52">
        <f t="shared" si="43"/>
        <v>0</v>
      </c>
      <c r="JE33" s="52">
        <f t="shared" si="43"/>
        <v>0</v>
      </c>
      <c r="JF33" s="52">
        <f t="shared" si="43"/>
        <v>0</v>
      </c>
      <c r="JG33" s="52">
        <f t="shared" si="43"/>
        <v>0</v>
      </c>
      <c r="JH33" s="52">
        <f t="shared" si="43"/>
        <v>0</v>
      </c>
      <c r="JI33" s="52">
        <f t="shared" si="43"/>
        <v>0</v>
      </c>
      <c r="JJ33" s="52">
        <f t="shared" si="43"/>
        <v>0</v>
      </c>
      <c r="JK33" s="52">
        <f t="shared" si="43"/>
        <v>0</v>
      </c>
      <c r="JL33" s="52">
        <f t="shared" si="43"/>
        <v>0</v>
      </c>
      <c r="JM33" s="52">
        <f t="shared" si="43"/>
        <v>0</v>
      </c>
      <c r="JN33" s="52">
        <f t="shared" si="43"/>
        <v>0</v>
      </c>
      <c r="JO33" s="52">
        <f t="shared" si="43"/>
        <v>0</v>
      </c>
      <c r="JP33" s="52">
        <f t="shared" si="43"/>
        <v>0</v>
      </c>
      <c r="JQ33" s="52">
        <f t="shared" si="43"/>
        <v>0</v>
      </c>
      <c r="JR33" s="52">
        <f t="shared" si="43"/>
        <v>0</v>
      </c>
      <c r="JS33" s="52">
        <f t="shared" si="43"/>
        <v>0</v>
      </c>
      <c r="JT33" s="52">
        <f t="shared" si="43"/>
        <v>0</v>
      </c>
      <c r="JU33" s="52">
        <f t="shared" si="43"/>
        <v>0</v>
      </c>
      <c r="JV33" s="52">
        <f t="shared" si="43"/>
        <v>0</v>
      </c>
      <c r="JW33" s="52">
        <f t="shared" si="43"/>
        <v>0</v>
      </c>
      <c r="JX33" s="52">
        <f t="shared" si="43"/>
        <v>0</v>
      </c>
      <c r="JY33" s="52">
        <f t="shared" si="43"/>
        <v>0</v>
      </c>
      <c r="JZ33" s="52">
        <f t="shared" si="43"/>
        <v>0</v>
      </c>
      <c r="KA33" s="52">
        <f t="shared" ref="KA33:MK33" si="44">SUM(KA31:KA32)</f>
        <v>0</v>
      </c>
      <c r="KB33" s="52">
        <f t="shared" si="44"/>
        <v>0</v>
      </c>
      <c r="KC33" s="52">
        <f t="shared" si="44"/>
        <v>0</v>
      </c>
      <c r="KD33" s="52">
        <f t="shared" si="44"/>
        <v>0</v>
      </c>
      <c r="KE33" s="52">
        <f t="shared" si="44"/>
        <v>0</v>
      </c>
      <c r="KF33" s="52">
        <f t="shared" si="44"/>
        <v>25</v>
      </c>
      <c r="KG33" s="52">
        <f t="shared" si="44"/>
        <v>311</v>
      </c>
      <c r="KH33" s="52">
        <f t="shared" si="44"/>
        <v>0</v>
      </c>
      <c r="KI33" s="52">
        <f t="shared" si="44"/>
        <v>0</v>
      </c>
      <c r="KJ33" s="52">
        <f t="shared" si="44"/>
        <v>0</v>
      </c>
      <c r="KK33" s="52">
        <f t="shared" si="44"/>
        <v>0</v>
      </c>
      <c r="KL33" s="52">
        <f t="shared" si="44"/>
        <v>0</v>
      </c>
      <c r="KM33" s="52">
        <f t="shared" si="44"/>
        <v>0</v>
      </c>
      <c r="KN33" s="52">
        <f t="shared" si="44"/>
        <v>0</v>
      </c>
      <c r="KO33" s="52">
        <f t="shared" si="44"/>
        <v>0</v>
      </c>
      <c r="KP33" s="52">
        <f t="shared" si="44"/>
        <v>0</v>
      </c>
      <c r="KQ33" s="52">
        <f t="shared" si="44"/>
        <v>0</v>
      </c>
      <c r="KR33" s="52">
        <f t="shared" si="44"/>
        <v>0</v>
      </c>
      <c r="KS33" s="52">
        <f t="shared" si="44"/>
        <v>0</v>
      </c>
      <c r="KT33" s="52">
        <f t="shared" si="44"/>
        <v>0</v>
      </c>
      <c r="KU33" s="52">
        <f t="shared" si="44"/>
        <v>0</v>
      </c>
      <c r="KV33" s="52">
        <f t="shared" si="44"/>
        <v>0</v>
      </c>
      <c r="KW33" s="52">
        <f t="shared" si="44"/>
        <v>0</v>
      </c>
      <c r="KX33" s="52">
        <f t="shared" si="44"/>
        <v>0</v>
      </c>
      <c r="KY33" s="52">
        <f t="shared" si="44"/>
        <v>0</v>
      </c>
      <c r="KZ33" s="52">
        <f t="shared" si="44"/>
        <v>0</v>
      </c>
      <c r="LA33" s="52">
        <f t="shared" si="44"/>
        <v>0</v>
      </c>
      <c r="LB33" s="52">
        <f t="shared" si="44"/>
        <v>0</v>
      </c>
      <c r="LC33" s="52">
        <f t="shared" si="44"/>
        <v>0</v>
      </c>
      <c r="LD33" s="52">
        <f t="shared" si="44"/>
        <v>0</v>
      </c>
      <c r="LE33" s="52">
        <f t="shared" si="44"/>
        <v>0</v>
      </c>
      <c r="LF33" s="52">
        <f t="shared" si="44"/>
        <v>0</v>
      </c>
      <c r="LG33" s="52">
        <f t="shared" si="44"/>
        <v>0</v>
      </c>
      <c r="LH33" s="52">
        <f t="shared" si="44"/>
        <v>0</v>
      </c>
      <c r="LI33" s="52">
        <f t="shared" si="44"/>
        <v>0</v>
      </c>
      <c r="LJ33" s="52">
        <f t="shared" si="44"/>
        <v>0</v>
      </c>
      <c r="LK33" s="52">
        <f t="shared" si="44"/>
        <v>109</v>
      </c>
      <c r="LL33" s="52">
        <f t="shared" si="44"/>
        <v>0</v>
      </c>
      <c r="LM33" s="52">
        <f t="shared" si="44"/>
        <v>0</v>
      </c>
      <c r="LN33" s="52">
        <f t="shared" si="44"/>
        <v>0</v>
      </c>
      <c r="LO33" s="52">
        <f t="shared" si="44"/>
        <v>0</v>
      </c>
      <c r="LP33" s="52">
        <f t="shared" si="44"/>
        <v>0</v>
      </c>
      <c r="LQ33" s="52">
        <f t="shared" si="44"/>
        <v>0</v>
      </c>
      <c r="LR33" s="52">
        <f t="shared" si="44"/>
        <v>0</v>
      </c>
      <c r="LS33" s="52">
        <f t="shared" si="44"/>
        <v>0</v>
      </c>
      <c r="LT33" s="52">
        <f t="shared" si="44"/>
        <v>0</v>
      </c>
      <c r="LU33" s="52">
        <f t="shared" si="44"/>
        <v>0</v>
      </c>
      <c r="LV33" s="52">
        <f t="shared" si="44"/>
        <v>0</v>
      </c>
      <c r="LW33" s="52">
        <f t="shared" si="44"/>
        <v>0</v>
      </c>
      <c r="LX33" s="52">
        <f t="shared" si="44"/>
        <v>0</v>
      </c>
      <c r="LY33" s="52">
        <f t="shared" si="44"/>
        <v>0</v>
      </c>
      <c r="LZ33" s="52">
        <f t="shared" si="44"/>
        <v>0</v>
      </c>
      <c r="MA33" s="52">
        <f t="shared" si="44"/>
        <v>0</v>
      </c>
      <c r="MB33" s="52">
        <f t="shared" si="44"/>
        <v>0</v>
      </c>
      <c r="MC33" s="52">
        <f t="shared" si="44"/>
        <v>0</v>
      </c>
      <c r="MD33" s="52">
        <f t="shared" si="44"/>
        <v>0</v>
      </c>
      <c r="ME33" s="52">
        <f t="shared" si="44"/>
        <v>0</v>
      </c>
      <c r="MF33" s="52">
        <f t="shared" si="44"/>
        <v>0</v>
      </c>
      <c r="MG33" s="52">
        <f t="shared" si="44"/>
        <v>0</v>
      </c>
      <c r="MH33" s="52">
        <f t="shared" si="44"/>
        <v>0</v>
      </c>
      <c r="MI33" s="52">
        <f t="shared" si="44"/>
        <v>0</v>
      </c>
      <c r="MJ33" s="52">
        <f t="shared" si="44"/>
        <v>0</v>
      </c>
      <c r="MK33" s="52">
        <f t="shared" si="44"/>
        <v>0</v>
      </c>
      <c r="ML33" s="52">
        <f t="shared" ref="ML33:OW33" si="45">SUM(ML31:ML32)</f>
        <v>0</v>
      </c>
      <c r="MM33" s="52">
        <f t="shared" si="45"/>
        <v>0</v>
      </c>
      <c r="MN33" s="52">
        <f t="shared" si="45"/>
        <v>48</v>
      </c>
      <c r="MO33" s="52">
        <f t="shared" si="45"/>
        <v>0</v>
      </c>
      <c r="MP33" s="52">
        <f t="shared" si="45"/>
        <v>0</v>
      </c>
      <c r="MQ33" s="52">
        <f t="shared" si="45"/>
        <v>0</v>
      </c>
      <c r="MR33" s="52">
        <f t="shared" si="45"/>
        <v>0</v>
      </c>
      <c r="MS33" s="52">
        <f t="shared" si="45"/>
        <v>0</v>
      </c>
      <c r="MT33" s="52">
        <f t="shared" si="45"/>
        <v>0</v>
      </c>
      <c r="MU33" s="52">
        <f t="shared" si="45"/>
        <v>0</v>
      </c>
      <c r="MV33" s="52">
        <f t="shared" si="45"/>
        <v>0</v>
      </c>
      <c r="MW33" s="52">
        <f t="shared" si="45"/>
        <v>0</v>
      </c>
      <c r="MX33" s="52">
        <f t="shared" si="45"/>
        <v>0</v>
      </c>
      <c r="MY33" s="52">
        <f t="shared" si="45"/>
        <v>0</v>
      </c>
      <c r="MZ33" s="52">
        <f t="shared" si="45"/>
        <v>0</v>
      </c>
      <c r="NA33" s="52">
        <f t="shared" si="45"/>
        <v>0</v>
      </c>
      <c r="NB33" s="52">
        <f t="shared" si="45"/>
        <v>0</v>
      </c>
      <c r="NC33" s="52">
        <f t="shared" si="45"/>
        <v>0</v>
      </c>
      <c r="ND33" s="52">
        <f t="shared" si="45"/>
        <v>0</v>
      </c>
      <c r="NE33" s="52">
        <f t="shared" si="45"/>
        <v>0</v>
      </c>
      <c r="NF33" s="52">
        <f t="shared" si="45"/>
        <v>0</v>
      </c>
      <c r="NG33" s="52">
        <f t="shared" si="45"/>
        <v>0</v>
      </c>
      <c r="NH33" s="52">
        <f t="shared" si="45"/>
        <v>0</v>
      </c>
      <c r="NI33" s="52">
        <f t="shared" si="45"/>
        <v>0</v>
      </c>
      <c r="NJ33" s="52">
        <f t="shared" si="45"/>
        <v>0</v>
      </c>
      <c r="NK33" s="52">
        <f t="shared" si="45"/>
        <v>0</v>
      </c>
      <c r="NL33" s="52">
        <f t="shared" si="45"/>
        <v>0</v>
      </c>
      <c r="NM33" s="52">
        <f t="shared" si="45"/>
        <v>0</v>
      </c>
      <c r="NN33" s="52">
        <f t="shared" si="45"/>
        <v>0</v>
      </c>
      <c r="NO33" s="52">
        <f t="shared" si="45"/>
        <v>0</v>
      </c>
      <c r="NP33" s="52">
        <f t="shared" si="45"/>
        <v>0</v>
      </c>
      <c r="NQ33" s="52">
        <f t="shared" si="45"/>
        <v>0</v>
      </c>
      <c r="NR33" s="52">
        <f t="shared" si="45"/>
        <v>0</v>
      </c>
      <c r="NS33" s="52">
        <f t="shared" si="45"/>
        <v>0</v>
      </c>
      <c r="NT33" s="52">
        <f t="shared" si="45"/>
        <v>0</v>
      </c>
      <c r="NU33" s="52">
        <f t="shared" si="45"/>
        <v>0</v>
      </c>
      <c r="NV33" s="52">
        <f t="shared" si="45"/>
        <v>0</v>
      </c>
      <c r="NW33" s="52">
        <f t="shared" si="45"/>
        <v>0</v>
      </c>
      <c r="NX33" s="52">
        <f t="shared" si="45"/>
        <v>0</v>
      </c>
      <c r="NY33" s="52">
        <f t="shared" si="45"/>
        <v>0</v>
      </c>
      <c r="NZ33" s="52">
        <f t="shared" si="45"/>
        <v>0</v>
      </c>
      <c r="OA33" s="52">
        <f t="shared" si="45"/>
        <v>0</v>
      </c>
      <c r="OB33" s="52">
        <f t="shared" si="45"/>
        <v>0</v>
      </c>
      <c r="OC33" s="52">
        <f t="shared" si="45"/>
        <v>0</v>
      </c>
      <c r="OD33" s="52">
        <f t="shared" si="45"/>
        <v>0</v>
      </c>
      <c r="OE33" s="52">
        <f t="shared" si="45"/>
        <v>0</v>
      </c>
      <c r="OF33" s="52">
        <f t="shared" si="45"/>
        <v>0</v>
      </c>
      <c r="OG33" s="52">
        <f t="shared" si="45"/>
        <v>0</v>
      </c>
      <c r="OH33" s="52">
        <f t="shared" si="45"/>
        <v>0</v>
      </c>
      <c r="OI33" s="52">
        <f t="shared" si="45"/>
        <v>0</v>
      </c>
      <c r="OJ33" s="52">
        <f t="shared" si="45"/>
        <v>0</v>
      </c>
      <c r="OK33" s="52">
        <f t="shared" si="45"/>
        <v>0</v>
      </c>
      <c r="OL33" s="52">
        <f t="shared" si="45"/>
        <v>0</v>
      </c>
      <c r="OM33" s="52">
        <f t="shared" si="45"/>
        <v>0</v>
      </c>
      <c r="ON33" s="52">
        <f t="shared" si="45"/>
        <v>0</v>
      </c>
      <c r="OO33" s="52">
        <f t="shared" si="45"/>
        <v>0</v>
      </c>
      <c r="OP33" s="52">
        <f t="shared" si="45"/>
        <v>0</v>
      </c>
      <c r="OQ33" s="52">
        <f t="shared" si="45"/>
        <v>0</v>
      </c>
      <c r="OR33" s="52">
        <f t="shared" si="45"/>
        <v>0</v>
      </c>
      <c r="OS33" s="52">
        <f t="shared" si="45"/>
        <v>0</v>
      </c>
      <c r="OT33" s="52">
        <f t="shared" si="45"/>
        <v>0</v>
      </c>
      <c r="OU33" s="52">
        <f t="shared" si="45"/>
        <v>0</v>
      </c>
      <c r="OV33" s="52">
        <f t="shared" si="45"/>
        <v>0</v>
      </c>
      <c r="OW33" s="52">
        <f t="shared" si="45"/>
        <v>0</v>
      </c>
      <c r="OX33" s="52">
        <f t="shared" ref="OX33:RI33" si="46">SUM(OX31:OX32)</f>
        <v>0</v>
      </c>
      <c r="OY33" s="52">
        <f t="shared" si="46"/>
        <v>0</v>
      </c>
      <c r="OZ33" s="52">
        <f t="shared" si="46"/>
        <v>0</v>
      </c>
      <c r="PA33" s="52">
        <f t="shared" si="46"/>
        <v>0</v>
      </c>
      <c r="PB33" s="52">
        <f t="shared" si="46"/>
        <v>0</v>
      </c>
      <c r="PC33" s="52">
        <f t="shared" si="46"/>
        <v>0</v>
      </c>
      <c r="PD33" s="52">
        <f t="shared" si="46"/>
        <v>0</v>
      </c>
      <c r="PE33" s="52">
        <f t="shared" si="46"/>
        <v>0</v>
      </c>
      <c r="PF33" s="52">
        <f t="shared" si="46"/>
        <v>0</v>
      </c>
      <c r="PG33" s="52">
        <f t="shared" si="46"/>
        <v>0</v>
      </c>
      <c r="PH33" s="52">
        <f t="shared" si="46"/>
        <v>0</v>
      </c>
      <c r="PI33" s="52">
        <f t="shared" si="46"/>
        <v>0</v>
      </c>
      <c r="PJ33" s="52">
        <f t="shared" si="46"/>
        <v>0</v>
      </c>
      <c r="PK33" s="52">
        <f t="shared" si="46"/>
        <v>0</v>
      </c>
      <c r="PL33" s="52">
        <f t="shared" si="46"/>
        <v>0</v>
      </c>
      <c r="PM33" s="52">
        <f t="shared" si="46"/>
        <v>0</v>
      </c>
      <c r="PN33" s="52">
        <f t="shared" si="46"/>
        <v>0</v>
      </c>
      <c r="PO33" s="52">
        <f t="shared" si="46"/>
        <v>0</v>
      </c>
      <c r="PP33" s="52">
        <f t="shared" si="46"/>
        <v>0</v>
      </c>
      <c r="PQ33" s="52">
        <f t="shared" si="46"/>
        <v>0</v>
      </c>
      <c r="PR33" s="52">
        <f t="shared" si="46"/>
        <v>0</v>
      </c>
      <c r="PS33" s="52">
        <f t="shared" si="46"/>
        <v>0</v>
      </c>
      <c r="PT33" s="52">
        <f t="shared" si="46"/>
        <v>0</v>
      </c>
      <c r="PU33" s="52">
        <f t="shared" si="46"/>
        <v>0</v>
      </c>
      <c r="PV33" s="52">
        <f t="shared" si="46"/>
        <v>0</v>
      </c>
      <c r="PW33" s="52">
        <f t="shared" si="46"/>
        <v>0</v>
      </c>
      <c r="PX33" s="52">
        <f t="shared" si="46"/>
        <v>0</v>
      </c>
      <c r="PY33" s="52">
        <f t="shared" si="46"/>
        <v>0</v>
      </c>
      <c r="PZ33" s="52">
        <f t="shared" si="46"/>
        <v>2334</v>
      </c>
      <c r="QA33" s="52">
        <f t="shared" si="46"/>
        <v>1141</v>
      </c>
      <c r="QB33" s="52">
        <f t="shared" si="46"/>
        <v>0</v>
      </c>
      <c r="QC33" s="52">
        <f t="shared" si="46"/>
        <v>0</v>
      </c>
      <c r="QD33" s="52">
        <f t="shared" si="46"/>
        <v>0</v>
      </c>
      <c r="QE33" s="52">
        <f t="shared" si="46"/>
        <v>0</v>
      </c>
      <c r="QF33" s="52">
        <f t="shared" si="46"/>
        <v>0</v>
      </c>
      <c r="QG33" s="52">
        <f t="shared" si="46"/>
        <v>0</v>
      </c>
      <c r="QH33" s="52">
        <f t="shared" si="46"/>
        <v>0</v>
      </c>
      <c r="QI33" s="52">
        <f t="shared" si="46"/>
        <v>0</v>
      </c>
      <c r="QJ33" s="52">
        <f t="shared" si="46"/>
        <v>0</v>
      </c>
      <c r="QK33" s="52">
        <f t="shared" si="46"/>
        <v>0</v>
      </c>
      <c r="QL33" s="52">
        <f t="shared" si="46"/>
        <v>1037</v>
      </c>
      <c r="QM33" s="52">
        <f t="shared" si="46"/>
        <v>0</v>
      </c>
      <c r="QN33" s="52">
        <f t="shared" si="46"/>
        <v>0</v>
      </c>
      <c r="QO33" s="52">
        <f t="shared" si="46"/>
        <v>156</v>
      </c>
      <c r="QP33" s="52">
        <f t="shared" si="46"/>
        <v>0</v>
      </c>
      <c r="QQ33" s="52">
        <f t="shared" si="46"/>
        <v>0</v>
      </c>
      <c r="QR33" s="52">
        <f t="shared" si="46"/>
        <v>3743.0000000000005</v>
      </c>
      <c r="QS33" s="52">
        <f t="shared" si="46"/>
        <v>491</v>
      </c>
      <c r="QT33" s="52">
        <f t="shared" si="46"/>
        <v>3252.0000000000005</v>
      </c>
      <c r="QU33" s="52">
        <f t="shared" si="46"/>
        <v>1386.7</v>
      </c>
      <c r="QV33" s="52">
        <f t="shared" si="46"/>
        <v>0</v>
      </c>
      <c r="QW33" s="52">
        <f t="shared" si="46"/>
        <v>1483.7</v>
      </c>
      <c r="QX33" s="52">
        <f t="shared" si="46"/>
        <v>0</v>
      </c>
      <c r="QY33" s="52">
        <f t="shared" si="46"/>
        <v>376.59999999999997</v>
      </c>
      <c r="QZ33" s="52">
        <f t="shared" si="46"/>
        <v>0</v>
      </c>
      <c r="RA33" s="52">
        <f t="shared" si="46"/>
        <v>2</v>
      </c>
      <c r="RB33" s="52">
        <f t="shared" si="46"/>
        <v>0</v>
      </c>
      <c r="RC33" s="52">
        <f t="shared" si="46"/>
        <v>0</v>
      </c>
      <c r="RD33" s="52">
        <f t="shared" si="46"/>
        <v>0</v>
      </c>
      <c r="RE33" s="52">
        <f t="shared" si="46"/>
        <v>2</v>
      </c>
      <c r="RF33" s="52">
        <f t="shared" si="46"/>
        <v>0</v>
      </c>
      <c r="RG33" s="52">
        <f t="shared" si="46"/>
        <v>0</v>
      </c>
      <c r="RH33" s="52">
        <f t="shared" si="46"/>
        <v>0</v>
      </c>
      <c r="RI33" s="52">
        <f t="shared" si="46"/>
        <v>0</v>
      </c>
      <c r="RJ33" s="52">
        <f t="shared" ref="RJ33:TU33" si="47">SUM(RJ31:RJ32)</f>
        <v>0</v>
      </c>
      <c r="RK33" s="52">
        <f t="shared" si="47"/>
        <v>0</v>
      </c>
      <c r="RL33" s="52">
        <f t="shared" si="47"/>
        <v>0</v>
      </c>
      <c r="RM33" s="52">
        <f t="shared" si="47"/>
        <v>0</v>
      </c>
      <c r="RN33" s="52">
        <f t="shared" si="47"/>
        <v>1</v>
      </c>
      <c r="RO33" s="52">
        <f t="shared" si="47"/>
        <v>0</v>
      </c>
      <c r="RP33" s="52">
        <f t="shared" si="47"/>
        <v>0</v>
      </c>
      <c r="RQ33" s="52">
        <f t="shared" si="47"/>
        <v>0</v>
      </c>
      <c r="RR33" s="52">
        <f t="shared" si="47"/>
        <v>0</v>
      </c>
      <c r="RS33" s="52">
        <f t="shared" si="47"/>
        <v>0</v>
      </c>
      <c r="RT33" s="52">
        <f t="shared" si="47"/>
        <v>0</v>
      </c>
      <c r="RU33" s="52">
        <f t="shared" si="47"/>
        <v>0</v>
      </c>
      <c r="RV33" s="52">
        <f t="shared" si="47"/>
        <v>0</v>
      </c>
      <c r="RW33" s="52">
        <f t="shared" si="47"/>
        <v>0</v>
      </c>
      <c r="RX33" s="52">
        <f t="shared" si="47"/>
        <v>0</v>
      </c>
      <c r="RY33" s="52">
        <f t="shared" si="47"/>
        <v>0</v>
      </c>
      <c r="RZ33" s="52">
        <f t="shared" si="47"/>
        <v>0</v>
      </c>
      <c r="SA33" s="52">
        <f t="shared" si="47"/>
        <v>0</v>
      </c>
      <c r="SB33" s="52">
        <f t="shared" si="47"/>
        <v>0</v>
      </c>
      <c r="SC33" s="52">
        <f t="shared" si="47"/>
        <v>0</v>
      </c>
      <c r="SD33" s="52">
        <f t="shared" si="47"/>
        <v>0</v>
      </c>
      <c r="SE33" s="52">
        <f t="shared" si="47"/>
        <v>0</v>
      </c>
      <c r="SF33" s="52">
        <f t="shared" si="47"/>
        <v>0</v>
      </c>
      <c r="SG33" s="52">
        <f t="shared" si="47"/>
        <v>0</v>
      </c>
      <c r="SH33" s="52">
        <f t="shared" si="47"/>
        <v>0</v>
      </c>
      <c r="SI33" s="52">
        <f t="shared" si="47"/>
        <v>0</v>
      </c>
      <c r="SJ33" s="52">
        <f t="shared" si="47"/>
        <v>0</v>
      </c>
      <c r="SK33" s="52">
        <f t="shared" si="47"/>
        <v>0</v>
      </c>
      <c r="SL33" s="52">
        <f t="shared" si="47"/>
        <v>0</v>
      </c>
      <c r="SM33" s="52">
        <f t="shared" si="47"/>
        <v>0</v>
      </c>
      <c r="SN33" s="52">
        <f t="shared" si="47"/>
        <v>0</v>
      </c>
      <c r="SO33" s="52">
        <f t="shared" si="47"/>
        <v>0</v>
      </c>
      <c r="SP33" s="52">
        <f t="shared" si="47"/>
        <v>0</v>
      </c>
      <c r="SQ33" s="52">
        <f t="shared" si="47"/>
        <v>0</v>
      </c>
      <c r="SR33" s="52">
        <f t="shared" si="47"/>
        <v>0</v>
      </c>
      <c r="SS33" s="52">
        <f t="shared" si="47"/>
        <v>0</v>
      </c>
      <c r="ST33" s="52">
        <f t="shared" si="47"/>
        <v>0</v>
      </c>
      <c r="SU33" s="52">
        <f t="shared" si="47"/>
        <v>0</v>
      </c>
      <c r="SV33" s="52">
        <f t="shared" si="47"/>
        <v>0</v>
      </c>
      <c r="SW33" s="52">
        <f t="shared" si="47"/>
        <v>0</v>
      </c>
      <c r="SX33" s="52">
        <f t="shared" si="47"/>
        <v>0</v>
      </c>
      <c r="SY33" s="52">
        <f t="shared" si="47"/>
        <v>0</v>
      </c>
      <c r="SZ33" s="52">
        <f t="shared" si="47"/>
        <v>25</v>
      </c>
      <c r="TA33" s="52">
        <f t="shared" si="47"/>
        <v>311</v>
      </c>
      <c r="TB33" s="52">
        <f t="shared" si="47"/>
        <v>0</v>
      </c>
      <c r="TC33" s="52">
        <f t="shared" si="47"/>
        <v>0</v>
      </c>
      <c r="TD33" s="52">
        <f t="shared" si="47"/>
        <v>0</v>
      </c>
      <c r="TE33" s="52">
        <f t="shared" si="47"/>
        <v>0</v>
      </c>
      <c r="TF33" s="52">
        <f t="shared" si="47"/>
        <v>0</v>
      </c>
      <c r="TG33" s="52">
        <f t="shared" si="47"/>
        <v>0</v>
      </c>
      <c r="TH33" s="52">
        <f t="shared" si="47"/>
        <v>0</v>
      </c>
      <c r="TI33" s="52">
        <f t="shared" si="47"/>
        <v>0</v>
      </c>
      <c r="TJ33" s="52">
        <f t="shared" si="47"/>
        <v>0</v>
      </c>
      <c r="TK33" s="52">
        <f t="shared" si="47"/>
        <v>0</v>
      </c>
      <c r="TL33" s="52">
        <f t="shared" si="47"/>
        <v>0</v>
      </c>
      <c r="TM33" s="52">
        <f t="shared" si="47"/>
        <v>0</v>
      </c>
      <c r="TN33" s="52">
        <f t="shared" si="47"/>
        <v>0</v>
      </c>
      <c r="TO33" s="52">
        <f t="shared" si="47"/>
        <v>0</v>
      </c>
      <c r="TP33" s="52">
        <f t="shared" si="47"/>
        <v>0</v>
      </c>
      <c r="TQ33" s="52">
        <f t="shared" si="47"/>
        <v>0</v>
      </c>
      <c r="TR33" s="52">
        <f t="shared" si="47"/>
        <v>0</v>
      </c>
      <c r="TS33" s="52">
        <f t="shared" si="47"/>
        <v>0</v>
      </c>
      <c r="TT33" s="52">
        <f t="shared" si="47"/>
        <v>0</v>
      </c>
      <c r="TU33" s="52">
        <f t="shared" si="47"/>
        <v>0</v>
      </c>
      <c r="TV33" s="52">
        <f t="shared" ref="TV33:WG33" si="48">SUM(TV31:TV32)</f>
        <v>0</v>
      </c>
      <c r="TW33" s="52">
        <f t="shared" si="48"/>
        <v>0</v>
      </c>
      <c r="TX33" s="52">
        <f t="shared" si="48"/>
        <v>0</v>
      </c>
      <c r="TY33" s="52">
        <f t="shared" si="48"/>
        <v>0</v>
      </c>
      <c r="TZ33" s="52">
        <f t="shared" si="48"/>
        <v>0</v>
      </c>
      <c r="UA33" s="52">
        <f t="shared" si="48"/>
        <v>0</v>
      </c>
      <c r="UB33" s="52">
        <f t="shared" si="48"/>
        <v>0</v>
      </c>
      <c r="UC33" s="52">
        <f t="shared" si="48"/>
        <v>0</v>
      </c>
      <c r="UD33" s="52">
        <f t="shared" si="48"/>
        <v>0</v>
      </c>
      <c r="UE33" s="52">
        <f t="shared" si="48"/>
        <v>109</v>
      </c>
      <c r="UF33" s="52">
        <f t="shared" si="48"/>
        <v>0</v>
      </c>
      <c r="UG33" s="52">
        <f t="shared" si="48"/>
        <v>0</v>
      </c>
      <c r="UH33" s="52">
        <f t="shared" si="48"/>
        <v>0</v>
      </c>
      <c r="UI33" s="52">
        <f t="shared" si="48"/>
        <v>0</v>
      </c>
      <c r="UJ33" s="52">
        <f t="shared" si="48"/>
        <v>0</v>
      </c>
      <c r="UK33" s="52">
        <f t="shared" si="48"/>
        <v>0</v>
      </c>
      <c r="UL33" s="52">
        <f t="shared" si="48"/>
        <v>0</v>
      </c>
      <c r="UM33" s="52">
        <f t="shared" si="48"/>
        <v>0</v>
      </c>
      <c r="UN33" s="52">
        <f t="shared" si="48"/>
        <v>0</v>
      </c>
      <c r="UO33" s="52">
        <f t="shared" si="48"/>
        <v>0</v>
      </c>
      <c r="UP33" s="52">
        <f t="shared" si="48"/>
        <v>0</v>
      </c>
      <c r="UQ33" s="52">
        <f t="shared" si="48"/>
        <v>0</v>
      </c>
      <c r="UR33" s="52">
        <f t="shared" si="48"/>
        <v>0</v>
      </c>
      <c r="US33" s="52">
        <f t="shared" si="48"/>
        <v>0</v>
      </c>
      <c r="UT33" s="52">
        <f t="shared" si="48"/>
        <v>0</v>
      </c>
      <c r="UU33" s="52">
        <f t="shared" si="48"/>
        <v>0</v>
      </c>
      <c r="UV33" s="52">
        <f t="shared" si="48"/>
        <v>0</v>
      </c>
      <c r="UW33" s="52">
        <f t="shared" si="48"/>
        <v>0</v>
      </c>
      <c r="UX33" s="52">
        <f t="shared" si="48"/>
        <v>0</v>
      </c>
      <c r="UY33" s="52">
        <f t="shared" si="48"/>
        <v>0</v>
      </c>
      <c r="UZ33" s="52">
        <f t="shared" si="48"/>
        <v>0</v>
      </c>
      <c r="VA33" s="52">
        <f t="shared" si="48"/>
        <v>0</v>
      </c>
      <c r="VB33" s="52">
        <f t="shared" si="48"/>
        <v>0</v>
      </c>
      <c r="VC33" s="52">
        <f t="shared" si="48"/>
        <v>0</v>
      </c>
      <c r="VD33" s="52">
        <f t="shared" si="48"/>
        <v>0</v>
      </c>
      <c r="VE33" s="52">
        <f t="shared" si="48"/>
        <v>0</v>
      </c>
      <c r="VF33" s="52">
        <f t="shared" si="48"/>
        <v>0</v>
      </c>
      <c r="VG33" s="52">
        <f t="shared" si="48"/>
        <v>0</v>
      </c>
      <c r="VH33" s="52">
        <f t="shared" si="48"/>
        <v>46</v>
      </c>
      <c r="VI33" s="52">
        <f t="shared" si="48"/>
        <v>0</v>
      </c>
      <c r="VJ33" s="52">
        <f t="shared" si="48"/>
        <v>0</v>
      </c>
      <c r="VK33" s="52">
        <f t="shared" si="48"/>
        <v>0</v>
      </c>
      <c r="VL33" s="52">
        <f t="shared" si="48"/>
        <v>0</v>
      </c>
      <c r="VM33" s="52">
        <f t="shared" si="48"/>
        <v>0</v>
      </c>
      <c r="VN33" s="52">
        <f t="shared" si="48"/>
        <v>0</v>
      </c>
      <c r="VO33" s="52">
        <f t="shared" si="48"/>
        <v>0</v>
      </c>
      <c r="VP33" s="52">
        <f t="shared" si="48"/>
        <v>0</v>
      </c>
      <c r="VQ33" s="52">
        <f t="shared" si="48"/>
        <v>0</v>
      </c>
      <c r="VR33" s="52">
        <f t="shared" si="48"/>
        <v>0</v>
      </c>
      <c r="VS33" s="52">
        <f t="shared" si="48"/>
        <v>0</v>
      </c>
      <c r="VT33" s="52">
        <f t="shared" si="48"/>
        <v>0</v>
      </c>
      <c r="VU33" s="52">
        <f t="shared" si="48"/>
        <v>0</v>
      </c>
      <c r="VV33" s="52">
        <f t="shared" si="48"/>
        <v>0</v>
      </c>
      <c r="VW33" s="52">
        <f t="shared" si="48"/>
        <v>0</v>
      </c>
      <c r="VX33" s="52">
        <f t="shared" si="48"/>
        <v>0</v>
      </c>
      <c r="VY33" s="52">
        <f t="shared" si="48"/>
        <v>0</v>
      </c>
      <c r="VZ33" s="52">
        <f t="shared" si="48"/>
        <v>0</v>
      </c>
      <c r="WA33" s="52">
        <f t="shared" si="48"/>
        <v>0</v>
      </c>
      <c r="WB33" s="52">
        <f t="shared" si="48"/>
        <v>0</v>
      </c>
      <c r="WC33" s="52">
        <f t="shared" si="48"/>
        <v>0</v>
      </c>
      <c r="WD33" s="52">
        <f t="shared" si="48"/>
        <v>0</v>
      </c>
      <c r="WE33" s="52">
        <f t="shared" si="48"/>
        <v>0</v>
      </c>
      <c r="WF33" s="52">
        <f t="shared" si="48"/>
        <v>0</v>
      </c>
      <c r="WG33" s="52">
        <f t="shared" si="48"/>
        <v>0</v>
      </c>
      <c r="WH33" s="52">
        <f t="shared" ref="WH33:YS33" si="49">SUM(WH31:WH32)</f>
        <v>0</v>
      </c>
      <c r="WI33" s="52">
        <f t="shared" si="49"/>
        <v>0</v>
      </c>
      <c r="WJ33" s="52">
        <f t="shared" si="49"/>
        <v>0</v>
      </c>
      <c r="WK33" s="52">
        <f t="shared" si="49"/>
        <v>0</v>
      </c>
      <c r="WL33" s="52">
        <f t="shared" si="49"/>
        <v>0</v>
      </c>
      <c r="WM33" s="52">
        <f t="shared" si="49"/>
        <v>0</v>
      </c>
      <c r="WN33" s="52">
        <f t="shared" si="49"/>
        <v>0</v>
      </c>
      <c r="WO33" s="52">
        <f t="shared" si="49"/>
        <v>0</v>
      </c>
      <c r="WP33" s="52">
        <f t="shared" si="49"/>
        <v>0</v>
      </c>
      <c r="WQ33" s="52">
        <f t="shared" si="49"/>
        <v>0</v>
      </c>
      <c r="WR33" s="52">
        <f t="shared" si="49"/>
        <v>0</v>
      </c>
      <c r="WS33" s="52">
        <f t="shared" si="49"/>
        <v>0</v>
      </c>
      <c r="WT33" s="52">
        <f t="shared" si="49"/>
        <v>0</v>
      </c>
      <c r="WU33" s="52">
        <f t="shared" si="49"/>
        <v>0</v>
      </c>
      <c r="WV33" s="52">
        <f t="shared" si="49"/>
        <v>0</v>
      </c>
      <c r="WW33" s="52">
        <f t="shared" si="49"/>
        <v>0</v>
      </c>
      <c r="WX33" s="52">
        <f t="shared" si="49"/>
        <v>0</v>
      </c>
      <c r="WY33" s="52">
        <f t="shared" si="49"/>
        <v>0</v>
      </c>
      <c r="WZ33" s="52">
        <f t="shared" si="49"/>
        <v>0</v>
      </c>
      <c r="XA33" s="52">
        <f t="shared" si="49"/>
        <v>0</v>
      </c>
      <c r="XB33" s="52">
        <f t="shared" si="49"/>
        <v>0</v>
      </c>
      <c r="XC33" s="52">
        <f t="shared" si="49"/>
        <v>0</v>
      </c>
      <c r="XD33" s="52">
        <f t="shared" si="49"/>
        <v>0</v>
      </c>
      <c r="XE33" s="52">
        <f t="shared" si="49"/>
        <v>0</v>
      </c>
      <c r="XF33" s="52">
        <f t="shared" si="49"/>
        <v>0</v>
      </c>
      <c r="XG33" s="52">
        <f t="shared" si="49"/>
        <v>0</v>
      </c>
      <c r="XH33" s="52">
        <f t="shared" si="49"/>
        <v>0</v>
      </c>
      <c r="XI33" s="52">
        <f t="shared" si="49"/>
        <v>0</v>
      </c>
      <c r="XJ33" s="52">
        <f t="shared" si="49"/>
        <v>0</v>
      </c>
      <c r="XK33" s="52">
        <f t="shared" si="49"/>
        <v>0</v>
      </c>
      <c r="XL33" s="52">
        <f t="shared" si="49"/>
        <v>0</v>
      </c>
      <c r="XM33" s="52">
        <f t="shared" si="49"/>
        <v>0</v>
      </c>
      <c r="XN33" s="52">
        <f t="shared" si="49"/>
        <v>0</v>
      </c>
      <c r="XO33" s="52">
        <f t="shared" si="49"/>
        <v>0</v>
      </c>
      <c r="XP33" s="52">
        <f t="shared" si="49"/>
        <v>0</v>
      </c>
      <c r="XQ33" s="52">
        <f t="shared" si="49"/>
        <v>0</v>
      </c>
      <c r="XR33" s="52">
        <f t="shared" si="49"/>
        <v>0</v>
      </c>
      <c r="XS33" s="52">
        <f t="shared" si="49"/>
        <v>0</v>
      </c>
      <c r="XT33" s="52">
        <f t="shared" si="49"/>
        <v>0</v>
      </c>
      <c r="XU33" s="52">
        <f t="shared" si="49"/>
        <v>0</v>
      </c>
      <c r="XV33" s="52">
        <f t="shared" si="49"/>
        <v>0</v>
      </c>
      <c r="XW33" s="52">
        <f t="shared" si="49"/>
        <v>0</v>
      </c>
      <c r="XX33" s="52">
        <f t="shared" si="49"/>
        <v>0</v>
      </c>
      <c r="XY33" s="52">
        <f t="shared" si="49"/>
        <v>0</v>
      </c>
      <c r="XZ33" s="52">
        <f t="shared" si="49"/>
        <v>0</v>
      </c>
      <c r="YA33" s="52">
        <f t="shared" si="49"/>
        <v>0</v>
      </c>
      <c r="YB33" s="52">
        <f t="shared" si="49"/>
        <v>0</v>
      </c>
      <c r="YC33" s="52">
        <f t="shared" si="49"/>
        <v>0</v>
      </c>
      <c r="YD33" s="52">
        <f t="shared" si="49"/>
        <v>0</v>
      </c>
      <c r="YE33" s="52">
        <f t="shared" si="49"/>
        <v>0</v>
      </c>
      <c r="YF33" s="52">
        <f t="shared" si="49"/>
        <v>0</v>
      </c>
      <c r="YG33" s="52">
        <f t="shared" si="49"/>
        <v>0</v>
      </c>
      <c r="YH33" s="52">
        <f t="shared" si="49"/>
        <v>0</v>
      </c>
      <c r="YI33" s="52">
        <f t="shared" si="49"/>
        <v>0</v>
      </c>
      <c r="YJ33" s="52">
        <f t="shared" si="49"/>
        <v>0</v>
      </c>
      <c r="YK33" s="52">
        <f t="shared" si="49"/>
        <v>0</v>
      </c>
      <c r="YL33" s="52">
        <f t="shared" si="49"/>
        <v>0</v>
      </c>
      <c r="YM33" s="52">
        <f t="shared" si="49"/>
        <v>0</v>
      </c>
      <c r="YN33" s="52">
        <f t="shared" si="49"/>
        <v>0</v>
      </c>
      <c r="YO33" s="52">
        <f t="shared" si="49"/>
        <v>0</v>
      </c>
      <c r="YP33" s="52">
        <f t="shared" si="49"/>
        <v>0</v>
      </c>
      <c r="YQ33" s="52">
        <f t="shared" si="49"/>
        <v>0</v>
      </c>
      <c r="YR33" s="52">
        <f t="shared" si="49"/>
        <v>0</v>
      </c>
      <c r="YS33" s="52">
        <f t="shared" si="49"/>
        <v>0</v>
      </c>
      <c r="YT33" s="52">
        <f t="shared" ref="YT33:ZP33" si="50">SUM(YT31:YT32)</f>
        <v>2273.2999999999997</v>
      </c>
      <c r="YU33" s="52">
        <f t="shared" si="50"/>
        <v>1128.4000000000001</v>
      </c>
      <c r="YV33" s="52">
        <f t="shared" si="50"/>
        <v>0</v>
      </c>
      <c r="YW33" s="52">
        <f t="shared" si="50"/>
        <v>0</v>
      </c>
      <c r="YX33" s="52">
        <f t="shared" si="50"/>
        <v>0</v>
      </c>
      <c r="YY33" s="52">
        <f t="shared" si="50"/>
        <v>0</v>
      </c>
      <c r="YZ33" s="52">
        <f t="shared" si="50"/>
        <v>0</v>
      </c>
      <c r="ZA33" s="52">
        <f t="shared" si="50"/>
        <v>0</v>
      </c>
      <c r="ZB33" s="52">
        <f t="shared" si="50"/>
        <v>0</v>
      </c>
      <c r="ZC33" s="52">
        <f t="shared" si="50"/>
        <v>0</v>
      </c>
      <c r="ZD33" s="52">
        <f t="shared" si="50"/>
        <v>0</v>
      </c>
      <c r="ZE33" s="52">
        <f t="shared" si="50"/>
        <v>0</v>
      </c>
      <c r="ZF33" s="52">
        <f t="shared" si="50"/>
        <v>982.3</v>
      </c>
      <c r="ZG33" s="52">
        <f t="shared" si="50"/>
        <v>0</v>
      </c>
      <c r="ZH33" s="52">
        <f t="shared" si="50"/>
        <v>0</v>
      </c>
      <c r="ZI33" s="52">
        <f t="shared" si="50"/>
        <v>162.6</v>
      </c>
      <c r="ZJ33" s="52">
        <f t="shared" si="50"/>
        <v>0</v>
      </c>
      <c r="ZK33" s="52">
        <f t="shared" si="50"/>
        <v>0</v>
      </c>
      <c r="ZL33" s="52">
        <f t="shared" si="50"/>
        <v>3143.7999999999997</v>
      </c>
      <c r="ZM33" s="52">
        <f t="shared" si="50"/>
        <v>254467</v>
      </c>
      <c r="ZN33" s="52">
        <f t="shared" si="50"/>
        <v>200375</v>
      </c>
      <c r="ZO33" s="52">
        <f t="shared" si="50"/>
        <v>163430</v>
      </c>
      <c r="ZP33" s="52">
        <f t="shared" si="50"/>
        <v>27557</v>
      </c>
      <c r="ZQ33" s="52">
        <f t="shared" ref="ZQ33" si="51">SUM(ZQ31:ZQ32)</f>
        <v>9388</v>
      </c>
      <c r="ZR33" s="52">
        <f t="shared" ref="ZR33" si="52">SUM(ZR31:ZR32)</f>
        <v>54092</v>
      </c>
      <c r="ZS33" s="52">
        <f t="shared" ref="ZS33:ZT33" si="53">SUM(ZS31:ZS32)</f>
        <v>39610</v>
      </c>
      <c r="ZT33" s="52">
        <f t="shared" si="53"/>
        <v>11978</v>
      </c>
      <c r="ZU33" s="52">
        <f t="shared" ref="ZU33" si="54">SUM(ZU31:ZU32)</f>
        <v>2504</v>
      </c>
    </row>
    <row r="35" spans="1:697" ht="18" customHeight="1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</row>
    <row r="37" spans="1:697" ht="18" customHeight="1" x14ac:dyDescent="0.25">
      <c r="C37" s="16" t="s">
        <v>118</v>
      </c>
      <c r="D37" s="56"/>
      <c r="E37" s="56"/>
      <c r="F37" s="56"/>
      <c r="G37" s="16"/>
      <c r="H37" s="16" t="s">
        <v>119</v>
      </c>
    </row>
  </sheetData>
  <mergeCells count="1006">
    <mergeCell ref="T1:AA1"/>
    <mergeCell ref="D3:W3"/>
    <mergeCell ref="Z4:AA4"/>
    <mergeCell ref="Z5:AA5"/>
    <mergeCell ref="XZ6:ZK6"/>
    <mergeCell ref="O1:R1"/>
    <mergeCell ref="ZM6:ZU12"/>
    <mergeCell ref="ZN13:ZU13"/>
    <mergeCell ref="ZM13:ZM17"/>
    <mergeCell ref="ZN14:ZN17"/>
    <mergeCell ref="ZO14:ZQ15"/>
    <mergeCell ref="ZO16:ZO17"/>
    <mergeCell ref="ZQ16:ZQ17"/>
    <mergeCell ref="ZS14:ZU15"/>
    <mergeCell ref="ZS16:ZS17"/>
    <mergeCell ref="ZU16:ZU17"/>
    <mergeCell ref="ZR14:ZR17"/>
    <mergeCell ref="ZL6:ZL17"/>
    <mergeCell ref="CK16:CK17"/>
    <mergeCell ref="CL16:CL17"/>
    <mergeCell ref="DT9:EW9"/>
    <mergeCell ref="AQ10:AR14"/>
    <mergeCell ref="X12:X17"/>
    <mergeCell ref="Y12:Y17"/>
    <mergeCell ref="Z12:Z17"/>
    <mergeCell ref="AA12:AA17"/>
    <mergeCell ref="DR10:DS16"/>
    <mergeCell ref="CB12:CF15"/>
    <mergeCell ref="CG12:CH15"/>
    <mergeCell ref="CU16:CU17"/>
    <mergeCell ref="CH16:CH17"/>
    <mergeCell ref="CI16:CI17"/>
    <mergeCell ref="A6:A17"/>
    <mergeCell ref="QR6:SE6"/>
    <mergeCell ref="SF6:TI6"/>
    <mergeCell ref="TJ6:UM6"/>
    <mergeCell ref="UN6:VQ6"/>
    <mergeCell ref="VR6:WU6"/>
    <mergeCell ref="WV6:XY6"/>
    <mergeCell ref="DT6:EW6"/>
    <mergeCell ref="EX6:GA6"/>
    <mergeCell ref="GB6:HE6"/>
    <mergeCell ref="HF6:HW6"/>
    <mergeCell ref="HX6:IU6"/>
    <mergeCell ref="IV6:JR6"/>
    <mergeCell ref="JS6:KM6"/>
    <mergeCell ref="KN6:LI6"/>
    <mergeCell ref="LJ6:MM6"/>
    <mergeCell ref="MN6:NQ6"/>
    <mergeCell ref="NR6:OU6"/>
    <mergeCell ref="OV6:PY6"/>
    <mergeCell ref="PZ6:QQ6"/>
    <mergeCell ref="AB6:AX6"/>
    <mergeCell ref="AY6:BU6"/>
    <mergeCell ref="BV6:CO6"/>
    <mergeCell ref="CP6:DS6"/>
    <mergeCell ref="BL9:CO9"/>
    <mergeCell ref="CP9:DS9"/>
    <mergeCell ref="BL7:CO7"/>
    <mergeCell ref="CP7:DS7"/>
    <mergeCell ref="CE16:CE17"/>
    <mergeCell ref="CF16:CF17"/>
    <mergeCell ref="CG16:CG17"/>
    <mergeCell ref="CA12:CA17"/>
    <mergeCell ref="C6:C17"/>
    <mergeCell ref="D7:D17"/>
    <mergeCell ref="AV9:AX9"/>
    <mergeCell ref="AY9:BK9"/>
    <mergeCell ref="AK15:AK17"/>
    <mergeCell ref="AM15:AM17"/>
    <mergeCell ref="AO15:AO17"/>
    <mergeCell ref="AQ15:AQ17"/>
    <mergeCell ref="AL16:AL17"/>
    <mergeCell ref="AN16:AN17"/>
    <mergeCell ref="S10:AA11"/>
    <mergeCell ref="D6:AA6"/>
    <mergeCell ref="E7:F7"/>
    <mergeCell ref="E8:E17"/>
    <mergeCell ref="F8:F17"/>
    <mergeCell ref="AB10:AJ11"/>
    <mergeCell ref="AK10:AL14"/>
    <mergeCell ref="AM10:AN14"/>
    <mergeCell ref="AO10:AP14"/>
    <mergeCell ref="G8:AA8"/>
    <mergeCell ref="AP16:AP17"/>
    <mergeCell ref="J10:J17"/>
    <mergeCell ref="S12:S17"/>
    <mergeCell ref="P10:P17"/>
    <mergeCell ref="Q10:Q17"/>
    <mergeCell ref="R10:R17"/>
    <mergeCell ref="AF12:AF17"/>
    <mergeCell ref="AG12:AG17"/>
    <mergeCell ref="AS10:AS17"/>
    <mergeCell ref="G7:AA7"/>
    <mergeCell ref="G9:L9"/>
    <mergeCell ref="M9:R9"/>
    <mergeCell ref="QS7:QT7"/>
    <mergeCell ref="QS8:QS17"/>
    <mergeCell ref="QT8:QT17"/>
    <mergeCell ref="UZ16:UZ17"/>
    <mergeCell ref="VV16:VV17"/>
    <mergeCell ref="VX16:VX17"/>
    <mergeCell ref="VY16:VY17"/>
    <mergeCell ref="SC15:SC17"/>
    <mergeCell ref="UW16:UW17"/>
    <mergeCell ref="UX16:UX17"/>
    <mergeCell ref="UY16:UY17"/>
    <mergeCell ref="VT16:VT17"/>
    <mergeCell ref="VU16:VU17"/>
    <mergeCell ref="UD16:UD17"/>
    <mergeCell ref="UE16:UE17"/>
    <mergeCell ref="UG16:UG17"/>
    <mergeCell ref="VA16:VA17"/>
    <mergeCell ref="VB16:VB17"/>
    <mergeCell ref="VC16:VC17"/>
    <mergeCell ref="VD16:VD17"/>
    <mergeCell ref="VE16:VE17"/>
    <mergeCell ref="VH16:VH17"/>
    <mergeCell ref="VI16:VI17"/>
    <mergeCell ref="VM16:VM17"/>
    <mergeCell ref="RY15:RY17"/>
    <mergeCell ref="SA15:SA17"/>
    <mergeCell ref="VQ16:VQ17"/>
    <mergeCell ref="VR16:VR17"/>
    <mergeCell ref="VS16:VS17"/>
    <mergeCell ref="SV10:SW14"/>
    <mergeCell ref="SX10:SY14"/>
    <mergeCell ref="SZ10:TA15"/>
    <mergeCell ref="TE16:TE17"/>
    <mergeCell ref="TF16:TF17"/>
    <mergeCell ref="TG16:TG17"/>
    <mergeCell ref="TH16:TH17"/>
    <mergeCell ref="TI16:TI17"/>
    <mergeCell ref="TB10:UA10"/>
    <mergeCell ref="SZ16:SZ17"/>
    <mergeCell ref="TB12:TB17"/>
    <mergeCell ref="TC12:TG15"/>
    <mergeCell ref="TH12:TI15"/>
    <mergeCell ref="TJ12:TN15"/>
    <mergeCell ref="TO12:TO17"/>
    <mergeCell ref="TP12:TT15"/>
    <mergeCell ref="XK16:XK17"/>
    <mergeCell ref="XL16:XL17"/>
    <mergeCell ref="VA12:VE15"/>
    <mergeCell ref="VJ12:VJ17"/>
    <mergeCell ref="WP16:WP17"/>
    <mergeCell ref="WQ16:WQ17"/>
    <mergeCell ref="WR16:WR17"/>
    <mergeCell ref="WS16:WS17"/>
    <mergeCell ref="WT16:WT17"/>
    <mergeCell ref="WU16:WU17"/>
    <mergeCell ref="VZ16:VZ17"/>
    <mergeCell ref="WA16:WA17"/>
    <mergeCell ref="WB16:WB17"/>
    <mergeCell ref="WC16:WC17"/>
    <mergeCell ref="WD16:WD17"/>
    <mergeCell ref="WE16:WE17"/>
    <mergeCell ref="VN16:VN17"/>
    <mergeCell ref="VO16:VO17"/>
    <mergeCell ref="VP16:VP17"/>
    <mergeCell ref="XS16:XS17"/>
    <mergeCell ref="XM16:XM17"/>
    <mergeCell ref="XP16:XP17"/>
    <mergeCell ref="WE12:WI15"/>
    <mergeCell ref="WN12:WN17"/>
    <mergeCell ref="WZ16:WZ17"/>
    <mergeCell ref="XB16:XB17"/>
    <mergeCell ref="XC16:XC17"/>
    <mergeCell ref="XD16:XD17"/>
    <mergeCell ref="XE16:XE17"/>
    <mergeCell ref="XF16:XF17"/>
    <mergeCell ref="XG12:XH15"/>
    <mergeCell ref="XI12:XM15"/>
    <mergeCell ref="WF16:WF17"/>
    <mergeCell ref="WG16:WG17"/>
    <mergeCell ref="YV13:YV17"/>
    <mergeCell ref="YW13:ZE14"/>
    <mergeCell ref="YB16:YB17"/>
    <mergeCell ref="XS12:XW15"/>
    <mergeCell ref="WV16:WV17"/>
    <mergeCell ref="WW16:WW17"/>
    <mergeCell ref="XP10:XQ15"/>
    <mergeCell ref="XR10:YQ10"/>
    <mergeCell ref="WV12:WZ15"/>
    <mergeCell ref="WX16:WX17"/>
    <mergeCell ref="WY16:WY17"/>
    <mergeCell ref="WT12:WU15"/>
    <mergeCell ref="XG16:XG17"/>
    <mergeCell ref="XH16:XH17"/>
    <mergeCell ref="XI16:XI17"/>
    <mergeCell ref="XJ16:XJ17"/>
    <mergeCell ref="YE11:YQ11"/>
    <mergeCell ref="YU11:ZE12"/>
    <mergeCell ref="YQ16:YQ17"/>
    <mergeCell ref="YC16:YC17"/>
    <mergeCell ref="YD16:YD17"/>
    <mergeCell ref="YF16:YF17"/>
    <mergeCell ref="YG16:YG17"/>
    <mergeCell ref="YH16:YH17"/>
    <mergeCell ref="YI16:YI17"/>
    <mergeCell ref="YJ16:YJ17"/>
    <mergeCell ref="YK16:YK17"/>
    <mergeCell ref="YL16:YL17"/>
    <mergeCell ref="YM16:YM17"/>
    <mergeCell ref="YN16:YN17"/>
    <mergeCell ref="XX12:XY15"/>
    <mergeCell ref="XZ12:YD15"/>
    <mergeCell ref="ZI11:ZK12"/>
    <mergeCell ref="YA16:YA17"/>
    <mergeCell ref="ZJ13:ZJ17"/>
    <mergeCell ref="ZK13:ZK17"/>
    <mergeCell ref="YZ15:YZ17"/>
    <mergeCell ref="ZA15:ZA17"/>
    <mergeCell ref="ZB15:ZB17"/>
    <mergeCell ref="ZC15:ZC17"/>
    <mergeCell ref="ZD15:ZD17"/>
    <mergeCell ref="ZE15:ZE17"/>
    <mergeCell ref="ZI13:ZI17"/>
    <mergeCell ref="YK12:YL15"/>
    <mergeCell ref="ZG13:ZG17"/>
    <mergeCell ref="ZH13:ZH17"/>
    <mergeCell ref="XR12:XR17"/>
    <mergeCell ref="YE12:YE17"/>
    <mergeCell ref="YF12:YJ15"/>
    <mergeCell ref="YU13:YU17"/>
    <mergeCell ref="XT16:XT17"/>
    <mergeCell ref="XU16:XU17"/>
    <mergeCell ref="UH16:UH17"/>
    <mergeCell ref="UI16:UI17"/>
    <mergeCell ref="TO11:UA11"/>
    <mergeCell ref="TY16:TY17"/>
    <mergeCell ref="TZ16:TZ17"/>
    <mergeCell ref="UA16:UA17"/>
    <mergeCell ref="ZF13:ZF17"/>
    <mergeCell ref="WL16:WL17"/>
    <mergeCell ref="WM16:WM17"/>
    <mergeCell ref="WO16:WO17"/>
    <mergeCell ref="ZF11:ZH12"/>
    <mergeCell ref="XV16:XV17"/>
    <mergeCell ref="XW16:XW17"/>
    <mergeCell ref="XX16:XX17"/>
    <mergeCell ref="XY16:XY17"/>
    <mergeCell ref="XZ16:XZ17"/>
    <mergeCell ref="YM12:YQ15"/>
    <mergeCell ref="YW15:YW17"/>
    <mergeCell ref="YP16:YP17"/>
    <mergeCell ref="YY15:YY17"/>
    <mergeCell ref="YT10:YT17"/>
    <mergeCell ref="YU10:ZK10"/>
    <mergeCell ref="YO16:YO17"/>
    <mergeCell ref="YX15:YX17"/>
    <mergeCell ref="XR11:YD11"/>
    <mergeCell ref="WO12:WS15"/>
    <mergeCell ref="XQ16:XQ17"/>
    <mergeCell ref="UN12:UR15"/>
    <mergeCell ref="WH16:WH17"/>
    <mergeCell ref="WI16:WI17"/>
    <mergeCell ref="UF11:UR11"/>
    <mergeCell ref="US11:VE11"/>
    <mergeCell ref="VJ11:VV11"/>
    <mergeCell ref="UM16:UM17"/>
    <mergeCell ref="UN16:UN17"/>
    <mergeCell ref="UO16:UO17"/>
    <mergeCell ref="UP16:UP17"/>
    <mergeCell ref="VL16:VL17"/>
    <mergeCell ref="UQ16:UQ17"/>
    <mergeCell ref="UR16:UR17"/>
    <mergeCell ref="VH10:VI15"/>
    <mergeCell ref="VJ10:WI10"/>
    <mergeCell ref="WJ10:WK16"/>
    <mergeCell ref="XA12:XA17"/>
    <mergeCell ref="XB12:XF15"/>
    <mergeCell ref="UT16:UT17"/>
    <mergeCell ref="UU16:UU17"/>
    <mergeCell ref="UV16:UV17"/>
    <mergeCell ref="VK16:VK17"/>
    <mergeCell ref="UD10:UE15"/>
    <mergeCell ref="UF10:VE10"/>
    <mergeCell ref="VF10:VG16"/>
    <mergeCell ref="UT12:UX15"/>
    <mergeCell ref="UY12:UZ15"/>
    <mergeCell ref="US12:US17"/>
    <mergeCell ref="UJ16:UJ17"/>
    <mergeCell ref="UK16:UK17"/>
    <mergeCell ref="UL16:UL17"/>
    <mergeCell ref="TP16:TP17"/>
    <mergeCell ref="WL10:WM15"/>
    <mergeCell ref="WN10:XM10"/>
    <mergeCell ref="WC12:WD15"/>
    <mergeCell ref="VW11:WI11"/>
    <mergeCell ref="WN11:WZ11"/>
    <mergeCell ref="XA11:XM11"/>
    <mergeCell ref="TX16:TX17"/>
    <mergeCell ref="TQ16:TQ17"/>
    <mergeCell ref="UB10:UC16"/>
    <mergeCell ref="TN16:TN17"/>
    <mergeCell ref="SE10:SF14"/>
    <mergeCell ref="TV16:TV17"/>
    <mergeCell ref="SE15:SE17"/>
    <mergeCell ref="SV15:SV17"/>
    <mergeCell ref="SX15:SX17"/>
    <mergeCell ref="SJ10:SJ17"/>
    <mergeCell ref="SK10:SK17"/>
    <mergeCell ref="SL10:SL17"/>
    <mergeCell ref="SM10:SU11"/>
    <mergeCell ref="TW16:TW17"/>
    <mergeCell ref="RK12:RK17"/>
    <mergeCell ref="RM12:RM17"/>
    <mergeCell ref="RN12:RN17"/>
    <mergeCell ref="RO12:RO17"/>
    <mergeCell ref="RZ16:RZ17"/>
    <mergeCell ref="SB16:SB17"/>
    <mergeCell ref="SD16:SD17"/>
    <mergeCell ref="SF16:SF17"/>
    <mergeCell ref="RV12:RV17"/>
    <mergeCell ref="RW12:RW17"/>
    <mergeCell ref="RX12:RX17"/>
    <mergeCell ref="SM12:SM17"/>
    <mergeCell ref="SN12:SN17"/>
    <mergeCell ref="SO12:SO17"/>
    <mergeCell ref="SP12:SP17"/>
    <mergeCell ref="SQ12:SQ17"/>
    <mergeCell ref="SR12:SR17"/>
    <mergeCell ref="SS12:SS17"/>
    <mergeCell ref="TA16:TA17"/>
    <mergeCell ref="TC16:TC17"/>
    <mergeCell ref="TD16:TD17"/>
    <mergeCell ref="QU10:QU17"/>
    <mergeCell ref="QV10:QV17"/>
    <mergeCell ref="QW10:QW17"/>
    <mergeCell ref="QX10:QX17"/>
    <mergeCell ref="QY10:QY17"/>
    <mergeCell ref="QZ10:QZ17"/>
    <mergeCell ref="RA10:RA17"/>
    <mergeCell ref="RB10:RB17"/>
    <mergeCell ref="RC10:RC17"/>
    <mergeCell ref="RD10:RD17"/>
    <mergeCell ref="RE10:RE17"/>
    <mergeCell ref="RF10:RF17"/>
    <mergeCell ref="RG10:RO11"/>
    <mergeCell ref="RP10:RX11"/>
    <mergeCell ref="RY10:RZ14"/>
    <mergeCell ref="SA10:SB14"/>
    <mergeCell ref="YR10:YS16"/>
    <mergeCell ref="RP12:RP17"/>
    <mergeCell ref="XN10:XO16"/>
    <mergeCell ref="UF12:UF17"/>
    <mergeCell ref="UG12:UK15"/>
    <mergeCell ref="UL12:UM15"/>
    <mergeCell ref="RQ12:RQ17"/>
    <mergeCell ref="RR12:RR17"/>
    <mergeCell ref="RS12:RS17"/>
    <mergeCell ref="RT12:RT17"/>
    <mergeCell ref="RU12:RU17"/>
    <mergeCell ref="RL12:RL17"/>
    <mergeCell ref="TJ16:TJ17"/>
    <mergeCell ref="TK16:TK17"/>
    <mergeCell ref="TL16:TL17"/>
    <mergeCell ref="TM16:TM17"/>
    <mergeCell ref="RG12:RG17"/>
    <mergeCell ref="RH12:RH17"/>
    <mergeCell ref="RI12:RI17"/>
    <mergeCell ref="RJ12:RJ17"/>
    <mergeCell ref="SG10:SG17"/>
    <mergeCell ref="PF12:PJ15"/>
    <mergeCell ref="PK12:PK17"/>
    <mergeCell ref="PS16:PS17"/>
    <mergeCell ref="QU7:RO7"/>
    <mergeCell ref="RP7:SL7"/>
    <mergeCell ref="SM7:SY7"/>
    <mergeCell ref="SZ7:UC7"/>
    <mergeCell ref="UD7:VG7"/>
    <mergeCell ref="VH7:WK7"/>
    <mergeCell ref="ST12:ST17"/>
    <mergeCell ref="SU12:SU17"/>
    <mergeCell ref="TU12:TV15"/>
    <mergeCell ref="TW12:UA15"/>
    <mergeCell ref="TR16:TR17"/>
    <mergeCell ref="TS16:TS17"/>
    <mergeCell ref="TT16:TT17"/>
    <mergeCell ref="TU16:TU17"/>
    <mergeCell ref="VH9:WK9"/>
    <mergeCell ref="VK12:VO15"/>
    <mergeCell ref="VP12:VQ15"/>
    <mergeCell ref="VR12:VV15"/>
    <mergeCell ref="VW12:VW17"/>
    <mergeCell ref="VX12:WB15"/>
    <mergeCell ref="SC10:SD14"/>
    <mergeCell ref="QR7:QR17"/>
    <mergeCell ref="QQ13:QQ17"/>
    <mergeCell ref="QF15:QF17"/>
    <mergeCell ref="QG15:QG17"/>
    <mergeCell ref="QH15:QH17"/>
    <mergeCell ref="QI15:QI17"/>
    <mergeCell ref="QJ15:QJ17"/>
    <mergeCell ref="QK15:QK17"/>
    <mergeCell ref="QL13:QL17"/>
    <mergeCell ref="QM13:QM17"/>
    <mergeCell ref="QN13:QN17"/>
    <mergeCell ref="QO13:QO17"/>
    <mergeCell ref="QP13:QP17"/>
    <mergeCell ref="SH10:SH17"/>
    <mergeCell ref="SI10:SI17"/>
    <mergeCell ref="SW16:SW17"/>
    <mergeCell ref="SY16:SY17"/>
    <mergeCell ref="TB11:TN11"/>
    <mergeCell ref="RA9:RF9"/>
    <mergeCell ref="ND16:ND17"/>
    <mergeCell ref="NE16:NE17"/>
    <mergeCell ref="NF16:NF17"/>
    <mergeCell ref="NG16:NG17"/>
    <mergeCell ref="NL16:NL17"/>
    <mergeCell ref="NM16:NM17"/>
    <mergeCell ref="NN16:NN17"/>
    <mergeCell ref="NO16:NO17"/>
    <mergeCell ref="NR16:NR17"/>
    <mergeCell ref="NS16:NS17"/>
    <mergeCell ref="NU16:NU17"/>
    <mergeCell ref="PW16:PW17"/>
    <mergeCell ref="OW16:OW17"/>
    <mergeCell ref="OY16:OY17"/>
    <mergeCell ref="OZ16:OZ17"/>
    <mergeCell ref="PA16:PA17"/>
    <mergeCell ref="XP7:YS7"/>
    <mergeCell ref="YT7:ZK9"/>
    <mergeCell ref="QU8:RO8"/>
    <mergeCell ref="RP8:SF8"/>
    <mergeCell ref="SG8:SL8"/>
    <mergeCell ref="SM8:SY8"/>
    <mergeCell ref="SZ8:UC8"/>
    <mergeCell ref="UD8:VG8"/>
    <mergeCell ref="VH8:WK8"/>
    <mergeCell ref="WL8:XO8"/>
    <mergeCell ref="XP8:YS8"/>
    <mergeCell ref="QU9:QZ9"/>
    <mergeCell ref="SJ9:SL9"/>
    <mergeCell ref="SM9:SY9"/>
    <mergeCell ref="SZ9:UC9"/>
    <mergeCell ref="UD9:VG9"/>
    <mergeCell ref="WL7:XO7"/>
    <mergeCell ref="WL9:XO9"/>
    <mergeCell ref="XP9:YS9"/>
    <mergeCell ref="RG9:RO9"/>
    <mergeCell ref="RP9:RX9"/>
    <mergeCell ref="RY9:SF9"/>
    <mergeCell ref="SG9:SI9"/>
    <mergeCell ref="JE15:JE17"/>
    <mergeCell ref="JG15:JG17"/>
    <mergeCell ref="JI15:JI17"/>
    <mergeCell ref="JK15:JK17"/>
    <mergeCell ref="KB15:KB17"/>
    <mergeCell ref="KD15:KD17"/>
    <mergeCell ref="QC15:QC17"/>
    <mergeCell ref="QD15:QD17"/>
    <mergeCell ref="QE15:QE17"/>
    <mergeCell ref="JF16:JF17"/>
    <mergeCell ref="OX12:OX17"/>
    <mergeCell ref="OY12:PC15"/>
    <mergeCell ref="PD12:PE15"/>
    <mergeCell ref="JY12:JY17"/>
    <mergeCell ref="PD16:PD17"/>
    <mergeCell ref="PE16:PE17"/>
    <mergeCell ref="KQ16:KQ17"/>
    <mergeCell ref="QB13:QB17"/>
    <mergeCell ref="OK16:OK17"/>
    <mergeCell ref="LH10:LI16"/>
    <mergeCell ref="LJ10:LK15"/>
    <mergeCell ref="MQ16:MQ17"/>
    <mergeCell ref="MR16:MR17"/>
    <mergeCell ref="MS16:MS17"/>
    <mergeCell ref="MU16:MU17"/>
    <mergeCell ref="MV16:MV17"/>
    <mergeCell ref="MW16:MW17"/>
    <mergeCell ref="NV16:NV17"/>
    <mergeCell ref="NW16:NW17"/>
    <mergeCell ref="NX16:NX17"/>
    <mergeCell ref="NY16:NY17"/>
    <mergeCell ref="NZ16:NZ17"/>
    <mergeCell ref="QA13:QA17"/>
    <mergeCell ref="JZ12:JZ17"/>
    <mergeCell ref="KP16:KP17"/>
    <mergeCell ref="MD16:MD17"/>
    <mergeCell ref="ME16:ME17"/>
    <mergeCell ref="MF16:MF17"/>
    <mergeCell ref="MG16:MG17"/>
    <mergeCell ref="MH16:MH17"/>
    <mergeCell ref="KV16:KV17"/>
    <mergeCell ref="LA16:LA17"/>
    <mergeCell ref="LB16:LB17"/>
    <mergeCell ref="LT16:LT17"/>
    <mergeCell ref="LU16:LU17"/>
    <mergeCell ref="LC16:LC17"/>
    <mergeCell ref="LD16:LD17"/>
    <mergeCell ref="LE16:LE17"/>
    <mergeCell ref="LF16:LF17"/>
    <mergeCell ref="MT16:MT17"/>
    <mergeCell ref="PB16:PB17"/>
    <mergeCell ref="PC16:PC17"/>
    <mergeCell ref="KG16:KG17"/>
    <mergeCell ref="KI16:KI17"/>
    <mergeCell ref="KJ16:KJ17"/>
    <mergeCell ref="OJ16:OJ17"/>
    <mergeCell ref="MC16:MC17"/>
    <mergeCell ref="OF16:OF17"/>
    <mergeCell ref="OH16:OH17"/>
    <mergeCell ref="OI16:OI17"/>
    <mergeCell ref="MG12:MK15"/>
    <mergeCell ref="MX12:NB15"/>
    <mergeCell ref="NC12:NC17"/>
    <mergeCell ref="QC13:QK14"/>
    <mergeCell ref="PF16:PF17"/>
    <mergeCell ref="OL16:OL17"/>
    <mergeCell ref="OM16:OM17"/>
    <mergeCell ref="ON16:ON17"/>
    <mergeCell ref="OO16:OO17"/>
    <mergeCell ref="OP16:OP17"/>
    <mergeCell ref="OQ16:OQ17"/>
    <mergeCell ref="OR16:OR17"/>
    <mergeCell ref="OS16:OS17"/>
    <mergeCell ref="OV16:OV17"/>
    <mergeCell ref="PQ12:PR15"/>
    <mergeCell ref="OT10:OU16"/>
    <mergeCell ref="OV10:OW15"/>
    <mergeCell ref="OO12:OS15"/>
    <mergeCell ref="PL12:PP15"/>
    <mergeCell ref="LM16:LM17"/>
    <mergeCell ref="PT16:PT17"/>
    <mergeCell ref="PU16:PU17"/>
    <mergeCell ref="PV16:PV17"/>
    <mergeCell ref="PS12:PW15"/>
    <mergeCell ref="PG16:PG17"/>
    <mergeCell ref="PH16:PH17"/>
    <mergeCell ref="LL10:MK10"/>
    <mergeCell ref="QA10:QQ10"/>
    <mergeCell ref="NA16:NA17"/>
    <mergeCell ref="NH16:NH17"/>
    <mergeCell ref="NI16:NI17"/>
    <mergeCell ref="NJ16:NJ17"/>
    <mergeCell ref="NK16:NK17"/>
    <mergeCell ref="MX16:MX17"/>
    <mergeCell ref="MY16:MY17"/>
    <mergeCell ref="ND12:NH15"/>
    <mergeCell ref="NZ12:OA15"/>
    <mergeCell ref="OB12:OF15"/>
    <mergeCell ref="LR12:LS15"/>
    <mergeCell ref="KU12:KU17"/>
    <mergeCell ref="KV12:KZ15"/>
    <mergeCell ref="LA12:LB15"/>
    <mergeCell ref="KT16:KT17"/>
    <mergeCell ref="LJ16:LJ17"/>
    <mergeCell ref="LK16:LK17"/>
    <mergeCell ref="KW16:KW17"/>
    <mergeCell ref="KX16:KX17"/>
    <mergeCell ref="KY16:KY17"/>
    <mergeCell ref="KZ16:KZ17"/>
    <mergeCell ref="MN16:MN17"/>
    <mergeCell ref="MZ16:MZ17"/>
    <mergeCell ref="LN16:LN17"/>
    <mergeCell ref="LO16:LO17"/>
    <mergeCell ref="LP16:LP17"/>
    <mergeCell ref="LQ16:LQ17"/>
    <mergeCell ref="LR16:LR17"/>
    <mergeCell ref="LS16:LS17"/>
    <mergeCell ref="JW12:JW17"/>
    <mergeCell ref="JX12:JX17"/>
    <mergeCell ref="KH11:KT11"/>
    <mergeCell ref="KU11:LG11"/>
    <mergeCell ref="KA12:KA17"/>
    <mergeCell ref="LC12:LG15"/>
    <mergeCell ref="PQ16:PQ17"/>
    <mergeCell ref="PR16:PR17"/>
    <mergeCell ref="PI16:PI17"/>
    <mergeCell ref="PJ16:PJ17"/>
    <mergeCell ref="PL16:PL17"/>
    <mergeCell ref="PM16:PM17"/>
    <mergeCell ref="PN16:PN17"/>
    <mergeCell ref="PO16:PO17"/>
    <mergeCell ref="PP16:PP17"/>
    <mergeCell ref="OA16:OA17"/>
    <mergeCell ref="OB16:OB17"/>
    <mergeCell ref="OC16:OC17"/>
    <mergeCell ref="OD16:OD17"/>
    <mergeCell ref="OE16:OE17"/>
    <mergeCell ref="NI12:NJ15"/>
    <mergeCell ref="MA16:MA17"/>
    <mergeCell ref="MB16:MB17"/>
    <mergeCell ref="LG16:LG17"/>
    <mergeCell ref="LY12:LY17"/>
    <mergeCell ref="LZ12:MD15"/>
    <mergeCell ref="ME12:MF15"/>
    <mergeCell ref="KR16:KR17"/>
    <mergeCell ref="KP12:KT15"/>
    <mergeCell ref="KC16:KC17"/>
    <mergeCell ref="KE16:KE17"/>
    <mergeCell ref="KF16:KF17"/>
    <mergeCell ref="OG11:OS11"/>
    <mergeCell ref="OX11:PJ11"/>
    <mergeCell ref="PK11:PW11"/>
    <mergeCell ref="QA11:QK12"/>
    <mergeCell ref="QL11:QN12"/>
    <mergeCell ref="QO11:QQ12"/>
    <mergeCell ref="KH12:KH17"/>
    <mergeCell ref="KI12:KM15"/>
    <mergeCell ref="KN12:KO15"/>
    <mergeCell ref="KK16:KK17"/>
    <mergeCell ref="OX10:PW10"/>
    <mergeCell ref="PX10:PY16"/>
    <mergeCell ref="PZ10:PZ17"/>
    <mergeCell ref="NK12:NO15"/>
    <mergeCell ref="NT12:NT17"/>
    <mergeCell ref="LT12:LX15"/>
    <mergeCell ref="JQ10:JQ17"/>
    <mergeCell ref="JR10:JR17"/>
    <mergeCell ref="JS10:KA11"/>
    <mergeCell ref="KB10:KC14"/>
    <mergeCell ref="KD10:KE14"/>
    <mergeCell ref="KF10:KG15"/>
    <mergeCell ref="KH10:LG10"/>
    <mergeCell ref="JS12:JS17"/>
    <mergeCell ref="JT12:JT17"/>
    <mergeCell ref="KL16:KL17"/>
    <mergeCell ref="KM16:KM17"/>
    <mergeCell ref="KN16:KN17"/>
    <mergeCell ref="KO16:KO17"/>
    <mergeCell ref="KS16:KS17"/>
    <mergeCell ref="JU12:JU17"/>
    <mergeCell ref="JV12:JV17"/>
    <mergeCell ref="IM12:IM17"/>
    <mergeCell ref="IN12:IN17"/>
    <mergeCell ref="IO12:IO17"/>
    <mergeCell ref="IP12:IP17"/>
    <mergeCell ref="IQ12:IQ17"/>
    <mergeCell ref="IR12:IR17"/>
    <mergeCell ref="IS12:IS17"/>
    <mergeCell ref="IT12:IT17"/>
    <mergeCell ref="IU12:IU17"/>
    <mergeCell ref="IV12:IV17"/>
    <mergeCell ref="IW12:IW17"/>
    <mergeCell ref="IX12:IX17"/>
    <mergeCell ref="IY12:IY17"/>
    <mergeCell ref="IZ12:IZ17"/>
    <mergeCell ref="JA12:JA17"/>
    <mergeCell ref="JB12:JB17"/>
    <mergeCell ref="JC12:JC17"/>
    <mergeCell ref="JM9:JO9"/>
    <mergeCell ref="JP9:JR9"/>
    <mergeCell ref="JD12:JD17"/>
    <mergeCell ref="ML10:MM16"/>
    <mergeCell ref="MN10:MO15"/>
    <mergeCell ref="MP10:NO10"/>
    <mergeCell ref="NP10:NQ16"/>
    <mergeCell ref="NR10:NS15"/>
    <mergeCell ref="NT10:OS10"/>
    <mergeCell ref="LL12:LL17"/>
    <mergeCell ref="LM12:LQ15"/>
    <mergeCell ref="MV12:MW15"/>
    <mergeCell ref="MI16:MI17"/>
    <mergeCell ref="MJ16:MJ17"/>
    <mergeCell ref="MK16:MK17"/>
    <mergeCell ref="MP12:MP17"/>
    <mergeCell ref="MQ12:MU15"/>
    <mergeCell ref="LV16:LV17"/>
    <mergeCell ref="LW16:LW17"/>
    <mergeCell ref="LX16:LX17"/>
    <mergeCell ref="LZ16:LZ17"/>
    <mergeCell ref="OH12:OL15"/>
    <mergeCell ref="OM12:ON15"/>
    <mergeCell ref="OG12:OG17"/>
    <mergeCell ref="NB16:NB17"/>
    <mergeCell ref="MO16:MO17"/>
    <mergeCell ref="NU12:NY15"/>
    <mergeCell ref="LL11:LX11"/>
    <mergeCell ref="LY11:MK11"/>
    <mergeCell ref="MP11:NB11"/>
    <mergeCell ref="NC11:NO11"/>
    <mergeCell ref="NT11:OF11"/>
    <mergeCell ref="IL10:IL17"/>
    <mergeCell ref="IM10:IU11"/>
    <mergeCell ref="JI10:JJ14"/>
    <mergeCell ref="JL16:JL17"/>
    <mergeCell ref="JM10:JM17"/>
    <mergeCell ref="JN10:JN17"/>
    <mergeCell ref="JO10:JO17"/>
    <mergeCell ref="JP10:JP17"/>
    <mergeCell ref="JS7:KE7"/>
    <mergeCell ref="KF7:LI7"/>
    <mergeCell ref="LJ7:MM7"/>
    <mergeCell ref="MN7:NQ7"/>
    <mergeCell ref="NR7:OU7"/>
    <mergeCell ref="OV7:PY7"/>
    <mergeCell ref="PZ7:QQ9"/>
    <mergeCell ref="IA8:IU8"/>
    <mergeCell ref="IV8:JL8"/>
    <mergeCell ref="JM8:JR8"/>
    <mergeCell ref="JS8:KE8"/>
    <mergeCell ref="KF8:LI8"/>
    <mergeCell ref="LJ8:MM8"/>
    <mergeCell ref="MN8:NQ8"/>
    <mergeCell ref="NR8:OU8"/>
    <mergeCell ref="OV8:PY8"/>
    <mergeCell ref="IA9:IF9"/>
    <mergeCell ref="IG9:IL9"/>
    <mergeCell ref="NR9:OU9"/>
    <mergeCell ref="OV9:PY9"/>
    <mergeCell ref="JS9:KE9"/>
    <mergeCell ref="KF9:LI9"/>
    <mergeCell ref="LJ9:MM9"/>
    <mergeCell ref="MN9:NQ9"/>
    <mergeCell ref="IV10:JD11"/>
    <mergeCell ref="JE10:JF14"/>
    <mergeCell ref="JG10:JH14"/>
    <mergeCell ref="HR11:HT12"/>
    <mergeCell ref="HU11:HW12"/>
    <mergeCell ref="HW13:HW17"/>
    <mergeCell ref="HR13:HR17"/>
    <mergeCell ref="HS13:HS17"/>
    <mergeCell ref="HT13:HT17"/>
    <mergeCell ref="IM9:IU9"/>
    <mergeCell ref="IV9:JD9"/>
    <mergeCell ref="JE9:JL9"/>
    <mergeCell ref="JH16:JH17"/>
    <mergeCell ref="JJ16:JJ17"/>
    <mergeCell ref="JK10:JL14"/>
    <mergeCell ref="HY7:HZ7"/>
    <mergeCell ref="HY8:HY17"/>
    <mergeCell ref="HZ8:HZ17"/>
    <mergeCell ref="HX7:HX17"/>
    <mergeCell ref="IA7:IU7"/>
    <mergeCell ref="IV7:JR7"/>
    <mergeCell ref="IA10:IA17"/>
    <mergeCell ref="IB10:IB17"/>
    <mergeCell ref="IC10:IC17"/>
    <mergeCell ref="ID10:ID17"/>
    <mergeCell ref="IE10:IE17"/>
    <mergeCell ref="IF10:IF17"/>
    <mergeCell ref="IG10:IG17"/>
    <mergeCell ref="IH10:IH17"/>
    <mergeCell ref="II10:II17"/>
    <mergeCell ref="IJ10:IJ17"/>
    <mergeCell ref="IK10:IK17"/>
    <mergeCell ref="AT10:AT17"/>
    <mergeCell ref="AU10:AU17"/>
    <mergeCell ref="AH12:AH17"/>
    <mergeCell ref="AI12:AI17"/>
    <mergeCell ref="AJ12:AJ17"/>
    <mergeCell ref="BL16:BL17"/>
    <mergeCell ref="AY10:BG11"/>
    <mergeCell ref="BH10:BI14"/>
    <mergeCell ref="BJ10:BK14"/>
    <mergeCell ref="HF7:HW9"/>
    <mergeCell ref="HG11:HQ12"/>
    <mergeCell ref="HF10:HF17"/>
    <mergeCell ref="HG10:HW10"/>
    <mergeCell ref="HU13:HU17"/>
    <mergeCell ref="HV13:HV17"/>
    <mergeCell ref="CJ16:CJ17"/>
    <mergeCell ref="BQ16:BQ17"/>
    <mergeCell ref="BR16:BR17"/>
    <mergeCell ref="BS16:BS17"/>
    <mergeCell ref="BT16:BT17"/>
    <mergeCell ref="BU16:BU17"/>
    <mergeCell ref="BV16:BV17"/>
    <mergeCell ref="AB7:AX7"/>
    <mergeCell ref="DT7:EW7"/>
    <mergeCell ref="EX8:GA8"/>
    <mergeCell ref="GB8:HE8"/>
    <mergeCell ref="EX7:GA7"/>
    <mergeCell ref="GB7:HE7"/>
    <mergeCell ref="AY7:BK7"/>
    <mergeCell ref="GB9:HE9"/>
    <mergeCell ref="GB10:GC15"/>
    <mergeCell ref="S9:AA9"/>
    <mergeCell ref="AB8:AR8"/>
    <mergeCell ref="BO12:BS15"/>
    <mergeCell ref="AV10:AV17"/>
    <mergeCell ref="AW10:AW17"/>
    <mergeCell ref="AX10:AX17"/>
    <mergeCell ref="BE12:BE17"/>
    <mergeCell ref="BF12:BF17"/>
    <mergeCell ref="BG12:BG17"/>
    <mergeCell ref="BN12:BN17"/>
    <mergeCell ref="EI12:EI17"/>
    <mergeCell ref="EJ12:EN15"/>
    <mergeCell ref="CS16:CS17"/>
    <mergeCell ref="CT16:CT17"/>
    <mergeCell ref="CI12:CM15"/>
    <mergeCell ref="BO16:BO17"/>
    <mergeCell ref="BP16:BP17"/>
    <mergeCell ref="AS8:AX8"/>
    <mergeCell ref="AY8:BK8"/>
    <mergeCell ref="BL8:CO8"/>
    <mergeCell ref="CP8:DS8"/>
    <mergeCell ref="DT8:EW8"/>
    <mergeCell ref="BC12:BC17"/>
    <mergeCell ref="AR16:AR17"/>
    <mergeCell ref="BI16:BI17"/>
    <mergeCell ref="BK16:BK17"/>
    <mergeCell ref="AB12:AB17"/>
    <mergeCell ref="AC12:AC17"/>
    <mergeCell ref="AD12:AD17"/>
    <mergeCell ref="AE12:AE17"/>
    <mergeCell ref="AY12:AY17"/>
    <mergeCell ref="AZ12:AZ17"/>
    <mergeCell ref="G10:G17"/>
    <mergeCell ref="T12:T17"/>
    <mergeCell ref="U12:U17"/>
    <mergeCell ref="V12:V17"/>
    <mergeCell ref="W12:W17"/>
    <mergeCell ref="K10:K17"/>
    <mergeCell ref="L10:L17"/>
    <mergeCell ref="AB9:AJ9"/>
    <mergeCell ref="AK9:AR9"/>
    <mergeCell ref="AS9:AU9"/>
    <mergeCell ref="M10:M17"/>
    <mergeCell ref="N10:N17"/>
    <mergeCell ref="O10:O17"/>
    <mergeCell ref="BN10:CM10"/>
    <mergeCell ref="CN10:CO16"/>
    <mergeCell ref="FS12:FT15"/>
    <mergeCell ref="BM16:BM17"/>
    <mergeCell ref="BH15:BH17"/>
    <mergeCell ref="BJ15:BJ17"/>
    <mergeCell ref="EX9:GA9"/>
    <mergeCell ref="EX10:EY15"/>
    <mergeCell ref="EZ10:FY10"/>
    <mergeCell ref="FZ10:GA16"/>
    <mergeCell ref="DV11:EH11"/>
    <mergeCell ref="EI11:EU11"/>
    <mergeCell ref="EZ11:FL11"/>
    <mergeCell ref="DG16:DG17"/>
    <mergeCell ref="DH16:DH17"/>
    <mergeCell ref="DI16:DI17"/>
    <mergeCell ref="H10:H17"/>
    <mergeCell ref="I10:I17"/>
    <mergeCell ref="BB12:BB17"/>
    <mergeCell ref="BT12:BU15"/>
    <mergeCell ref="BV12:BZ15"/>
    <mergeCell ref="FM11:FY11"/>
    <mergeCell ref="GD11:GP11"/>
    <mergeCell ref="FS16:FS17"/>
    <mergeCell ref="FD16:FD17"/>
    <mergeCell ref="EQ16:EQ17"/>
    <mergeCell ref="ER16:ER17"/>
    <mergeCell ref="ES16:ES17"/>
    <mergeCell ref="FC16:FC17"/>
    <mergeCell ref="CB16:CB17"/>
    <mergeCell ref="CC16:CC17"/>
    <mergeCell ref="DT10:DU15"/>
    <mergeCell ref="BN11:BZ11"/>
    <mergeCell ref="DO16:DO17"/>
    <mergeCell ref="CM16:CM17"/>
    <mergeCell ref="GW12:GX15"/>
    <mergeCell ref="CP10:CQ15"/>
    <mergeCell ref="CR10:DQ10"/>
    <mergeCell ref="DV10:EU10"/>
    <mergeCell ref="FO16:FO17"/>
    <mergeCell ref="FF12:FG15"/>
    <mergeCell ref="FH12:FL15"/>
    <mergeCell ref="FM12:FM17"/>
    <mergeCell ref="FA12:FE15"/>
    <mergeCell ref="FK16:FK17"/>
    <mergeCell ref="FA16:FA17"/>
    <mergeCell ref="FR16:FR17"/>
    <mergeCell ref="DE12:DE17"/>
    <mergeCell ref="DF12:DJ15"/>
    <mergeCell ref="DF16:DF17"/>
    <mergeCell ref="BA12:BA17"/>
    <mergeCell ref="BW16:BW17"/>
    <mergeCell ref="BD12:BD17"/>
    <mergeCell ref="EN16:EN17"/>
    <mergeCell ref="CD16:CD17"/>
    <mergeCell ref="CY16:CY17"/>
    <mergeCell ref="CZ16:CZ17"/>
    <mergeCell ref="DA16:DA17"/>
    <mergeCell ref="EV10:EW16"/>
    <mergeCell ref="CX12:CY15"/>
    <mergeCell ref="ED12:EH15"/>
    <mergeCell ref="DP16:DP17"/>
    <mergeCell ref="DQ16:DQ17"/>
    <mergeCell ref="DT16:DT17"/>
    <mergeCell ref="FE16:FE17"/>
    <mergeCell ref="EA16:EA17"/>
    <mergeCell ref="DD16:DD17"/>
    <mergeCell ref="EP16:EP17"/>
    <mergeCell ref="EL16:EL17"/>
    <mergeCell ref="DM16:DM17"/>
    <mergeCell ref="DN16:DN17"/>
    <mergeCell ref="EO12:EP15"/>
    <mergeCell ref="EQ12:EU15"/>
    <mergeCell ref="EU16:EU17"/>
    <mergeCell ref="DB16:DB17"/>
    <mergeCell ref="DK12:DL15"/>
    <mergeCell ref="DM12:DQ15"/>
    <mergeCell ref="DV12:DV17"/>
    <mergeCell ref="DW12:EA15"/>
    <mergeCell ref="BL10:BM15"/>
    <mergeCell ref="CA11:CM11"/>
    <mergeCell ref="CR11:DD11"/>
    <mergeCell ref="DE11:DQ11"/>
    <mergeCell ref="CR12:CR17"/>
    <mergeCell ref="CS12:CW15"/>
    <mergeCell ref="BX16:BX17"/>
    <mergeCell ref="BY16:BY17"/>
    <mergeCell ref="BZ16:BZ17"/>
    <mergeCell ref="GD12:GD17"/>
    <mergeCell ref="GE12:GI15"/>
    <mergeCell ref="GI16:GI17"/>
    <mergeCell ref="GJ16:GJ17"/>
    <mergeCell ref="EB16:EB17"/>
    <mergeCell ref="DJ16:DJ17"/>
    <mergeCell ref="DK16:DK17"/>
    <mergeCell ref="DL16:DL17"/>
    <mergeCell ref="CW16:CW17"/>
    <mergeCell ref="GC16:GC17"/>
    <mergeCell ref="GE16:GE17"/>
    <mergeCell ref="GF16:GF17"/>
    <mergeCell ref="FU12:FY15"/>
    <mergeCell ref="FI16:FI17"/>
    <mergeCell ref="FJ16:FJ17"/>
    <mergeCell ref="FN16:FN17"/>
    <mergeCell ref="ET16:ET17"/>
    <mergeCell ref="DW16:DW17"/>
    <mergeCell ref="DX16:DX17"/>
    <mergeCell ref="DY16:DY17"/>
    <mergeCell ref="DZ16:DZ17"/>
    <mergeCell ref="GB16:GB17"/>
    <mergeCell ref="EC16:EC17"/>
    <mergeCell ref="ED16:ED17"/>
    <mergeCell ref="DU16:DU17"/>
    <mergeCell ref="EJ16:EJ17"/>
    <mergeCell ref="EK16:EK17"/>
    <mergeCell ref="EG16:EG17"/>
    <mergeCell ref="EH16:EH17"/>
    <mergeCell ref="FT16:FT17"/>
    <mergeCell ref="FU16:FU17"/>
    <mergeCell ref="FV16:FV17"/>
    <mergeCell ref="FW16:FW17"/>
    <mergeCell ref="FX16:FX17"/>
    <mergeCell ref="FY16:FY17"/>
    <mergeCell ref="EM16:EM17"/>
    <mergeCell ref="EX16:EX17"/>
    <mergeCell ref="EY16:EY17"/>
    <mergeCell ref="FP16:FP17"/>
    <mergeCell ref="FL16:FL17"/>
    <mergeCell ref="FQ16:FQ17"/>
    <mergeCell ref="GZ16:GZ17"/>
    <mergeCell ref="GO16:GO17"/>
    <mergeCell ref="GJ12:GK15"/>
    <mergeCell ref="EZ12:EZ17"/>
    <mergeCell ref="HA16:HA17"/>
    <mergeCell ref="HQ15:HQ17"/>
    <mergeCell ref="HI15:HI17"/>
    <mergeCell ref="HG13:HG17"/>
    <mergeCell ref="HH13:HH17"/>
    <mergeCell ref="HI13:HQ14"/>
    <mergeCell ref="HJ15:HJ17"/>
    <mergeCell ref="HK15:HK17"/>
    <mergeCell ref="HL15:HL17"/>
    <mergeCell ref="HM15:HM17"/>
    <mergeCell ref="HD10:HE16"/>
    <mergeCell ref="HN15:HN17"/>
    <mergeCell ref="HO15:HO17"/>
    <mergeCell ref="HP15:HP17"/>
    <mergeCell ref="HB16:HB17"/>
    <mergeCell ref="HC16:HC17"/>
    <mergeCell ref="GQ11:HC11"/>
    <mergeCell ref="GQ12:GQ17"/>
    <mergeCell ref="GR12:GV15"/>
    <mergeCell ref="GW16:GW17"/>
    <mergeCell ref="GX16:GX17"/>
    <mergeCell ref="GY16:GY17"/>
    <mergeCell ref="GT16:GT17"/>
    <mergeCell ref="GD10:HC10"/>
    <mergeCell ref="GY12:HC15"/>
    <mergeCell ref="AI4:AJ4"/>
    <mergeCell ref="AI5:AJ5"/>
    <mergeCell ref="CZ12:DB15"/>
    <mergeCell ref="DC12:DD15"/>
    <mergeCell ref="FN12:FP15"/>
    <mergeCell ref="FQ12:FR15"/>
    <mergeCell ref="B6:B17"/>
    <mergeCell ref="EO16:EO17"/>
    <mergeCell ref="CV16:CV17"/>
    <mergeCell ref="CP16:CP17"/>
    <mergeCell ref="GL12:GP15"/>
    <mergeCell ref="GU16:GU17"/>
    <mergeCell ref="GN16:GN17"/>
    <mergeCell ref="GV16:GV17"/>
    <mergeCell ref="GG16:GG17"/>
    <mergeCell ref="GH16:GH17"/>
    <mergeCell ref="GK16:GK17"/>
    <mergeCell ref="GL16:GL17"/>
    <mergeCell ref="GM16:GM17"/>
    <mergeCell ref="FF16:FF17"/>
    <mergeCell ref="FG16:FG17"/>
    <mergeCell ref="FH16:FH17"/>
    <mergeCell ref="FB16:FB17"/>
    <mergeCell ref="GP16:GP17"/>
    <mergeCell ref="DC16:DC17"/>
    <mergeCell ref="GR16:GR17"/>
    <mergeCell ref="GS16:GS17"/>
    <mergeCell ref="CQ16:CQ17"/>
    <mergeCell ref="CX16:CX17"/>
    <mergeCell ref="EE16:EE17"/>
    <mergeCell ref="EF16:EF17"/>
    <mergeCell ref="EB12:EC15"/>
  </mergeCells>
  <printOptions horizontalCentered="1"/>
  <pageMargins left="0.39370078740157483" right="0.19685039370078741" top="0.39370078740157483" bottom="0.19685039370078741" header="0.39370078740157483" footer="0.39370078740157483"/>
  <pageSetup paperSize="8" scale="40" orientation="landscape" r:id="rId1"/>
  <headerFooter>
    <oddHeader>&amp;C&amp;"Times New Roman,обычный"&amp;20&amp;P</oddHeader>
    <firstHeader>&amp;C&amp;"Times New Roman,обычный"&amp;20 5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view="pageBreakPreview" topLeftCell="AF16" zoomScale="60" zoomScaleNormal="60" workbookViewId="0">
      <selection activeCell="AN6" sqref="AN6:AN14"/>
    </sheetView>
  </sheetViews>
  <sheetFormatPr defaultRowHeight="15" x14ac:dyDescent="0.25"/>
  <cols>
    <col min="1" max="1" width="7.42578125" style="17" customWidth="1"/>
    <col min="2" max="2" width="73.140625" style="17" customWidth="1"/>
    <col min="3" max="3" width="21.28515625" style="17" customWidth="1"/>
    <col min="4" max="4" width="18.42578125" style="17" customWidth="1"/>
    <col min="5" max="6" width="22.28515625" style="17" customWidth="1"/>
    <col min="7" max="15" width="9.42578125" style="17" customWidth="1"/>
    <col min="16" max="21" width="23.140625" style="17" customWidth="1"/>
    <col min="22" max="22" width="18.42578125" style="17" customWidth="1"/>
    <col min="23" max="24" width="22.28515625" style="17" customWidth="1"/>
    <col min="25" max="33" width="9.42578125" style="17" customWidth="1"/>
    <col min="34" max="39" width="23.140625" style="17" customWidth="1"/>
    <col min="40" max="40" width="18.42578125" style="17" customWidth="1"/>
    <col min="41" max="42" width="22.28515625" style="17" customWidth="1"/>
    <col min="43" max="51" width="9.42578125" style="17" customWidth="1"/>
    <col min="52" max="57" width="23.140625" style="17" customWidth="1"/>
    <col min="58" max="16384" width="9.140625" style="17"/>
  </cols>
  <sheetData>
    <row r="1" spans="1:57" ht="26.25" customHeight="1" x14ac:dyDescent="0.3">
      <c r="U1" s="44" t="s">
        <v>122</v>
      </c>
    </row>
    <row r="2" spans="1:57" ht="21" customHeight="1" x14ac:dyDescent="0.3">
      <c r="U2" s="44" t="s">
        <v>93</v>
      </c>
    </row>
    <row r="3" spans="1:57" ht="50.25" customHeight="1" x14ac:dyDescent="0.25">
      <c r="D3" s="158" t="s">
        <v>123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57" ht="18" customHeight="1" x14ac:dyDescent="0.25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57" ht="27" customHeight="1" x14ac:dyDescent="0.25">
      <c r="A5" s="181" t="s">
        <v>73</v>
      </c>
      <c r="B5" s="181" t="s">
        <v>66</v>
      </c>
      <c r="C5" s="184" t="s">
        <v>117</v>
      </c>
      <c r="D5" s="168" t="s">
        <v>124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  <c r="V5" s="185" t="s">
        <v>121</v>
      </c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7"/>
      <c r="AN5" s="168" t="s">
        <v>120</v>
      </c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70"/>
    </row>
    <row r="6" spans="1:57" ht="18" customHeight="1" x14ac:dyDescent="0.25">
      <c r="A6" s="182"/>
      <c r="B6" s="182"/>
      <c r="C6" s="184"/>
      <c r="D6" s="171" t="s">
        <v>17</v>
      </c>
      <c r="E6" s="165" t="s">
        <v>0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171" t="s">
        <v>17</v>
      </c>
      <c r="W6" s="178" t="s">
        <v>0</v>
      </c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80"/>
      <c r="AN6" s="171" t="s">
        <v>17</v>
      </c>
      <c r="AO6" s="178" t="s">
        <v>0</v>
      </c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80"/>
    </row>
    <row r="7" spans="1:57" ht="18" customHeight="1" x14ac:dyDescent="0.25">
      <c r="A7" s="182"/>
      <c r="B7" s="182"/>
      <c r="C7" s="184"/>
      <c r="D7" s="171"/>
      <c r="E7" s="165" t="s">
        <v>20</v>
      </c>
      <c r="F7" s="166"/>
      <c r="G7" s="166"/>
      <c r="H7" s="166"/>
      <c r="I7" s="166"/>
      <c r="J7" s="166"/>
      <c r="K7" s="166"/>
      <c r="L7" s="166"/>
      <c r="M7" s="166"/>
      <c r="N7" s="166"/>
      <c r="O7" s="167"/>
      <c r="P7" s="165" t="s">
        <v>21</v>
      </c>
      <c r="Q7" s="166"/>
      <c r="R7" s="167"/>
      <c r="S7" s="165" t="s">
        <v>22</v>
      </c>
      <c r="T7" s="166"/>
      <c r="U7" s="167"/>
      <c r="V7" s="171"/>
      <c r="W7" s="178" t="s">
        <v>20</v>
      </c>
      <c r="X7" s="179"/>
      <c r="Y7" s="179"/>
      <c r="Z7" s="179"/>
      <c r="AA7" s="179"/>
      <c r="AB7" s="179"/>
      <c r="AC7" s="179"/>
      <c r="AD7" s="179"/>
      <c r="AE7" s="179"/>
      <c r="AF7" s="179"/>
      <c r="AG7" s="180"/>
      <c r="AH7" s="178" t="s">
        <v>21</v>
      </c>
      <c r="AI7" s="179"/>
      <c r="AJ7" s="180"/>
      <c r="AK7" s="178" t="s">
        <v>22</v>
      </c>
      <c r="AL7" s="179"/>
      <c r="AM7" s="180"/>
      <c r="AN7" s="171"/>
      <c r="AO7" s="178" t="s">
        <v>20</v>
      </c>
      <c r="AP7" s="179"/>
      <c r="AQ7" s="179"/>
      <c r="AR7" s="179"/>
      <c r="AS7" s="179"/>
      <c r="AT7" s="179"/>
      <c r="AU7" s="179"/>
      <c r="AV7" s="179"/>
      <c r="AW7" s="179"/>
      <c r="AX7" s="179"/>
      <c r="AY7" s="180"/>
      <c r="AZ7" s="178" t="s">
        <v>21</v>
      </c>
      <c r="BA7" s="179"/>
      <c r="BB7" s="180"/>
      <c r="BC7" s="178" t="s">
        <v>22</v>
      </c>
      <c r="BD7" s="179"/>
      <c r="BE7" s="180"/>
    </row>
    <row r="8" spans="1:57" ht="41.25" customHeight="1" x14ac:dyDescent="0.25">
      <c r="A8" s="182"/>
      <c r="B8" s="182"/>
      <c r="C8" s="184"/>
      <c r="D8" s="171"/>
      <c r="E8" s="162" t="s">
        <v>39</v>
      </c>
      <c r="F8" s="162" t="s">
        <v>40</v>
      </c>
      <c r="G8" s="165" t="s">
        <v>41</v>
      </c>
      <c r="H8" s="166"/>
      <c r="I8" s="166"/>
      <c r="J8" s="166"/>
      <c r="K8" s="166"/>
      <c r="L8" s="166"/>
      <c r="M8" s="166"/>
      <c r="N8" s="166"/>
      <c r="O8" s="167"/>
      <c r="P8" s="162" t="s">
        <v>39</v>
      </c>
      <c r="Q8" s="162" t="s">
        <v>40</v>
      </c>
      <c r="R8" s="162" t="s">
        <v>41</v>
      </c>
      <c r="S8" s="162" t="s">
        <v>39</v>
      </c>
      <c r="T8" s="162" t="s">
        <v>40</v>
      </c>
      <c r="U8" s="162" t="s">
        <v>41</v>
      </c>
      <c r="V8" s="171"/>
      <c r="W8" s="172" t="s">
        <v>39</v>
      </c>
      <c r="X8" s="172" t="s">
        <v>40</v>
      </c>
      <c r="Y8" s="178" t="s">
        <v>41</v>
      </c>
      <c r="Z8" s="179"/>
      <c r="AA8" s="179"/>
      <c r="AB8" s="179"/>
      <c r="AC8" s="179"/>
      <c r="AD8" s="179"/>
      <c r="AE8" s="179"/>
      <c r="AF8" s="179"/>
      <c r="AG8" s="180"/>
      <c r="AH8" s="172" t="s">
        <v>39</v>
      </c>
      <c r="AI8" s="172" t="s">
        <v>40</v>
      </c>
      <c r="AJ8" s="172" t="s">
        <v>41</v>
      </c>
      <c r="AK8" s="172" t="s">
        <v>39</v>
      </c>
      <c r="AL8" s="172" t="s">
        <v>40</v>
      </c>
      <c r="AM8" s="172" t="s">
        <v>41</v>
      </c>
      <c r="AN8" s="171"/>
      <c r="AO8" s="172" t="s">
        <v>39</v>
      </c>
      <c r="AP8" s="172" t="s">
        <v>40</v>
      </c>
      <c r="AQ8" s="178" t="s">
        <v>41</v>
      </c>
      <c r="AR8" s="179"/>
      <c r="AS8" s="179"/>
      <c r="AT8" s="179"/>
      <c r="AU8" s="179"/>
      <c r="AV8" s="179"/>
      <c r="AW8" s="179"/>
      <c r="AX8" s="179"/>
      <c r="AY8" s="180"/>
      <c r="AZ8" s="172" t="s">
        <v>39</v>
      </c>
      <c r="BA8" s="172" t="s">
        <v>40</v>
      </c>
      <c r="BB8" s="172" t="s">
        <v>41</v>
      </c>
      <c r="BC8" s="172" t="s">
        <v>39</v>
      </c>
      <c r="BD8" s="172" t="s">
        <v>40</v>
      </c>
      <c r="BE8" s="172" t="s">
        <v>41</v>
      </c>
    </row>
    <row r="9" spans="1:57" ht="22.5" customHeight="1" x14ac:dyDescent="0.25">
      <c r="A9" s="182"/>
      <c r="B9" s="182"/>
      <c r="C9" s="184"/>
      <c r="D9" s="171"/>
      <c r="E9" s="163"/>
      <c r="F9" s="163"/>
      <c r="G9" s="159" t="s">
        <v>23</v>
      </c>
      <c r="H9" s="159" t="s">
        <v>24</v>
      </c>
      <c r="I9" s="159" t="s">
        <v>25</v>
      </c>
      <c r="J9" s="159" t="s">
        <v>26</v>
      </c>
      <c r="K9" s="159" t="s">
        <v>27</v>
      </c>
      <c r="L9" s="159" t="s">
        <v>28</v>
      </c>
      <c r="M9" s="159" t="s">
        <v>29</v>
      </c>
      <c r="N9" s="159" t="s">
        <v>30</v>
      </c>
      <c r="O9" s="159" t="s">
        <v>31</v>
      </c>
      <c r="P9" s="163"/>
      <c r="Q9" s="163"/>
      <c r="R9" s="163"/>
      <c r="S9" s="163"/>
      <c r="T9" s="163"/>
      <c r="U9" s="163"/>
      <c r="V9" s="171"/>
      <c r="W9" s="173"/>
      <c r="X9" s="173"/>
      <c r="Y9" s="175" t="s">
        <v>23</v>
      </c>
      <c r="Z9" s="175" t="s">
        <v>24</v>
      </c>
      <c r="AA9" s="175" t="s">
        <v>25</v>
      </c>
      <c r="AB9" s="175" t="s">
        <v>26</v>
      </c>
      <c r="AC9" s="175" t="s">
        <v>27</v>
      </c>
      <c r="AD9" s="175" t="s">
        <v>28</v>
      </c>
      <c r="AE9" s="175" t="s">
        <v>29</v>
      </c>
      <c r="AF9" s="175" t="s">
        <v>30</v>
      </c>
      <c r="AG9" s="175" t="s">
        <v>31</v>
      </c>
      <c r="AH9" s="173"/>
      <c r="AI9" s="173"/>
      <c r="AJ9" s="173"/>
      <c r="AK9" s="173"/>
      <c r="AL9" s="173"/>
      <c r="AM9" s="173"/>
      <c r="AN9" s="171"/>
      <c r="AO9" s="173"/>
      <c r="AP9" s="173"/>
      <c r="AQ9" s="175" t="s">
        <v>23</v>
      </c>
      <c r="AR9" s="175" t="s">
        <v>24</v>
      </c>
      <c r="AS9" s="175" t="s">
        <v>25</v>
      </c>
      <c r="AT9" s="175" t="s">
        <v>26</v>
      </c>
      <c r="AU9" s="175" t="s">
        <v>27</v>
      </c>
      <c r="AV9" s="175" t="s">
        <v>28</v>
      </c>
      <c r="AW9" s="175" t="s">
        <v>29</v>
      </c>
      <c r="AX9" s="175" t="s">
        <v>30</v>
      </c>
      <c r="AY9" s="175" t="s">
        <v>31</v>
      </c>
      <c r="AZ9" s="173"/>
      <c r="BA9" s="173"/>
      <c r="BB9" s="173"/>
      <c r="BC9" s="173"/>
      <c r="BD9" s="173"/>
      <c r="BE9" s="173"/>
    </row>
    <row r="10" spans="1:57" ht="27" customHeight="1" x14ac:dyDescent="0.25">
      <c r="A10" s="182"/>
      <c r="B10" s="182"/>
      <c r="C10" s="184"/>
      <c r="D10" s="171"/>
      <c r="E10" s="163"/>
      <c r="F10" s="163"/>
      <c r="G10" s="160"/>
      <c r="H10" s="160"/>
      <c r="I10" s="160"/>
      <c r="J10" s="160"/>
      <c r="K10" s="160"/>
      <c r="L10" s="160"/>
      <c r="M10" s="160"/>
      <c r="N10" s="160"/>
      <c r="O10" s="160"/>
      <c r="P10" s="163"/>
      <c r="Q10" s="163"/>
      <c r="R10" s="163"/>
      <c r="S10" s="163"/>
      <c r="T10" s="163"/>
      <c r="U10" s="163"/>
      <c r="V10" s="171"/>
      <c r="W10" s="173"/>
      <c r="X10" s="173"/>
      <c r="Y10" s="176"/>
      <c r="Z10" s="176"/>
      <c r="AA10" s="176"/>
      <c r="AB10" s="176"/>
      <c r="AC10" s="176"/>
      <c r="AD10" s="176"/>
      <c r="AE10" s="176"/>
      <c r="AF10" s="176"/>
      <c r="AG10" s="176"/>
      <c r="AH10" s="173"/>
      <c r="AI10" s="173"/>
      <c r="AJ10" s="173"/>
      <c r="AK10" s="173"/>
      <c r="AL10" s="173"/>
      <c r="AM10" s="173"/>
      <c r="AN10" s="171"/>
      <c r="AO10" s="173"/>
      <c r="AP10" s="173"/>
      <c r="AQ10" s="176"/>
      <c r="AR10" s="176"/>
      <c r="AS10" s="176"/>
      <c r="AT10" s="176"/>
      <c r="AU10" s="176"/>
      <c r="AV10" s="176"/>
      <c r="AW10" s="176"/>
      <c r="AX10" s="176"/>
      <c r="AY10" s="176"/>
      <c r="AZ10" s="173"/>
      <c r="BA10" s="173"/>
      <c r="BB10" s="173"/>
      <c r="BC10" s="173"/>
      <c r="BD10" s="173"/>
      <c r="BE10" s="173"/>
    </row>
    <row r="11" spans="1:57" ht="18" customHeight="1" x14ac:dyDescent="0.25">
      <c r="A11" s="182"/>
      <c r="B11" s="182"/>
      <c r="C11" s="184"/>
      <c r="D11" s="171"/>
      <c r="E11" s="163"/>
      <c r="F11" s="163"/>
      <c r="G11" s="160"/>
      <c r="H11" s="160"/>
      <c r="I11" s="160"/>
      <c r="J11" s="160"/>
      <c r="K11" s="160"/>
      <c r="L11" s="160"/>
      <c r="M11" s="160"/>
      <c r="N11" s="160"/>
      <c r="O11" s="160"/>
      <c r="P11" s="163"/>
      <c r="Q11" s="163"/>
      <c r="R11" s="163"/>
      <c r="S11" s="163"/>
      <c r="T11" s="163"/>
      <c r="U11" s="163"/>
      <c r="V11" s="171"/>
      <c r="W11" s="173"/>
      <c r="X11" s="173"/>
      <c r="Y11" s="176"/>
      <c r="Z11" s="176"/>
      <c r="AA11" s="176"/>
      <c r="AB11" s="176"/>
      <c r="AC11" s="176"/>
      <c r="AD11" s="176"/>
      <c r="AE11" s="176"/>
      <c r="AF11" s="176"/>
      <c r="AG11" s="176"/>
      <c r="AH11" s="173"/>
      <c r="AI11" s="173"/>
      <c r="AJ11" s="173"/>
      <c r="AK11" s="173"/>
      <c r="AL11" s="173"/>
      <c r="AM11" s="173"/>
      <c r="AN11" s="171"/>
      <c r="AO11" s="173"/>
      <c r="AP11" s="173"/>
      <c r="AQ11" s="176"/>
      <c r="AR11" s="176"/>
      <c r="AS11" s="176"/>
      <c r="AT11" s="176"/>
      <c r="AU11" s="176"/>
      <c r="AV11" s="176"/>
      <c r="AW11" s="176"/>
      <c r="AX11" s="176"/>
      <c r="AY11" s="176"/>
      <c r="AZ11" s="173"/>
      <c r="BA11" s="173"/>
      <c r="BB11" s="173"/>
      <c r="BC11" s="173"/>
      <c r="BD11" s="173"/>
      <c r="BE11" s="173"/>
    </row>
    <row r="12" spans="1:57" ht="15" customHeight="1" x14ac:dyDescent="0.25">
      <c r="A12" s="182"/>
      <c r="B12" s="182"/>
      <c r="C12" s="184"/>
      <c r="D12" s="171"/>
      <c r="E12" s="163"/>
      <c r="F12" s="163"/>
      <c r="G12" s="160"/>
      <c r="H12" s="160"/>
      <c r="I12" s="160"/>
      <c r="J12" s="160"/>
      <c r="K12" s="160"/>
      <c r="L12" s="160"/>
      <c r="M12" s="160"/>
      <c r="N12" s="160"/>
      <c r="O12" s="160"/>
      <c r="P12" s="163"/>
      <c r="Q12" s="163"/>
      <c r="R12" s="163"/>
      <c r="S12" s="163"/>
      <c r="T12" s="163"/>
      <c r="U12" s="163"/>
      <c r="V12" s="171"/>
      <c r="W12" s="173"/>
      <c r="X12" s="173"/>
      <c r="Y12" s="176"/>
      <c r="Z12" s="176"/>
      <c r="AA12" s="176"/>
      <c r="AB12" s="176"/>
      <c r="AC12" s="176"/>
      <c r="AD12" s="176"/>
      <c r="AE12" s="176"/>
      <c r="AF12" s="176"/>
      <c r="AG12" s="176"/>
      <c r="AH12" s="173"/>
      <c r="AI12" s="173"/>
      <c r="AJ12" s="173"/>
      <c r="AK12" s="173"/>
      <c r="AL12" s="173"/>
      <c r="AM12" s="173"/>
      <c r="AN12" s="171"/>
      <c r="AO12" s="173"/>
      <c r="AP12" s="173"/>
      <c r="AQ12" s="176"/>
      <c r="AR12" s="176"/>
      <c r="AS12" s="176"/>
      <c r="AT12" s="176"/>
      <c r="AU12" s="176"/>
      <c r="AV12" s="176"/>
      <c r="AW12" s="176"/>
      <c r="AX12" s="176"/>
      <c r="AY12" s="176"/>
      <c r="AZ12" s="173"/>
      <c r="BA12" s="173"/>
      <c r="BB12" s="173"/>
      <c r="BC12" s="173"/>
      <c r="BD12" s="173"/>
      <c r="BE12" s="173"/>
    </row>
    <row r="13" spans="1:57" ht="15" customHeight="1" x14ac:dyDescent="0.25">
      <c r="A13" s="182"/>
      <c r="B13" s="182"/>
      <c r="C13" s="184"/>
      <c r="D13" s="171"/>
      <c r="E13" s="163"/>
      <c r="F13" s="163"/>
      <c r="G13" s="160"/>
      <c r="H13" s="160"/>
      <c r="I13" s="160"/>
      <c r="J13" s="160"/>
      <c r="K13" s="160"/>
      <c r="L13" s="160"/>
      <c r="M13" s="160"/>
      <c r="N13" s="160"/>
      <c r="O13" s="160"/>
      <c r="P13" s="163"/>
      <c r="Q13" s="163"/>
      <c r="R13" s="163"/>
      <c r="S13" s="163"/>
      <c r="T13" s="163"/>
      <c r="U13" s="163"/>
      <c r="V13" s="171"/>
      <c r="W13" s="173"/>
      <c r="X13" s="173"/>
      <c r="Y13" s="176"/>
      <c r="Z13" s="176"/>
      <c r="AA13" s="176"/>
      <c r="AB13" s="176"/>
      <c r="AC13" s="176"/>
      <c r="AD13" s="176"/>
      <c r="AE13" s="176"/>
      <c r="AF13" s="176"/>
      <c r="AG13" s="176"/>
      <c r="AH13" s="173"/>
      <c r="AI13" s="173"/>
      <c r="AJ13" s="173"/>
      <c r="AK13" s="173"/>
      <c r="AL13" s="173"/>
      <c r="AM13" s="173"/>
      <c r="AN13" s="171"/>
      <c r="AO13" s="173"/>
      <c r="AP13" s="173"/>
      <c r="AQ13" s="176"/>
      <c r="AR13" s="176"/>
      <c r="AS13" s="176"/>
      <c r="AT13" s="176"/>
      <c r="AU13" s="176"/>
      <c r="AV13" s="176"/>
      <c r="AW13" s="176"/>
      <c r="AX13" s="176"/>
      <c r="AY13" s="176"/>
      <c r="AZ13" s="173"/>
      <c r="BA13" s="173"/>
      <c r="BB13" s="173"/>
      <c r="BC13" s="173"/>
      <c r="BD13" s="173"/>
      <c r="BE13" s="173"/>
    </row>
    <row r="14" spans="1:57" ht="194.25" customHeight="1" x14ac:dyDescent="0.25">
      <c r="A14" s="183"/>
      <c r="B14" s="183"/>
      <c r="C14" s="184"/>
      <c r="D14" s="171"/>
      <c r="E14" s="164"/>
      <c r="F14" s="164"/>
      <c r="G14" s="161"/>
      <c r="H14" s="161"/>
      <c r="I14" s="161"/>
      <c r="J14" s="161"/>
      <c r="K14" s="161"/>
      <c r="L14" s="161"/>
      <c r="M14" s="161"/>
      <c r="N14" s="161"/>
      <c r="O14" s="161"/>
      <c r="P14" s="164"/>
      <c r="Q14" s="164"/>
      <c r="R14" s="164"/>
      <c r="S14" s="164"/>
      <c r="T14" s="164"/>
      <c r="U14" s="164"/>
      <c r="V14" s="171"/>
      <c r="W14" s="174"/>
      <c r="X14" s="174"/>
      <c r="Y14" s="177"/>
      <c r="Z14" s="177"/>
      <c r="AA14" s="177"/>
      <c r="AB14" s="177"/>
      <c r="AC14" s="177"/>
      <c r="AD14" s="177"/>
      <c r="AE14" s="177"/>
      <c r="AF14" s="177"/>
      <c r="AG14" s="177"/>
      <c r="AH14" s="174"/>
      <c r="AI14" s="174"/>
      <c r="AJ14" s="174"/>
      <c r="AK14" s="174"/>
      <c r="AL14" s="174"/>
      <c r="AM14" s="174"/>
      <c r="AN14" s="171"/>
      <c r="AO14" s="174"/>
      <c r="AP14" s="174"/>
      <c r="AQ14" s="177"/>
      <c r="AR14" s="177"/>
      <c r="AS14" s="177"/>
      <c r="AT14" s="177"/>
      <c r="AU14" s="177"/>
      <c r="AV14" s="177"/>
      <c r="AW14" s="177"/>
      <c r="AX14" s="177"/>
      <c r="AY14" s="177"/>
      <c r="AZ14" s="174"/>
      <c r="BA14" s="174"/>
      <c r="BB14" s="174"/>
      <c r="BC14" s="174"/>
      <c r="BD14" s="174"/>
      <c r="BE14" s="174"/>
    </row>
    <row r="15" spans="1:57" ht="15" customHeight="1" x14ac:dyDescent="0.25">
      <c r="A15" s="35">
        <v>1</v>
      </c>
      <c r="B15" s="35">
        <v>2</v>
      </c>
      <c r="C15" s="35">
        <v>3</v>
      </c>
      <c r="D15" s="35">
        <v>22</v>
      </c>
      <c r="E15" s="35">
        <v>23</v>
      </c>
      <c r="F15" s="35">
        <v>24</v>
      </c>
      <c r="G15" s="35">
        <v>25</v>
      </c>
      <c r="H15" s="35">
        <v>26</v>
      </c>
      <c r="I15" s="35">
        <v>27</v>
      </c>
      <c r="J15" s="35">
        <v>28</v>
      </c>
      <c r="K15" s="35">
        <v>29</v>
      </c>
      <c r="L15" s="35">
        <v>30</v>
      </c>
      <c r="M15" s="35">
        <v>31</v>
      </c>
      <c r="N15" s="35">
        <v>32</v>
      </c>
      <c r="O15" s="35">
        <v>33</v>
      </c>
      <c r="P15" s="35">
        <v>34</v>
      </c>
      <c r="Q15" s="35">
        <v>35</v>
      </c>
      <c r="R15" s="35">
        <v>36</v>
      </c>
      <c r="S15" s="35">
        <v>37</v>
      </c>
      <c r="T15" s="35">
        <v>38</v>
      </c>
      <c r="U15" s="35">
        <v>39</v>
      </c>
      <c r="V15" s="35">
        <v>40</v>
      </c>
      <c r="W15" s="35">
        <v>41</v>
      </c>
      <c r="X15" s="35">
        <v>42</v>
      </c>
      <c r="Y15" s="35">
        <v>43</v>
      </c>
      <c r="Z15" s="35">
        <v>44</v>
      </c>
      <c r="AA15" s="35">
        <v>45</v>
      </c>
      <c r="AB15" s="35">
        <v>46</v>
      </c>
      <c r="AC15" s="35">
        <v>47</v>
      </c>
      <c r="AD15" s="35">
        <v>48</v>
      </c>
      <c r="AE15" s="35">
        <v>49</v>
      </c>
      <c r="AF15" s="35">
        <v>50</v>
      </c>
      <c r="AG15" s="35">
        <v>51</v>
      </c>
      <c r="AH15" s="35">
        <v>52</v>
      </c>
      <c r="AI15" s="35">
        <v>53</v>
      </c>
      <c r="AJ15" s="35">
        <v>54</v>
      </c>
      <c r="AK15" s="35">
        <v>55</v>
      </c>
      <c r="AL15" s="35">
        <v>56</v>
      </c>
      <c r="AM15" s="35">
        <v>57</v>
      </c>
      <c r="AN15" s="35">
        <v>58</v>
      </c>
      <c r="AO15" s="35">
        <v>59</v>
      </c>
      <c r="AP15" s="35">
        <v>60</v>
      </c>
      <c r="AQ15" s="35">
        <v>61</v>
      </c>
      <c r="AR15" s="35">
        <v>62</v>
      </c>
      <c r="AS15" s="35">
        <v>63</v>
      </c>
      <c r="AT15" s="35">
        <v>64</v>
      </c>
      <c r="AU15" s="35">
        <v>65</v>
      </c>
      <c r="AV15" s="35">
        <v>66</v>
      </c>
      <c r="AW15" s="35">
        <v>67</v>
      </c>
      <c r="AX15" s="35">
        <v>68</v>
      </c>
      <c r="AY15" s="35">
        <v>69</v>
      </c>
      <c r="AZ15" s="35">
        <v>70</v>
      </c>
      <c r="BA15" s="35">
        <v>71</v>
      </c>
      <c r="BB15" s="35">
        <v>72</v>
      </c>
      <c r="BC15" s="35">
        <v>73</v>
      </c>
      <c r="BD15" s="35">
        <v>74</v>
      </c>
      <c r="BE15" s="35">
        <v>75</v>
      </c>
    </row>
    <row r="16" spans="1:57" s="22" customFormat="1" ht="47.25" customHeight="1" x14ac:dyDescent="0.25">
      <c r="A16" s="26">
        <v>1</v>
      </c>
      <c r="B16" s="34" t="s">
        <v>74</v>
      </c>
      <c r="C16" s="30" t="s">
        <v>75</v>
      </c>
      <c r="D16" s="37">
        <f t="shared" ref="D16:D27" si="0">SUM(E16:U16)</f>
        <v>89</v>
      </c>
      <c r="E16" s="29">
        <v>59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30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37">
        <f t="shared" ref="V16:V27" si="1">SUM(W16:AM16)</f>
        <v>89</v>
      </c>
      <c r="W16" s="29">
        <v>59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30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37">
        <f t="shared" ref="AN16:AN27" si="2">SUM(AO16:BE16)</f>
        <v>89</v>
      </c>
      <c r="AO16" s="38">
        <f t="shared" ref="AO16:AO27" si="3">ROUND((E16*8+W16*4)/12,1)</f>
        <v>59</v>
      </c>
      <c r="AP16" s="38">
        <f t="shared" ref="AP16:AP27" si="4">ROUND((F16*8+X16*4)/12,1)</f>
        <v>0</v>
      </c>
      <c r="AQ16" s="38">
        <f t="shared" ref="AQ16:AQ27" si="5">ROUND((G16*8+Y16*4)/12,1)</f>
        <v>0</v>
      </c>
      <c r="AR16" s="38">
        <f t="shared" ref="AR16:AR27" si="6">ROUND((H16*8+Z16*4)/12,1)</f>
        <v>0</v>
      </c>
      <c r="AS16" s="38">
        <f t="shared" ref="AS16:AS27" si="7">ROUND((I16*8+AA16*4)/12,1)</f>
        <v>0</v>
      </c>
      <c r="AT16" s="38">
        <f t="shared" ref="AT16:AT27" si="8">ROUND((J16*8+AB16*4)/12,1)</f>
        <v>0</v>
      </c>
      <c r="AU16" s="38">
        <f t="shared" ref="AU16:AU27" si="9">ROUND((K16*8+AC16*4)/12,1)</f>
        <v>0</v>
      </c>
      <c r="AV16" s="38">
        <f t="shared" ref="AV16:AV27" si="10">ROUND((L16*8+AD16*4)/12,1)</f>
        <v>0</v>
      </c>
      <c r="AW16" s="38">
        <f t="shared" ref="AW16:AW27" si="11">ROUND((M16*8+AE16*4)/12,1)</f>
        <v>0</v>
      </c>
      <c r="AX16" s="38">
        <f t="shared" ref="AX16:AX27" si="12">ROUND((N16*8+AF16*4)/12,1)</f>
        <v>0</v>
      </c>
      <c r="AY16" s="38">
        <f t="shared" ref="AY16:AY27" si="13">ROUND((O16*8+AG16*4)/12,1)</f>
        <v>0</v>
      </c>
      <c r="AZ16" s="38">
        <f t="shared" ref="AZ16:AZ27" si="14">ROUND((P16*8+AH16*4)/12,1)</f>
        <v>30</v>
      </c>
      <c r="BA16" s="38">
        <f t="shared" ref="BA16:BA27" si="15">ROUND((Q16*8+AI16*4)/12,1)</f>
        <v>0</v>
      </c>
      <c r="BB16" s="38">
        <f t="shared" ref="BB16:BB27" si="16">ROUND((R16*8+AJ16*4)/12,1)</f>
        <v>0</v>
      </c>
      <c r="BC16" s="38">
        <f t="shared" ref="BC16:BC27" si="17">ROUND((S16*8+AK16*4)/12,1)</f>
        <v>0</v>
      </c>
      <c r="BD16" s="38">
        <f t="shared" ref="BD16:BD27" si="18">ROUND((T16*8+AL16*4)/12,1)</f>
        <v>0</v>
      </c>
      <c r="BE16" s="38">
        <f t="shared" ref="BE16:BE27" si="19">ROUND((U16*8+AM16*4)/12,1)</f>
        <v>0</v>
      </c>
    </row>
    <row r="17" spans="1:57" s="22" customFormat="1" ht="58.5" customHeight="1" x14ac:dyDescent="0.25">
      <c r="A17" s="26">
        <v>2</v>
      </c>
      <c r="B17" s="33" t="s">
        <v>76</v>
      </c>
      <c r="C17" s="30" t="s">
        <v>75</v>
      </c>
      <c r="D17" s="37">
        <f t="shared" si="0"/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37">
        <f t="shared" si="1"/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37">
        <f t="shared" si="2"/>
        <v>0</v>
      </c>
      <c r="AO17" s="38">
        <f t="shared" si="3"/>
        <v>0</v>
      </c>
      <c r="AP17" s="38">
        <f t="shared" si="4"/>
        <v>0</v>
      </c>
      <c r="AQ17" s="38">
        <f t="shared" si="5"/>
        <v>0</v>
      </c>
      <c r="AR17" s="38">
        <f t="shared" si="6"/>
        <v>0</v>
      </c>
      <c r="AS17" s="38">
        <f t="shared" si="7"/>
        <v>0</v>
      </c>
      <c r="AT17" s="38">
        <f t="shared" si="8"/>
        <v>0</v>
      </c>
      <c r="AU17" s="38">
        <f t="shared" si="9"/>
        <v>0</v>
      </c>
      <c r="AV17" s="38">
        <f t="shared" si="10"/>
        <v>0</v>
      </c>
      <c r="AW17" s="38">
        <f t="shared" si="11"/>
        <v>0</v>
      </c>
      <c r="AX17" s="38">
        <f t="shared" si="12"/>
        <v>0</v>
      </c>
      <c r="AY17" s="38">
        <f t="shared" si="13"/>
        <v>0</v>
      </c>
      <c r="AZ17" s="38">
        <f t="shared" si="14"/>
        <v>0</v>
      </c>
      <c r="BA17" s="38">
        <f t="shared" si="15"/>
        <v>0</v>
      </c>
      <c r="BB17" s="38">
        <f t="shared" si="16"/>
        <v>0</v>
      </c>
      <c r="BC17" s="38">
        <f t="shared" si="17"/>
        <v>0</v>
      </c>
      <c r="BD17" s="38">
        <f t="shared" si="18"/>
        <v>0</v>
      </c>
      <c r="BE17" s="38">
        <f t="shared" si="19"/>
        <v>0</v>
      </c>
    </row>
    <row r="18" spans="1:57" s="22" customFormat="1" ht="47.25" customHeight="1" x14ac:dyDescent="0.25">
      <c r="A18" s="26">
        <v>3</v>
      </c>
      <c r="B18" s="33" t="s">
        <v>77</v>
      </c>
      <c r="C18" s="30" t="s">
        <v>78</v>
      </c>
      <c r="D18" s="37">
        <f t="shared" si="0"/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37">
        <f t="shared" si="1"/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37">
        <f t="shared" si="2"/>
        <v>0</v>
      </c>
      <c r="AO18" s="38">
        <f t="shared" si="3"/>
        <v>0</v>
      </c>
      <c r="AP18" s="38">
        <f t="shared" si="4"/>
        <v>0</v>
      </c>
      <c r="AQ18" s="38">
        <f t="shared" si="5"/>
        <v>0</v>
      </c>
      <c r="AR18" s="38">
        <f t="shared" si="6"/>
        <v>0</v>
      </c>
      <c r="AS18" s="38">
        <f t="shared" si="7"/>
        <v>0</v>
      </c>
      <c r="AT18" s="38">
        <f t="shared" si="8"/>
        <v>0</v>
      </c>
      <c r="AU18" s="38">
        <f t="shared" si="9"/>
        <v>0</v>
      </c>
      <c r="AV18" s="38">
        <f t="shared" si="10"/>
        <v>0</v>
      </c>
      <c r="AW18" s="38">
        <f t="shared" si="11"/>
        <v>0</v>
      </c>
      <c r="AX18" s="38">
        <f t="shared" si="12"/>
        <v>0</v>
      </c>
      <c r="AY18" s="38">
        <f t="shared" si="13"/>
        <v>0</v>
      </c>
      <c r="AZ18" s="38">
        <f t="shared" si="14"/>
        <v>0</v>
      </c>
      <c r="BA18" s="38">
        <f t="shared" si="15"/>
        <v>0</v>
      </c>
      <c r="BB18" s="38">
        <f t="shared" si="16"/>
        <v>0</v>
      </c>
      <c r="BC18" s="38">
        <f t="shared" si="17"/>
        <v>0</v>
      </c>
      <c r="BD18" s="38">
        <f t="shared" si="18"/>
        <v>0</v>
      </c>
      <c r="BE18" s="38">
        <f t="shared" si="19"/>
        <v>0</v>
      </c>
    </row>
    <row r="19" spans="1:57" s="22" customFormat="1" ht="47.25" customHeight="1" x14ac:dyDescent="0.25">
      <c r="A19" s="26">
        <v>4</v>
      </c>
      <c r="B19" s="33" t="s">
        <v>79</v>
      </c>
      <c r="C19" s="32" t="s">
        <v>78</v>
      </c>
      <c r="D19" s="37">
        <f t="shared" si="0"/>
        <v>497</v>
      </c>
      <c r="E19" s="29">
        <v>357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130</v>
      </c>
      <c r="Q19" s="29">
        <v>0</v>
      </c>
      <c r="R19" s="29">
        <v>0</v>
      </c>
      <c r="S19" s="29">
        <v>10</v>
      </c>
      <c r="T19" s="29">
        <v>0</v>
      </c>
      <c r="U19" s="29">
        <v>0</v>
      </c>
      <c r="V19" s="37">
        <f t="shared" si="1"/>
        <v>515</v>
      </c>
      <c r="W19" s="29">
        <v>372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133</v>
      </c>
      <c r="AI19" s="29">
        <v>0</v>
      </c>
      <c r="AJ19" s="29">
        <v>0</v>
      </c>
      <c r="AK19" s="29">
        <v>10</v>
      </c>
      <c r="AL19" s="29">
        <v>0</v>
      </c>
      <c r="AM19" s="29">
        <v>0</v>
      </c>
      <c r="AN19" s="37">
        <f t="shared" si="2"/>
        <v>503</v>
      </c>
      <c r="AO19" s="38">
        <f t="shared" si="3"/>
        <v>362</v>
      </c>
      <c r="AP19" s="38">
        <f t="shared" si="4"/>
        <v>0</v>
      </c>
      <c r="AQ19" s="38">
        <f t="shared" si="5"/>
        <v>0</v>
      </c>
      <c r="AR19" s="38">
        <f t="shared" si="6"/>
        <v>0</v>
      </c>
      <c r="AS19" s="38">
        <f t="shared" si="7"/>
        <v>0</v>
      </c>
      <c r="AT19" s="38">
        <f t="shared" si="8"/>
        <v>0</v>
      </c>
      <c r="AU19" s="38">
        <f t="shared" si="9"/>
        <v>0</v>
      </c>
      <c r="AV19" s="38">
        <f t="shared" si="10"/>
        <v>0</v>
      </c>
      <c r="AW19" s="38">
        <f t="shared" si="11"/>
        <v>0</v>
      </c>
      <c r="AX19" s="38">
        <f t="shared" si="12"/>
        <v>0</v>
      </c>
      <c r="AY19" s="38">
        <f t="shared" si="13"/>
        <v>0</v>
      </c>
      <c r="AZ19" s="38">
        <f t="shared" si="14"/>
        <v>131</v>
      </c>
      <c r="BA19" s="38">
        <f t="shared" si="15"/>
        <v>0</v>
      </c>
      <c r="BB19" s="38">
        <f t="shared" si="16"/>
        <v>0</v>
      </c>
      <c r="BC19" s="38">
        <f t="shared" si="17"/>
        <v>10</v>
      </c>
      <c r="BD19" s="38">
        <f t="shared" si="18"/>
        <v>0</v>
      </c>
      <c r="BE19" s="38">
        <f t="shared" si="19"/>
        <v>0</v>
      </c>
    </row>
    <row r="20" spans="1:57" s="22" customFormat="1" ht="60.75" customHeight="1" x14ac:dyDescent="0.25">
      <c r="A20" s="26">
        <v>5</v>
      </c>
      <c r="B20" s="31" t="s">
        <v>80</v>
      </c>
      <c r="C20" s="32" t="s">
        <v>78</v>
      </c>
      <c r="D20" s="37">
        <f t="shared" si="0"/>
        <v>791</v>
      </c>
      <c r="E20" s="29">
        <v>288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408</v>
      </c>
      <c r="Q20" s="29">
        <v>0</v>
      </c>
      <c r="R20" s="29">
        <v>0</v>
      </c>
      <c r="S20" s="29">
        <v>95</v>
      </c>
      <c r="T20" s="29">
        <v>0</v>
      </c>
      <c r="U20" s="29">
        <v>0</v>
      </c>
      <c r="V20" s="37">
        <f t="shared" si="1"/>
        <v>880</v>
      </c>
      <c r="W20" s="29">
        <v>288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452</v>
      </c>
      <c r="AI20" s="29">
        <v>0</v>
      </c>
      <c r="AJ20" s="29">
        <v>0</v>
      </c>
      <c r="AK20" s="29">
        <v>140</v>
      </c>
      <c r="AL20" s="29">
        <v>0</v>
      </c>
      <c r="AM20" s="29">
        <v>0</v>
      </c>
      <c r="AN20" s="37">
        <f t="shared" si="2"/>
        <v>820.7</v>
      </c>
      <c r="AO20" s="38">
        <f t="shared" si="3"/>
        <v>288</v>
      </c>
      <c r="AP20" s="38">
        <f t="shared" si="4"/>
        <v>0</v>
      </c>
      <c r="AQ20" s="38">
        <f t="shared" si="5"/>
        <v>0</v>
      </c>
      <c r="AR20" s="38">
        <f t="shared" si="6"/>
        <v>0</v>
      </c>
      <c r="AS20" s="38">
        <f t="shared" si="7"/>
        <v>0</v>
      </c>
      <c r="AT20" s="38">
        <f t="shared" si="8"/>
        <v>0</v>
      </c>
      <c r="AU20" s="38">
        <f t="shared" si="9"/>
        <v>0</v>
      </c>
      <c r="AV20" s="38">
        <f t="shared" si="10"/>
        <v>0</v>
      </c>
      <c r="AW20" s="38">
        <f t="shared" si="11"/>
        <v>0</v>
      </c>
      <c r="AX20" s="38">
        <f t="shared" si="12"/>
        <v>0</v>
      </c>
      <c r="AY20" s="38">
        <f t="shared" si="13"/>
        <v>0</v>
      </c>
      <c r="AZ20" s="38">
        <f t="shared" si="14"/>
        <v>422.7</v>
      </c>
      <c r="BA20" s="38">
        <f t="shared" si="15"/>
        <v>0</v>
      </c>
      <c r="BB20" s="38">
        <f t="shared" si="16"/>
        <v>0</v>
      </c>
      <c r="BC20" s="38">
        <f t="shared" si="17"/>
        <v>110</v>
      </c>
      <c r="BD20" s="38">
        <f t="shared" si="18"/>
        <v>0</v>
      </c>
      <c r="BE20" s="38">
        <f t="shared" si="19"/>
        <v>0</v>
      </c>
    </row>
    <row r="21" spans="1:57" s="22" customFormat="1" ht="80.25" customHeight="1" x14ac:dyDescent="0.25">
      <c r="A21" s="26">
        <v>6</v>
      </c>
      <c r="B21" s="33" t="s">
        <v>81</v>
      </c>
      <c r="C21" s="30" t="s">
        <v>78</v>
      </c>
      <c r="D21" s="37">
        <f t="shared" si="0"/>
        <v>210</v>
      </c>
      <c r="E21" s="29">
        <v>85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95</v>
      </c>
      <c r="Q21" s="29">
        <v>0</v>
      </c>
      <c r="R21" s="29">
        <v>0</v>
      </c>
      <c r="S21" s="29">
        <v>30</v>
      </c>
      <c r="T21" s="29">
        <v>0</v>
      </c>
      <c r="U21" s="29">
        <v>0</v>
      </c>
      <c r="V21" s="37">
        <f t="shared" si="1"/>
        <v>210</v>
      </c>
      <c r="W21" s="29">
        <v>90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95</v>
      </c>
      <c r="AI21" s="29">
        <v>0</v>
      </c>
      <c r="AJ21" s="29">
        <v>0</v>
      </c>
      <c r="AK21" s="29">
        <v>25</v>
      </c>
      <c r="AL21" s="29">
        <v>0</v>
      </c>
      <c r="AM21" s="29">
        <v>0</v>
      </c>
      <c r="AN21" s="37">
        <f t="shared" si="2"/>
        <v>210</v>
      </c>
      <c r="AO21" s="38">
        <f t="shared" si="3"/>
        <v>86.7</v>
      </c>
      <c r="AP21" s="38">
        <f t="shared" si="4"/>
        <v>0</v>
      </c>
      <c r="AQ21" s="38">
        <f t="shared" si="5"/>
        <v>0</v>
      </c>
      <c r="AR21" s="38">
        <f t="shared" si="6"/>
        <v>0</v>
      </c>
      <c r="AS21" s="38">
        <f t="shared" si="7"/>
        <v>0</v>
      </c>
      <c r="AT21" s="38">
        <f t="shared" si="8"/>
        <v>0</v>
      </c>
      <c r="AU21" s="38">
        <f t="shared" si="9"/>
        <v>0</v>
      </c>
      <c r="AV21" s="38">
        <f t="shared" si="10"/>
        <v>0</v>
      </c>
      <c r="AW21" s="38">
        <f t="shared" si="11"/>
        <v>0</v>
      </c>
      <c r="AX21" s="38">
        <f t="shared" si="12"/>
        <v>0</v>
      </c>
      <c r="AY21" s="38">
        <f t="shared" si="13"/>
        <v>0</v>
      </c>
      <c r="AZ21" s="38">
        <f t="shared" si="14"/>
        <v>95</v>
      </c>
      <c r="BA21" s="38">
        <f t="shared" si="15"/>
        <v>0</v>
      </c>
      <c r="BB21" s="38">
        <f t="shared" si="16"/>
        <v>0</v>
      </c>
      <c r="BC21" s="38">
        <f t="shared" si="17"/>
        <v>28.3</v>
      </c>
      <c r="BD21" s="38">
        <f t="shared" si="18"/>
        <v>0</v>
      </c>
      <c r="BE21" s="38">
        <f t="shared" si="19"/>
        <v>0</v>
      </c>
    </row>
    <row r="22" spans="1:57" s="22" customFormat="1" ht="47.25" customHeight="1" x14ac:dyDescent="0.25">
      <c r="A22" s="26">
        <v>7</v>
      </c>
      <c r="B22" s="33" t="s">
        <v>82</v>
      </c>
      <c r="C22" s="30" t="s">
        <v>78</v>
      </c>
      <c r="D22" s="37">
        <f t="shared" si="0"/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37">
        <f t="shared" si="1"/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37">
        <f t="shared" si="2"/>
        <v>0</v>
      </c>
      <c r="AO22" s="38">
        <f t="shared" si="3"/>
        <v>0</v>
      </c>
      <c r="AP22" s="38">
        <f t="shared" si="4"/>
        <v>0</v>
      </c>
      <c r="AQ22" s="38">
        <f t="shared" si="5"/>
        <v>0</v>
      </c>
      <c r="AR22" s="38">
        <f t="shared" si="6"/>
        <v>0</v>
      </c>
      <c r="AS22" s="38">
        <f t="shared" si="7"/>
        <v>0</v>
      </c>
      <c r="AT22" s="38">
        <f t="shared" si="8"/>
        <v>0</v>
      </c>
      <c r="AU22" s="38">
        <f t="shared" si="9"/>
        <v>0</v>
      </c>
      <c r="AV22" s="38">
        <f t="shared" si="10"/>
        <v>0</v>
      </c>
      <c r="AW22" s="38">
        <f t="shared" si="11"/>
        <v>0</v>
      </c>
      <c r="AX22" s="38">
        <f t="shared" si="12"/>
        <v>0</v>
      </c>
      <c r="AY22" s="38">
        <f t="shared" si="13"/>
        <v>0</v>
      </c>
      <c r="AZ22" s="38">
        <f t="shared" si="14"/>
        <v>0</v>
      </c>
      <c r="BA22" s="38">
        <f t="shared" si="15"/>
        <v>0</v>
      </c>
      <c r="BB22" s="38">
        <f t="shared" si="16"/>
        <v>0</v>
      </c>
      <c r="BC22" s="38">
        <f t="shared" si="17"/>
        <v>0</v>
      </c>
      <c r="BD22" s="38">
        <f t="shared" si="18"/>
        <v>0</v>
      </c>
      <c r="BE22" s="38">
        <f t="shared" si="19"/>
        <v>0</v>
      </c>
    </row>
    <row r="23" spans="1:57" s="22" customFormat="1" ht="47.25" customHeight="1" x14ac:dyDescent="0.25">
      <c r="A23" s="26">
        <v>8</v>
      </c>
      <c r="B23" s="31" t="s">
        <v>83</v>
      </c>
      <c r="C23" s="30" t="s">
        <v>78</v>
      </c>
      <c r="D23" s="37">
        <f t="shared" si="0"/>
        <v>283</v>
      </c>
      <c r="E23" s="29">
        <v>119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124</v>
      </c>
      <c r="Q23" s="29">
        <v>0</v>
      </c>
      <c r="R23" s="29">
        <v>0</v>
      </c>
      <c r="S23" s="29">
        <v>40</v>
      </c>
      <c r="T23" s="29">
        <v>0</v>
      </c>
      <c r="U23" s="29">
        <v>0</v>
      </c>
      <c r="V23" s="37">
        <f t="shared" si="1"/>
        <v>296</v>
      </c>
      <c r="W23" s="29">
        <v>121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138</v>
      </c>
      <c r="AI23" s="29">
        <v>0</v>
      </c>
      <c r="AJ23" s="29">
        <v>0</v>
      </c>
      <c r="AK23" s="29">
        <v>37</v>
      </c>
      <c r="AL23" s="29">
        <v>0</v>
      </c>
      <c r="AM23" s="29">
        <v>0</v>
      </c>
      <c r="AN23" s="37">
        <f t="shared" si="2"/>
        <v>287.39999999999998</v>
      </c>
      <c r="AO23" s="38">
        <f t="shared" si="3"/>
        <v>119.7</v>
      </c>
      <c r="AP23" s="38">
        <f t="shared" si="4"/>
        <v>0</v>
      </c>
      <c r="AQ23" s="38">
        <f t="shared" si="5"/>
        <v>0</v>
      </c>
      <c r="AR23" s="38">
        <f t="shared" si="6"/>
        <v>0</v>
      </c>
      <c r="AS23" s="38">
        <f t="shared" si="7"/>
        <v>0</v>
      </c>
      <c r="AT23" s="38">
        <f t="shared" si="8"/>
        <v>0</v>
      </c>
      <c r="AU23" s="38">
        <f t="shared" si="9"/>
        <v>0</v>
      </c>
      <c r="AV23" s="38">
        <f t="shared" si="10"/>
        <v>0</v>
      </c>
      <c r="AW23" s="38">
        <f t="shared" si="11"/>
        <v>0</v>
      </c>
      <c r="AX23" s="38">
        <f t="shared" si="12"/>
        <v>0</v>
      </c>
      <c r="AY23" s="38">
        <f t="shared" si="13"/>
        <v>0</v>
      </c>
      <c r="AZ23" s="38">
        <f t="shared" si="14"/>
        <v>128.69999999999999</v>
      </c>
      <c r="BA23" s="38">
        <f t="shared" si="15"/>
        <v>0</v>
      </c>
      <c r="BB23" s="38">
        <f t="shared" si="16"/>
        <v>0</v>
      </c>
      <c r="BC23" s="38">
        <f t="shared" si="17"/>
        <v>39</v>
      </c>
      <c r="BD23" s="38">
        <f t="shared" si="18"/>
        <v>0</v>
      </c>
      <c r="BE23" s="38">
        <f t="shared" si="19"/>
        <v>0</v>
      </c>
    </row>
    <row r="24" spans="1:57" s="22" customFormat="1" ht="60" customHeight="1" x14ac:dyDescent="0.25">
      <c r="A24" s="26">
        <v>9</v>
      </c>
      <c r="B24" s="31" t="s">
        <v>84</v>
      </c>
      <c r="C24" s="32" t="s">
        <v>78</v>
      </c>
      <c r="D24" s="37">
        <f t="shared" si="0"/>
        <v>141</v>
      </c>
      <c r="E24" s="29">
        <v>138</v>
      </c>
      <c r="F24" s="29">
        <v>2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1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37">
        <f t="shared" si="1"/>
        <v>141</v>
      </c>
      <c r="W24" s="29">
        <v>138</v>
      </c>
      <c r="X24" s="29">
        <v>2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1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37">
        <f t="shared" si="2"/>
        <v>141</v>
      </c>
      <c r="AO24" s="38">
        <f t="shared" si="3"/>
        <v>138</v>
      </c>
      <c r="AP24" s="38">
        <f t="shared" si="4"/>
        <v>2</v>
      </c>
      <c r="AQ24" s="38">
        <f t="shared" si="5"/>
        <v>0</v>
      </c>
      <c r="AR24" s="38">
        <f t="shared" si="6"/>
        <v>0</v>
      </c>
      <c r="AS24" s="38">
        <f t="shared" si="7"/>
        <v>0</v>
      </c>
      <c r="AT24" s="38">
        <f t="shared" si="8"/>
        <v>0</v>
      </c>
      <c r="AU24" s="38">
        <f t="shared" si="9"/>
        <v>0</v>
      </c>
      <c r="AV24" s="38">
        <f t="shared" si="10"/>
        <v>0</v>
      </c>
      <c r="AW24" s="38">
        <f t="shared" si="11"/>
        <v>0</v>
      </c>
      <c r="AX24" s="38">
        <f t="shared" si="12"/>
        <v>1</v>
      </c>
      <c r="AY24" s="38">
        <f t="shared" si="13"/>
        <v>0</v>
      </c>
      <c r="AZ24" s="38">
        <f t="shared" si="14"/>
        <v>0</v>
      </c>
      <c r="BA24" s="38">
        <f t="shared" si="15"/>
        <v>0</v>
      </c>
      <c r="BB24" s="38">
        <f t="shared" si="16"/>
        <v>0</v>
      </c>
      <c r="BC24" s="38">
        <f t="shared" si="17"/>
        <v>0</v>
      </c>
      <c r="BD24" s="38">
        <f t="shared" si="18"/>
        <v>0</v>
      </c>
      <c r="BE24" s="38">
        <f t="shared" si="19"/>
        <v>0</v>
      </c>
    </row>
    <row r="25" spans="1:57" s="22" customFormat="1" ht="47.25" customHeight="1" x14ac:dyDescent="0.25">
      <c r="A25" s="26">
        <v>10</v>
      </c>
      <c r="B25" s="31" t="s">
        <v>85</v>
      </c>
      <c r="C25" s="30" t="s">
        <v>78</v>
      </c>
      <c r="D25" s="37">
        <f t="shared" si="0"/>
        <v>75</v>
      </c>
      <c r="E25" s="29">
        <v>55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20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37">
        <f t="shared" si="1"/>
        <v>88</v>
      </c>
      <c r="W25" s="29">
        <v>68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20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37">
        <f t="shared" si="2"/>
        <v>79.3</v>
      </c>
      <c r="AO25" s="38">
        <f t="shared" si="3"/>
        <v>59.3</v>
      </c>
      <c r="AP25" s="38">
        <f t="shared" si="4"/>
        <v>0</v>
      </c>
      <c r="AQ25" s="38">
        <f t="shared" si="5"/>
        <v>0</v>
      </c>
      <c r="AR25" s="38">
        <f t="shared" si="6"/>
        <v>0</v>
      </c>
      <c r="AS25" s="38">
        <f t="shared" si="7"/>
        <v>0</v>
      </c>
      <c r="AT25" s="38">
        <f t="shared" si="8"/>
        <v>0</v>
      </c>
      <c r="AU25" s="38">
        <f t="shared" si="9"/>
        <v>0</v>
      </c>
      <c r="AV25" s="38">
        <f t="shared" si="10"/>
        <v>0</v>
      </c>
      <c r="AW25" s="38">
        <f t="shared" si="11"/>
        <v>0</v>
      </c>
      <c r="AX25" s="38">
        <f t="shared" si="12"/>
        <v>0</v>
      </c>
      <c r="AY25" s="38">
        <f t="shared" si="13"/>
        <v>0</v>
      </c>
      <c r="AZ25" s="38">
        <f t="shared" si="14"/>
        <v>20</v>
      </c>
      <c r="BA25" s="38">
        <f t="shared" si="15"/>
        <v>0</v>
      </c>
      <c r="BB25" s="38">
        <f t="shared" si="16"/>
        <v>0</v>
      </c>
      <c r="BC25" s="38">
        <f t="shared" si="17"/>
        <v>0</v>
      </c>
      <c r="BD25" s="38">
        <f t="shared" si="18"/>
        <v>0</v>
      </c>
      <c r="BE25" s="38">
        <f t="shared" si="19"/>
        <v>0</v>
      </c>
    </row>
    <row r="26" spans="1:57" s="22" customFormat="1" ht="47.25" customHeight="1" x14ac:dyDescent="0.25">
      <c r="A26" s="26">
        <v>11</v>
      </c>
      <c r="B26" s="31" t="s">
        <v>86</v>
      </c>
      <c r="C26" s="32" t="s">
        <v>78</v>
      </c>
      <c r="D26" s="37">
        <f t="shared" si="0"/>
        <v>130</v>
      </c>
      <c r="E26" s="29">
        <v>118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12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37">
        <f t="shared" si="1"/>
        <v>160</v>
      </c>
      <c r="W26" s="29">
        <v>136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24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37">
        <f t="shared" si="2"/>
        <v>140</v>
      </c>
      <c r="AO26" s="38">
        <f t="shared" si="3"/>
        <v>124</v>
      </c>
      <c r="AP26" s="38">
        <f t="shared" si="4"/>
        <v>0</v>
      </c>
      <c r="AQ26" s="38">
        <f t="shared" si="5"/>
        <v>0</v>
      </c>
      <c r="AR26" s="38">
        <f t="shared" si="6"/>
        <v>0</v>
      </c>
      <c r="AS26" s="38">
        <f t="shared" si="7"/>
        <v>0</v>
      </c>
      <c r="AT26" s="38">
        <f t="shared" si="8"/>
        <v>0</v>
      </c>
      <c r="AU26" s="38">
        <f t="shared" si="9"/>
        <v>0</v>
      </c>
      <c r="AV26" s="38">
        <f t="shared" si="10"/>
        <v>0</v>
      </c>
      <c r="AW26" s="38">
        <f t="shared" si="11"/>
        <v>0</v>
      </c>
      <c r="AX26" s="38">
        <f t="shared" si="12"/>
        <v>0</v>
      </c>
      <c r="AY26" s="38">
        <f t="shared" si="13"/>
        <v>0</v>
      </c>
      <c r="AZ26" s="38">
        <f t="shared" si="14"/>
        <v>16</v>
      </c>
      <c r="BA26" s="38">
        <f t="shared" si="15"/>
        <v>0</v>
      </c>
      <c r="BB26" s="38">
        <f t="shared" si="16"/>
        <v>0</v>
      </c>
      <c r="BC26" s="38">
        <f t="shared" si="17"/>
        <v>0</v>
      </c>
      <c r="BD26" s="38">
        <f t="shared" si="18"/>
        <v>0</v>
      </c>
      <c r="BE26" s="38">
        <f t="shared" si="19"/>
        <v>0</v>
      </c>
    </row>
    <row r="27" spans="1:57" s="22" customFormat="1" ht="47.25" customHeight="1" x14ac:dyDescent="0.25">
      <c r="A27" s="26">
        <v>12</v>
      </c>
      <c r="B27" s="31" t="s">
        <v>87</v>
      </c>
      <c r="C27" s="30" t="s">
        <v>75</v>
      </c>
      <c r="D27" s="37">
        <f t="shared" si="0"/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37">
        <f t="shared" si="1"/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37">
        <f t="shared" si="2"/>
        <v>0</v>
      </c>
      <c r="AO27" s="38">
        <f t="shared" si="3"/>
        <v>0</v>
      </c>
      <c r="AP27" s="38">
        <f t="shared" si="4"/>
        <v>0</v>
      </c>
      <c r="AQ27" s="38">
        <f t="shared" si="5"/>
        <v>0</v>
      </c>
      <c r="AR27" s="38">
        <f t="shared" si="6"/>
        <v>0</v>
      </c>
      <c r="AS27" s="38">
        <f t="shared" si="7"/>
        <v>0</v>
      </c>
      <c r="AT27" s="38">
        <f t="shared" si="8"/>
        <v>0</v>
      </c>
      <c r="AU27" s="38">
        <f t="shared" si="9"/>
        <v>0</v>
      </c>
      <c r="AV27" s="38">
        <f t="shared" si="10"/>
        <v>0</v>
      </c>
      <c r="AW27" s="38">
        <f t="shared" si="11"/>
        <v>0</v>
      </c>
      <c r="AX27" s="38">
        <f t="shared" si="12"/>
        <v>0</v>
      </c>
      <c r="AY27" s="38">
        <f t="shared" si="13"/>
        <v>0</v>
      </c>
      <c r="AZ27" s="38">
        <f t="shared" si="14"/>
        <v>0</v>
      </c>
      <c r="BA27" s="38">
        <f t="shared" si="15"/>
        <v>0</v>
      </c>
      <c r="BB27" s="38">
        <f t="shared" si="16"/>
        <v>0</v>
      </c>
      <c r="BC27" s="38">
        <f t="shared" si="17"/>
        <v>0</v>
      </c>
      <c r="BD27" s="38">
        <f t="shared" si="18"/>
        <v>0</v>
      </c>
      <c r="BE27" s="38">
        <f t="shared" si="19"/>
        <v>0</v>
      </c>
    </row>
    <row r="28" spans="1:57" s="22" customFormat="1" ht="36.75" customHeight="1" x14ac:dyDescent="0.25">
      <c r="A28" s="26"/>
      <c r="B28" s="28" t="s">
        <v>88</v>
      </c>
      <c r="C28" s="27" t="s">
        <v>89</v>
      </c>
      <c r="D28" s="23">
        <f t="shared" ref="D28:Q28" si="20">SUMIFS(D16:D27,$C$16:$C$27,"Городской")</f>
        <v>89</v>
      </c>
      <c r="E28" s="23">
        <f t="shared" si="20"/>
        <v>59</v>
      </c>
      <c r="F28" s="23">
        <f t="shared" si="20"/>
        <v>0</v>
      </c>
      <c r="G28" s="23">
        <f t="shared" si="20"/>
        <v>0</v>
      </c>
      <c r="H28" s="23">
        <f t="shared" si="20"/>
        <v>0</v>
      </c>
      <c r="I28" s="23">
        <f t="shared" si="20"/>
        <v>0</v>
      </c>
      <c r="J28" s="23">
        <f t="shared" si="20"/>
        <v>0</v>
      </c>
      <c r="K28" s="23">
        <f t="shared" si="20"/>
        <v>0</v>
      </c>
      <c r="L28" s="23">
        <f t="shared" si="20"/>
        <v>0</v>
      </c>
      <c r="M28" s="23">
        <f t="shared" si="20"/>
        <v>0</v>
      </c>
      <c r="N28" s="23">
        <f t="shared" si="20"/>
        <v>0</v>
      </c>
      <c r="O28" s="23">
        <f t="shared" si="20"/>
        <v>0</v>
      </c>
      <c r="P28" s="23">
        <f t="shared" si="20"/>
        <v>30</v>
      </c>
      <c r="Q28" s="23">
        <f t="shared" si="20"/>
        <v>0</v>
      </c>
      <c r="R28" s="23">
        <f t="shared" ref="R28:AW28" si="21">SUMIFS(R16:R27,$C$16:$C$27,"Городской")</f>
        <v>0</v>
      </c>
      <c r="S28" s="23">
        <f t="shared" si="21"/>
        <v>0</v>
      </c>
      <c r="T28" s="23">
        <f t="shared" si="21"/>
        <v>0</v>
      </c>
      <c r="U28" s="23">
        <f t="shared" si="21"/>
        <v>0</v>
      </c>
      <c r="V28" s="23">
        <f t="shared" si="21"/>
        <v>89</v>
      </c>
      <c r="W28" s="23">
        <f t="shared" si="21"/>
        <v>59</v>
      </c>
      <c r="X28" s="23">
        <f t="shared" si="21"/>
        <v>0</v>
      </c>
      <c r="Y28" s="23">
        <f t="shared" si="21"/>
        <v>0</v>
      </c>
      <c r="Z28" s="23">
        <f t="shared" si="21"/>
        <v>0</v>
      </c>
      <c r="AA28" s="23">
        <f t="shared" si="21"/>
        <v>0</v>
      </c>
      <c r="AB28" s="23">
        <f t="shared" si="21"/>
        <v>0</v>
      </c>
      <c r="AC28" s="23">
        <f t="shared" si="21"/>
        <v>0</v>
      </c>
      <c r="AD28" s="23">
        <f t="shared" si="21"/>
        <v>0</v>
      </c>
      <c r="AE28" s="23">
        <f t="shared" si="21"/>
        <v>0</v>
      </c>
      <c r="AF28" s="23">
        <f t="shared" si="21"/>
        <v>0</v>
      </c>
      <c r="AG28" s="23">
        <f t="shared" si="21"/>
        <v>0</v>
      </c>
      <c r="AH28" s="23">
        <f t="shared" si="21"/>
        <v>30</v>
      </c>
      <c r="AI28" s="23">
        <f t="shared" si="21"/>
        <v>0</v>
      </c>
      <c r="AJ28" s="23">
        <f t="shared" si="21"/>
        <v>0</v>
      </c>
      <c r="AK28" s="23">
        <f t="shared" si="21"/>
        <v>0</v>
      </c>
      <c r="AL28" s="23">
        <f t="shared" si="21"/>
        <v>0</v>
      </c>
      <c r="AM28" s="23">
        <f t="shared" si="21"/>
        <v>0</v>
      </c>
      <c r="AN28" s="23">
        <f t="shared" si="21"/>
        <v>89</v>
      </c>
      <c r="AO28" s="23">
        <f t="shared" si="21"/>
        <v>59</v>
      </c>
      <c r="AP28" s="23">
        <f t="shared" si="21"/>
        <v>0</v>
      </c>
      <c r="AQ28" s="23">
        <f t="shared" si="21"/>
        <v>0</v>
      </c>
      <c r="AR28" s="23">
        <f t="shared" si="21"/>
        <v>0</v>
      </c>
      <c r="AS28" s="23">
        <f t="shared" si="21"/>
        <v>0</v>
      </c>
      <c r="AT28" s="23">
        <f t="shared" si="21"/>
        <v>0</v>
      </c>
      <c r="AU28" s="23">
        <f t="shared" si="21"/>
        <v>0</v>
      </c>
      <c r="AV28" s="23">
        <f t="shared" si="21"/>
        <v>0</v>
      </c>
      <c r="AW28" s="23">
        <f t="shared" si="21"/>
        <v>0</v>
      </c>
      <c r="AX28" s="23">
        <f t="shared" ref="AX28:BE28" si="22">SUMIFS(AX16:AX27,$C$16:$C$27,"Городской")</f>
        <v>0</v>
      </c>
      <c r="AY28" s="23">
        <f t="shared" si="22"/>
        <v>0</v>
      </c>
      <c r="AZ28" s="23">
        <f t="shared" si="22"/>
        <v>30</v>
      </c>
      <c r="BA28" s="23">
        <f t="shared" si="22"/>
        <v>0</v>
      </c>
      <c r="BB28" s="23">
        <f t="shared" si="22"/>
        <v>0</v>
      </c>
      <c r="BC28" s="23">
        <f t="shared" si="22"/>
        <v>0</v>
      </c>
      <c r="BD28" s="23">
        <f t="shared" si="22"/>
        <v>0</v>
      </c>
      <c r="BE28" s="23">
        <f t="shared" si="22"/>
        <v>0</v>
      </c>
    </row>
    <row r="29" spans="1:57" s="22" customFormat="1" ht="36.75" customHeight="1" x14ac:dyDescent="0.25">
      <c r="A29" s="26"/>
      <c r="B29" s="28" t="s">
        <v>90</v>
      </c>
      <c r="C29" s="27" t="s">
        <v>89</v>
      </c>
      <c r="D29" s="23">
        <f t="shared" ref="D29:Q29" si="23">SUMIFS(D16:D27,$C$16:$C$27,"Сельский")</f>
        <v>2127</v>
      </c>
      <c r="E29" s="23">
        <f t="shared" si="23"/>
        <v>1160</v>
      </c>
      <c r="F29" s="23">
        <f t="shared" si="23"/>
        <v>2</v>
      </c>
      <c r="G29" s="23">
        <f t="shared" si="23"/>
        <v>0</v>
      </c>
      <c r="H29" s="23">
        <f t="shared" si="23"/>
        <v>0</v>
      </c>
      <c r="I29" s="23">
        <f t="shared" si="23"/>
        <v>0</v>
      </c>
      <c r="J29" s="23">
        <f t="shared" si="23"/>
        <v>0</v>
      </c>
      <c r="K29" s="23">
        <f t="shared" si="23"/>
        <v>0</v>
      </c>
      <c r="L29" s="23">
        <f t="shared" si="23"/>
        <v>0</v>
      </c>
      <c r="M29" s="23">
        <f t="shared" si="23"/>
        <v>0</v>
      </c>
      <c r="N29" s="23">
        <f t="shared" si="23"/>
        <v>1</v>
      </c>
      <c r="O29" s="23">
        <f t="shared" si="23"/>
        <v>0</v>
      </c>
      <c r="P29" s="23">
        <f t="shared" si="23"/>
        <v>789</v>
      </c>
      <c r="Q29" s="23">
        <f t="shared" si="23"/>
        <v>0</v>
      </c>
      <c r="R29" s="23">
        <f t="shared" ref="R29:AW29" si="24">SUMIFS(R16:R27,$C$16:$C$27,"Сельский")</f>
        <v>0</v>
      </c>
      <c r="S29" s="23">
        <f t="shared" si="24"/>
        <v>175</v>
      </c>
      <c r="T29" s="23">
        <f t="shared" si="24"/>
        <v>0</v>
      </c>
      <c r="U29" s="23">
        <f t="shared" si="24"/>
        <v>0</v>
      </c>
      <c r="V29" s="23">
        <f t="shared" si="24"/>
        <v>2290</v>
      </c>
      <c r="W29" s="23">
        <f t="shared" si="24"/>
        <v>1213</v>
      </c>
      <c r="X29" s="23">
        <f t="shared" si="24"/>
        <v>2</v>
      </c>
      <c r="Y29" s="23">
        <f t="shared" si="24"/>
        <v>0</v>
      </c>
      <c r="Z29" s="23">
        <f t="shared" si="24"/>
        <v>0</v>
      </c>
      <c r="AA29" s="23">
        <f t="shared" si="24"/>
        <v>0</v>
      </c>
      <c r="AB29" s="23">
        <f t="shared" si="24"/>
        <v>0</v>
      </c>
      <c r="AC29" s="23">
        <f t="shared" si="24"/>
        <v>0</v>
      </c>
      <c r="AD29" s="23">
        <f t="shared" si="24"/>
        <v>0</v>
      </c>
      <c r="AE29" s="23">
        <f t="shared" si="24"/>
        <v>0</v>
      </c>
      <c r="AF29" s="23">
        <f t="shared" si="24"/>
        <v>1</v>
      </c>
      <c r="AG29" s="23">
        <f t="shared" si="24"/>
        <v>0</v>
      </c>
      <c r="AH29" s="23">
        <f t="shared" si="24"/>
        <v>862</v>
      </c>
      <c r="AI29" s="23">
        <f t="shared" si="24"/>
        <v>0</v>
      </c>
      <c r="AJ29" s="23">
        <f t="shared" si="24"/>
        <v>0</v>
      </c>
      <c r="AK29" s="23">
        <f t="shared" si="24"/>
        <v>212</v>
      </c>
      <c r="AL29" s="23">
        <f t="shared" si="24"/>
        <v>0</v>
      </c>
      <c r="AM29" s="23">
        <f t="shared" si="24"/>
        <v>0</v>
      </c>
      <c r="AN29" s="23">
        <f t="shared" si="24"/>
        <v>2181.3999999999996</v>
      </c>
      <c r="AO29" s="23">
        <f t="shared" si="24"/>
        <v>1177.7</v>
      </c>
      <c r="AP29" s="23">
        <f t="shared" si="24"/>
        <v>2</v>
      </c>
      <c r="AQ29" s="23">
        <f t="shared" si="24"/>
        <v>0</v>
      </c>
      <c r="AR29" s="23">
        <f t="shared" si="24"/>
        <v>0</v>
      </c>
      <c r="AS29" s="23">
        <f t="shared" si="24"/>
        <v>0</v>
      </c>
      <c r="AT29" s="23">
        <f t="shared" si="24"/>
        <v>0</v>
      </c>
      <c r="AU29" s="23">
        <f t="shared" si="24"/>
        <v>0</v>
      </c>
      <c r="AV29" s="23">
        <f t="shared" si="24"/>
        <v>0</v>
      </c>
      <c r="AW29" s="23">
        <f t="shared" si="24"/>
        <v>0</v>
      </c>
      <c r="AX29" s="23">
        <f t="shared" ref="AX29:BE29" si="25">SUMIFS(AX16:AX27,$C$16:$C$27,"Сельский")</f>
        <v>1</v>
      </c>
      <c r="AY29" s="23">
        <f t="shared" si="25"/>
        <v>0</v>
      </c>
      <c r="AZ29" s="23">
        <f t="shared" si="25"/>
        <v>813.40000000000009</v>
      </c>
      <c r="BA29" s="23">
        <f t="shared" si="25"/>
        <v>0</v>
      </c>
      <c r="BB29" s="23">
        <f t="shared" si="25"/>
        <v>0</v>
      </c>
      <c r="BC29" s="23">
        <f t="shared" si="25"/>
        <v>187.3</v>
      </c>
      <c r="BD29" s="23">
        <f t="shared" si="25"/>
        <v>0</v>
      </c>
      <c r="BE29" s="23">
        <f t="shared" si="25"/>
        <v>0</v>
      </c>
    </row>
    <row r="30" spans="1:57" s="22" customFormat="1" ht="36.75" customHeight="1" x14ac:dyDescent="0.25">
      <c r="A30" s="26"/>
      <c r="B30" s="25" t="s">
        <v>91</v>
      </c>
      <c r="C30" s="24" t="s">
        <v>89</v>
      </c>
      <c r="D30" s="23">
        <f>SUM(D28:D29)</f>
        <v>2216</v>
      </c>
      <c r="E30" s="23">
        <f t="shared" ref="E30:Q30" si="26">SUM(E28:E29)</f>
        <v>1219</v>
      </c>
      <c r="F30" s="23">
        <f t="shared" si="26"/>
        <v>2</v>
      </c>
      <c r="G30" s="23">
        <f t="shared" si="26"/>
        <v>0</v>
      </c>
      <c r="H30" s="23">
        <f t="shared" si="26"/>
        <v>0</v>
      </c>
      <c r="I30" s="23">
        <f t="shared" si="26"/>
        <v>0</v>
      </c>
      <c r="J30" s="23">
        <f t="shared" si="26"/>
        <v>0</v>
      </c>
      <c r="K30" s="23">
        <f t="shared" si="26"/>
        <v>0</v>
      </c>
      <c r="L30" s="23">
        <f t="shared" si="26"/>
        <v>0</v>
      </c>
      <c r="M30" s="23">
        <f t="shared" si="26"/>
        <v>0</v>
      </c>
      <c r="N30" s="23">
        <f t="shared" si="26"/>
        <v>1</v>
      </c>
      <c r="O30" s="23">
        <f t="shared" si="26"/>
        <v>0</v>
      </c>
      <c r="P30" s="23">
        <f t="shared" si="26"/>
        <v>819</v>
      </c>
      <c r="Q30" s="23">
        <f t="shared" si="26"/>
        <v>0</v>
      </c>
      <c r="R30" s="23">
        <f t="shared" ref="R30:AW30" si="27">SUM(R28:R29)</f>
        <v>0</v>
      </c>
      <c r="S30" s="23">
        <f t="shared" si="27"/>
        <v>175</v>
      </c>
      <c r="T30" s="23">
        <f t="shared" si="27"/>
        <v>0</v>
      </c>
      <c r="U30" s="23">
        <f t="shared" si="27"/>
        <v>0</v>
      </c>
      <c r="V30" s="23">
        <f t="shared" si="27"/>
        <v>2379</v>
      </c>
      <c r="W30" s="23">
        <f t="shared" si="27"/>
        <v>1272</v>
      </c>
      <c r="X30" s="23">
        <f t="shared" si="27"/>
        <v>2</v>
      </c>
      <c r="Y30" s="23">
        <f t="shared" si="27"/>
        <v>0</v>
      </c>
      <c r="Z30" s="23">
        <f t="shared" si="27"/>
        <v>0</v>
      </c>
      <c r="AA30" s="23">
        <f t="shared" si="27"/>
        <v>0</v>
      </c>
      <c r="AB30" s="23">
        <f t="shared" si="27"/>
        <v>0</v>
      </c>
      <c r="AC30" s="23">
        <f t="shared" si="27"/>
        <v>0</v>
      </c>
      <c r="AD30" s="23">
        <f t="shared" si="27"/>
        <v>0</v>
      </c>
      <c r="AE30" s="23">
        <f t="shared" si="27"/>
        <v>0</v>
      </c>
      <c r="AF30" s="23">
        <f t="shared" si="27"/>
        <v>1</v>
      </c>
      <c r="AG30" s="23">
        <f t="shared" si="27"/>
        <v>0</v>
      </c>
      <c r="AH30" s="23">
        <f t="shared" si="27"/>
        <v>892</v>
      </c>
      <c r="AI30" s="23">
        <f t="shared" si="27"/>
        <v>0</v>
      </c>
      <c r="AJ30" s="23">
        <f t="shared" si="27"/>
        <v>0</v>
      </c>
      <c r="AK30" s="23">
        <f t="shared" si="27"/>
        <v>212</v>
      </c>
      <c r="AL30" s="23">
        <f t="shared" si="27"/>
        <v>0</v>
      </c>
      <c r="AM30" s="23">
        <f t="shared" si="27"/>
        <v>0</v>
      </c>
      <c r="AN30" s="23">
        <f t="shared" si="27"/>
        <v>2270.3999999999996</v>
      </c>
      <c r="AO30" s="23">
        <f t="shared" si="27"/>
        <v>1236.7</v>
      </c>
      <c r="AP30" s="23">
        <f t="shared" si="27"/>
        <v>2</v>
      </c>
      <c r="AQ30" s="23">
        <f t="shared" si="27"/>
        <v>0</v>
      </c>
      <c r="AR30" s="23">
        <f t="shared" si="27"/>
        <v>0</v>
      </c>
      <c r="AS30" s="23">
        <f t="shared" si="27"/>
        <v>0</v>
      </c>
      <c r="AT30" s="23">
        <f t="shared" si="27"/>
        <v>0</v>
      </c>
      <c r="AU30" s="23">
        <f t="shared" si="27"/>
        <v>0</v>
      </c>
      <c r="AV30" s="23">
        <f t="shared" si="27"/>
        <v>0</v>
      </c>
      <c r="AW30" s="23">
        <f t="shared" si="27"/>
        <v>0</v>
      </c>
      <c r="AX30" s="23">
        <f t="shared" ref="AX30:BE30" si="28">SUM(AX28:AX29)</f>
        <v>1</v>
      </c>
      <c r="AY30" s="23">
        <f t="shared" si="28"/>
        <v>0</v>
      </c>
      <c r="AZ30" s="23">
        <f t="shared" si="28"/>
        <v>843.40000000000009</v>
      </c>
      <c r="BA30" s="23">
        <f t="shared" si="28"/>
        <v>0</v>
      </c>
      <c r="BB30" s="23">
        <f t="shared" si="28"/>
        <v>0</v>
      </c>
      <c r="BC30" s="23">
        <f t="shared" si="28"/>
        <v>187.3</v>
      </c>
      <c r="BD30" s="23">
        <f t="shared" si="28"/>
        <v>0</v>
      </c>
      <c r="BE30" s="23">
        <f t="shared" si="28"/>
        <v>0</v>
      </c>
    </row>
    <row r="31" spans="1:57" s="19" customFormat="1" ht="18" customHeight="1" x14ac:dyDescent="0.25">
      <c r="A31" s="21"/>
      <c r="B31" s="20"/>
      <c r="C31" s="20"/>
    </row>
    <row r="32" spans="1:57" ht="20.25" x14ac:dyDescent="0.3">
      <c r="B32" s="18"/>
      <c r="C32" s="18"/>
    </row>
    <row r="33" spans="2:3" ht="20.25" x14ac:dyDescent="0.3">
      <c r="B33" s="18"/>
      <c r="C33" s="18"/>
    </row>
  </sheetData>
  <mergeCells count="76">
    <mergeCell ref="B5:B14"/>
    <mergeCell ref="V5:AM5"/>
    <mergeCell ref="V6:V14"/>
    <mergeCell ref="W6:AM6"/>
    <mergeCell ref="W7:AG7"/>
    <mergeCell ref="AH7:AJ7"/>
    <mergeCell ref="AK7:AM7"/>
    <mergeCell ref="W8:W14"/>
    <mergeCell ref="AD9:AD14"/>
    <mergeCell ref="AE9:AE14"/>
    <mergeCell ref="AM8:AM14"/>
    <mergeCell ref="Y9:Y14"/>
    <mergeCell ref="Z9:Z14"/>
    <mergeCell ref="AG9:AG14"/>
    <mergeCell ref="N9:N14"/>
    <mergeCell ref="O9:O14"/>
    <mergeCell ref="C5:C14"/>
    <mergeCell ref="AF9:AF14"/>
    <mergeCell ref="X8:X14"/>
    <mergeCell ref="AK8:AK14"/>
    <mergeCell ref="J9:J14"/>
    <mergeCell ref="AI8:AI14"/>
    <mergeCell ref="AJ8:AJ14"/>
    <mergeCell ref="AA9:AA14"/>
    <mergeCell ref="AB9:AB14"/>
    <mergeCell ref="AC9:AC14"/>
    <mergeCell ref="M9:M14"/>
    <mergeCell ref="AH8:AH14"/>
    <mergeCell ref="Y8:AG8"/>
    <mergeCell ref="S7:U7"/>
    <mergeCell ref="R8:R14"/>
    <mergeCell ref="S8:S14"/>
    <mergeCell ref="T8:T14"/>
    <mergeCell ref="U8:U14"/>
    <mergeCell ref="A5:A14"/>
    <mergeCell ref="BA8:BA14"/>
    <mergeCell ref="AN5:BE5"/>
    <mergeCell ref="AN6:AN14"/>
    <mergeCell ref="AO6:BE6"/>
    <mergeCell ref="AO7:AY7"/>
    <mergeCell ref="AZ7:BB7"/>
    <mergeCell ref="BC7:BE7"/>
    <mergeCell ref="AO8:AO14"/>
    <mergeCell ref="AP8:AP14"/>
    <mergeCell ref="BD8:BD14"/>
    <mergeCell ref="BE8:BE14"/>
    <mergeCell ref="AQ9:AQ14"/>
    <mergeCell ref="AR9:AR14"/>
    <mergeCell ref="BC8:BC14"/>
    <mergeCell ref="AW9:AW14"/>
    <mergeCell ref="AX9:AX14"/>
    <mergeCell ref="AY9:AY14"/>
    <mergeCell ref="AL8:AL14"/>
    <mergeCell ref="BB8:BB14"/>
    <mergeCell ref="AU9:AU14"/>
    <mergeCell ref="AQ8:AY8"/>
    <mergeCell ref="AZ8:AZ14"/>
    <mergeCell ref="AV9:AV14"/>
    <mergeCell ref="AS9:AS14"/>
    <mergeCell ref="AT9:AT14"/>
    <mergeCell ref="D3:T3"/>
    <mergeCell ref="G9:G14"/>
    <mergeCell ref="E8:E14"/>
    <mergeCell ref="F8:F14"/>
    <mergeCell ref="G8:O8"/>
    <mergeCell ref="P8:P14"/>
    <mergeCell ref="Q8:Q14"/>
    <mergeCell ref="K9:K14"/>
    <mergeCell ref="L9:L14"/>
    <mergeCell ref="H9:H14"/>
    <mergeCell ref="I9:I14"/>
    <mergeCell ref="D5:U5"/>
    <mergeCell ref="D6:D14"/>
    <mergeCell ref="E6:U6"/>
    <mergeCell ref="E7:O7"/>
    <mergeCell ref="P7:R7"/>
  </mergeCells>
  <pageMargins left="0.70866141732283472" right="0.70866141732283472" top="0.74803149606299213" bottom="0.74803149606299213" header="0.31496062992125984" footer="0.31496062992125984"/>
  <pageSetup paperSize="9" scale="33" fitToWidth="4" fitToHeight="0" orientation="landscape" r:id="rId1"/>
  <colBreaks count="2" manualBreakCount="2">
    <brk id="21" max="31" man="1"/>
    <brk id="3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2021-05-31T06:16:50Z</dcterms:modified>
</cp:coreProperties>
</file>