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_suhinin\Desktop\программа\новая редакция\2021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I44" i="1"/>
  <c r="H44" i="1"/>
  <c r="G44" i="1"/>
  <c r="J72" i="1"/>
  <c r="I72" i="1"/>
  <c r="H72" i="1"/>
  <c r="G72" i="1"/>
  <c r="E72" i="1" s="1"/>
  <c r="F72" i="1"/>
  <c r="E65" i="1"/>
  <c r="J64" i="1"/>
  <c r="I64" i="1"/>
  <c r="H64" i="1"/>
  <c r="G64" i="1"/>
  <c r="F64" i="1"/>
  <c r="E64" i="1"/>
  <c r="E62" i="1"/>
  <c r="E59" i="1"/>
  <c r="E58" i="1"/>
  <c r="J57" i="1"/>
  <c r="E57" i="1"/>
  <c r="J56" i="1"/>
  <c r="I56" i="1"/>
  <c r="H56" i="1"/>
  <c r="G56" i="1"/>
  <c r="E56" i="1" s="1"/>
  <c r="F56" i="1"/>
  <c r="I54" i="1"/>
  <c r="H54" i="1"/>
  <c r="H52" i="1" s="1"/>
  <c r="F54" i="1"/>
  <c r="J52" i="1"/>
  <c r="I52" i="1"/>
  <c r="G52" i="1"/>
  <c r="F52" i="1"/>
  <c r="E51" i="1"/>
  <c r="J50" i="1"/>
  <c r="I50" i="1"/>
  <c r="G50" i="1"/>
  <c r="F50" i="1"/>
  <c r="E48" i="1"/>
  <c r="E45" i="1"/>
  <c r="F44" i="1"/>
  <c r="E42" i="1"/>
  <c r="G40" i="1"/>
  <c r="F40" i="1"/>
  <c r="E40" i="1"/>
  <c r="J39" i="1"/>
  <c r="I39" i="1"/>
  <c r="H39" i="1"/>
  <c r="G39" i="1"/>
  <c r="F39" i="1"/>
  <c r="E39" i="1"/>
  <c r="E33" i="1"/>
  <c r="E30" i="1"/>
  <c r="J24" i="1"/>
  <c r="I24" i="1"/>
  <c r="H24" i="1"/>
  <c r="G24" i="1"/>
  <c r="E21" i="1"/>
  <c r="E20" i="1"/>
  <c r="E19" i="1"/>
  <c r="E18" i="1"/>
  <c r="J17" i="1"/>
  <c r="E17" i="1" s="1"/>
  <c r="I16" i="1"/>
  <c r="H16" i="1"/>
  <c r="H15" i="1" s="1"/>
  <c r="G16" i="1"/>
  <c r="J15" i="1"/>
  <c r="J73" i="1" s="1"/>
  <c r="J71" i="1" s="1"/>
  <c r="I15" i="1"/>
  <c r="G15" i="1"/>
  <c r="F15" i="1"/>
  <c r="F73" i="1" s="1"/>
  <c r="H73" i="1" l="1"/>
  <c r="H71" i="1" s="1"/>
  <c r="G73" i="1"/>
  <c r="G71" i="1" s="1"/>
  <c r="E44" i="1"/>
  <c r="I73" i="1"/>
  <c r="I71" i="1" s="1"/>
  <c r="E52" i="1"/>
  <c r="E50" i="1" s="1"/>
  <c r="H50" i="1"/>
  <c r="F71" i="1"/>
  <c r="E54" i="1"/>
  <c r="E16" i="1"/>
  <c r="E15" i="1"/>
  <c r="E73" i="1" l="1"/>
  <c r="E71" i="1" s="1"/>
</calcChain>
</file>

<file path=xl/sharedStrings.xml><?xml version="1.0" encoding="utf-8"?>
<sst xmlns="http://schemas.openxmlformats.org/spreadsheetml/2006/main" count="332" uniqueCount="179">
  <si>
    <t>к постановлению Администрации</t>
  </si>
  <si>
    <t>Одинцовского городского округа</t>
  </si>
  <si>
    <t>от ____________ № ________</t>
  </si>
  <si>
    <t>"Приложение 1</t>
  </si>
  <si>
    <t>к Муниципальной программе</t>
  </si>
  <si>
    <t xml:space="preserve">ПЕРЕЧЕНЬ МЕРОПРИЯТИЙ МУНИЦИПАЛЬНОЙ ПРОГРАММЫ </t>
  </si>
  <si>
    <t>"БЕЗОПАСНОСТЬ И ОБЕСПЕЧЕНИЕ БЕЗОПАСНОСТИ ЖИЗНЕДЕЯТЕЛЬНОСТИ НАСЕЛЕНИЯ" НА 2020-2024 ГОДЫ</t>
  </si>
  <si>
    <t>№ п/п</t>
  </si>
  <si>
    <t>Мероприятие подпрограммы</t>
  </si>
  <si>
    <t>Сроки исполнения мероприятия</t>
  </si>
  <si>
    <t>Источники финансирования</t>
  </si>
  <si>
    <t xml:space="preserve">Всего (тыс. руб.) </t>
  </si>
  <si>
    <t>Объем финансирования по годам (тыс. руб.)</t>
  </si>
  <si>
    <t xml:space="preserve">Ответственный за выполнение мероприятия подпрограммы </t>
  </si>
  <si>
    <t>Результаты выполнения мероприятия подпрограммы</t>
  </si>
  <si>
    <t>2020 год</t>
  </si>
  <si>
    <t>2021 год</t>
  </si>
  <si>
    <t>2022 год</t>
  </si>
  <si>
    <t>2023 год</t>
  </si>
  <si>
    <t>2024 год</t>
  </si>
  <si>
    <t>Подпрограмма "Профилактика преступлений и иных правонарушений"</t>
  </si>
  <si>
    <r>
      <rPr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>.</t>
    </r>
  </si>
  <si>
    <r>
      <rPr>
        <b/>
        <sz val="11"/>
        <rFont val="Times New Roman"/>
        <family val="1"/>
        <charset val="204"/>
      </rPr>
      <t>Основное мероприятие 01:</t>
    </r>
    <r>
      <rPr>
        <sz val="11"/>
        <rFont val="Times New Roman"/>
        <family val="1"/>
        <charset val="204"/>
      </rPr>
      <t xml:space="preserve"> Повышение степени антитеррористической защищенности социально значимых объектов, находящихся в собственности муниципального образования и мест с массовым пребыванием людей</t>
    </r>
  </si>
  <si>
    <t>2020-2024 годы</t>
  </si>
  <si>
    <t>Средства бюджета Одинцовского городского округа</t>
  </si>
  <si>
    <t>Управление по делам ТБ, ГО и ЧС</t>
  </si>
  <si>
    <t>1.1.</t>
  </si>
  <si>
    <r>
      <rPr>
        <b/>
        <sz val="11"/>
        <rFont val="Times New Roman"/>
        <family val="1"/>
        <charset val="204"/>
      </rPr>
      <t>Мероприятие 01.01.:</t>
    </r>
    <r>
      <rPr>
        <sz val="11"/>
        <rFont val="Times New Roman"/>
        <family val="1"/>
        <charset val="204"/>
      </rPr>
      <t xml:space="preserve"> Проведение мероприятий по профилактике терроризма</t>
    </r>
  </si>
  <si>
    <t>Количество мероприятий по профилактике терроризма</t>
  </si>
  <si>
    <t>1.1.1.</t>
  </si>
  <si>
    <t>Краткосрочная аренда мобильных ограждений</t>
  </si>
  <si>
    <t>2021-2024 годы</t>
  </si>
  <si>
    <t xml:space="preserve">Обеспечение антитеррористической защищенности массовых мероприятий </t>
  </si>
  <si>
    <t>1.1.2.</t>
  </si>
  <si>
    <t xml:space="preserve">Краткосрочная аренда арочных металлодетекторов </t>
  </si>
  <si>
    <t>1.1.3.</t>
  </si>
  <si>
    <t>Приобретение мобильных ограждений</t>
  </si>
  <si>
    <t>1.1.4.</t>
  </si>
  <si>
    <t xml:space="preserve">Приобретение арочных металлодетекторов </t>
  </si>
  <si>
    <t>1.2.</t>
  </si>
  <si>
    <r>
      <rPr>
        <b/>
        <sz val="11"/>
        <rFont val="Times New Roman"/>
        <family val="1"/>
        <charset val="204"/>
      </rPr>
      <t xml:space="preserve">Мероприятие 01.02.: </t>
    </r>
    <r>
      <rPr>
        <sz val="11"/>
        <rFont val="Times New Roman"/>
        <family val="1"/>
        <charset val="204"/>
      </rPr>
      <t xml:space="preserve"> 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</t>
    </r>
  </si>
  <si>
    <t xml:space="preserve"> 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</t>
  </si>
  <si>
    <t>1.3.</t>
  </si>
  <si>
    <r>
      <rPr>
        <b/>
        <sz val="11"/>
        <rFont val="Times New Roman"/>
        <family val="1"/>
        <charset val="204"/>
      </rPr>
      <t>Мероприятие 01.03.:</t>
    </r>
    <r>
      <rPr>
        <sz val="11"/>
        <rFont val="Times New Roman"/>
        <family val="1"/>
        <charset val="204"/>
      </rPr>
      <t xml:space="preserve"> 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  </r>
  </si>
  <si>
    <t>Управление образования</t>
  </si>
  <si>
    <t>Оборудование объектов (учреждений) пропускными пунктами, шлагбаумами, турникетами, средствами принудительной остановки автотранспорта, металлическими дверями с врезным глазком и домофоном. Установка и поддержание в исправном состоянии охранной сигнализации, в т.ч. систем внутреннего видеонаблюдения.</t>
  </si>
  <si>
    <t>1.3.1.</t>
  </si>
  <si>
    <t>Поставка и монтаж системы контроля доступа</t>
  </si>
  <si>
    <t>2.</t>
  </si>
  <si>
    <r>
      <rPr>
        <b/>
        <sz val="11"/>
        <rFont val="Times New Roman"/>
        <family val="1"/>
        <charset val="204"/>
      </rPr>
      <t>Основное мероприятие 02:</t>
    </r>
    <r>
      <rPr>
        <sz val="11"/>
        <rFont val="Times New Roman"/>
        <family val="1"/>
        <charset val="204"/>
      </rPr>
      <t xml:space="preserve"> Обеспечение деятельности общественных объединений правоохранительной направленности</t>
    </r>
  </si>
  <si>
    <t>2.1.</t>
  </si>
  <si>
    <r>
      <rPr>
        <b/>
        <sz val="11"/>
        <rFont val="Times New Roman"/>
        <family val="1"/>
        <charset val="204"/>
      </rPr>
      <t>Мероприятие 02.01.:</t>
    </r>
    <r>
      <rPr>
        <sz val="11"/>
        <rFont val="Times New Roman"/>
        <family val="1"/>
        <charset val="204"/>
      </rPr>
      <t xml:space="preserve"> Проведение мероприятий по привлечению граждан, принимающих участие в деятельности народных дружин</t>
    </r>
  </si>
  <si>
    <t>Рост числа граждан, принимающих участие в деятельности народных дружин</t>
  </si>
  <si>
    <t>2.2.</t>
  </si>
  <si>
    <r>
      <rPr>
        <b/>
        <sz val="11"/>
        <rFont val="Times New Roman"/>
        <family val="1"/>
        <charset val="204"/>
      </rPr>
      <t>Мероприятие 02.02.:</t>
    </r>
    <r>
      <rPr>
        <sz val="11"/>
        <rFont val="Times New Roman"/>
        <family val="1"/>
        <charset val="204"/>
      </rPr>
      <t xml:space="preserve"> Материальное стимулирование народных дружинников</t>
    </r>
  </si>
  <si>
    <t>Выполнение требований при расчете нормативов расходов бюджета</t>
  </si>
  <si>
    <t>2.3.</t>
  </si>
  <si>
    <r>
      <rPr>
        <b/>
        <sz val="11"/>
        <rFont val="Times New Roman"/>
        <family val="1"/>
        <charset val="204"/>
      </rPr>
      <t>Мероприятие 02.03.:</t>
    </r>
    <r>
      <rPr>
        <sz val="11"/>
        <rFont val="Times New Roman"/>
        <family val="1"/>
        <charset val="204"/>
      </rPr>
      <t xml:space="preserve"> Материально-техническое обеспечение деятельности народных дружин</t>
    </r>
  </si>
  <si>
    <t>Обеспечение народных дружин необходимой материально-технической базой</t>
  </si>
  <si>
    <t>2.4.</t>
  </si>
  <si>
    <r>
      <rPr>
        <b/>
        <sz val="11"/>
        <rFont val="Times New Roman"/>
        <family val="1"/>
        <charset val="204"/>
      </rPr>
      <t>Мероприятие 02.04.:</t>
    </r>
    <r>
      <rPr>
        <sz val="11"/>
        <rFont val="Times New Roman"/>
        <family val="1"/>
        <charset val="204"/>
      </rPr>
      <t xml:space="preserve"> Проведение мероприятий по обеспечению правопорядка и безопасности граждан</t>
    </r>
  </si>
  <si>
    <t>Территориальные управления, УМВД России по Одинцовскому городскому округу</t>
  </si>
  <si>
    <t>Количество дополнительных мероприятий по обеспечению правопорядка и безопасности граждан</t>
  </si>
  <si>
    <t>2.5.</t>
  </si>
  <si>
    <r>
      <rPr>
        <b/>
        <sz val="11"/>
        <rFont val="Times New Roman"/>
        <family val="1"/>
        <charset val="204"/>
      </rPr>
      <t>Мероприятие 02.05.:</t>
    </r>
    <r>
      <rPr>
        <sz val="11"/>
        <rFont val="Times New Roman"/>
        <family val="1"/>
        <charset val="204"/>
      </rPr>
      <t xml:space="preserve"> Осуществление мероприятий по обучению народных дружинников</t>
    </r>
  </si>
  <si>
    <t>Управление по делам ТБ, ГО и ЧС, УМВД России по Одинцовскому городскому округу</t>
  </si>
  <si>
    <t>Количество обученных народных дружинников</t>
  </si>
  <si>
    <t>3.</t>
  </si>
  <si>
    <r>
      <rPr>
        <b/>
        <sz val="11"/>
        <rFont val="Times New Roman"/>
        <family val="1"/>
        <charset val="204"/>
      </rPr>
      <t>Основное мероприятие 03</t>
    </r>
    <r>
      <rPr>
        <sz val="11"/>
        <rFont val="Times New Roman"/>
        <family val="1"/>
        <charset val="204"/>
      </rPr>
      <t>: 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</t>
    </r>
  </si>
  <si>
    <t>3.1.</t>
  </si>
  <si>
    <r>
      <rPr>
        <b/>
        <sz val="10.5"/>
        <rFont val="Times New Roman"/>
        <family val="1"/>
        <charset val="204"/>
      </rPr>
      <t>Мероприятие 03.01.:</t>
    </r>
    <r>
      <rPr>
        <sz val="10.5"/>
        <rFont val="Times New Roman"/>
        <family val="1"/>
        <charset val="204"/>
      </rPr>
      <t xml:space="preserve"> 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  </r>
  </si>
  <si>
    <t>Комитет по управлению муниципальным имуществом , Управление МВД России по Одинцовскому городскому округу</t>
  </si>
  <si>
    <t>Количество отремонтированных зданий (помещений) Управления МВД России по Одинцовскому городскому округу. При наличии</t>
  </si>
  <si>
    <t>3.2.</t>
  </si>
  <si>
    <r>
      <rPr>
        <b/>
        <sz val="11"/>
        <rFont val="Times New Roman"/>
        <family val="1"/>
        <charset val="204"/>
      </rPr>
      <t>Мероприятие 03.02.:</t>
    </r>
    <r>
      <rPr>
        <sz val="11"/>
        <rFont val="Times New Roman"/>
        <family val="1"/>
        <charset val="204"/>
      </rPr>
      <t xml:space="preserve">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  </r>
  </si>
  <si>
    <t>Комитет по управлению муниципальным имуществом , УМВД России по Одинцовскому городскому округу</t>
  </si>
  <si>
    <t>Количество отремонтированных зданий (помещений) территориальных органов ФСБ. При наличии</t>
  </si>
  <si>
    <t>3.3.</t>
  </si>
  <si>
    <r>
      <rPr>
        <b/>
        <sz val="11"/>
        <rFont val="Times New Roman"/>
        <family val="1"/>
        <charset val="204"/>
      </rPr>
      <t>Мероприятие 03.03.:</t>
    </r>
    <r>
      <rPr>
        <sz val="11"/>
        <rFont val="Times New Roman"/>
        <family val="1"/>
        <charset val="204"/>
      </rPr>
      <t xml:space="preserve"> 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</t>
    </r>
  </si>
  <si>
    <t>Количество мероприятий по профилактике терроризма и рейдах в местах массового отдыха и скопления молодежи с целью выявления экстремистски настроенных лиц</t>
  </si>
  <si>
    <t>3.4.</t>
  </si>
  <si>
    <r>
      <rPr>
        <b/>
        <sz val="11"/>
        <rFont val="Times New Roman"/>
        <family val="1"/>
        <charset val="204"/>
      </rPr>
      <t>Мероприятие 03.04.:</t>
    </r>
    <r>
      <rPr>
        <sz val="11"/>
        <rFont val="Times New Roman"/>
        <family val="1"/>
        <charset val="204"/>
      </rPr>
      <t xml:space="preserve"> Проведение мероприятий по профилактике экстремизма</t>
    </r>
  </si>
  <si>
    <t>Территориальные управления, Управление по делам ТБ, ГО и ЧС, УМВД России по Одинцовскому городскому округу</t>
  </si>
  <si>
    <t>Количество мероприятийпо профилактике экстремизма</t>
  </si>
  <si>
    <t>3.5.</t>
  </si>
  <si>
    <r>
      <rPr>
        <b/>
        <sz val="11"/>
        <rFont val="Times New Roman"/>
        <family val="1"/>
        <charset val="204"/>
      </rPr>
      <t>Мероприятие 03.05.:</t>
    </r>
    <r>
      <rPr>
        <sz val="11"/>
        <rFont val="Times New Roman"/>
        <family val="1"/>
        <charset val="204"/>
      </rPr>
      <t xml:space="preserve"> Организация и проведение «круглых столов» с лидерами местных национально-культурных объединений и религиозных организаций по вопросам социальной и культурной адаптации мигрантов, предупреждения конфликтных ситуаций среди молодежи, воспитания межнациональной и межконфессиональной  толерантности</t>
    </r>
  </si>
  <si>
    <t>Территориальные управления, Управление по делам ТБ, ГО и ЧС</t>
  </si>
  <si>
    <t>Количество проведенных "круглых столов"</t>
  </si>
  <si>
    <t>3.6.</t>
  </si>
  <si>
    <r>
      <rPr>
        <b/>
        <sz val="11"/>
        <rFont val="Times New Roman"/>
        <family val="1"/>
        <charset val="204"/>
      </rPr>
      <t>Мероприятие 03.06.:</t>
    </r>
    <r>
      <rPr>
        <sz val="11"/>
        <rFont val="Times New Roman"/>
        <family val="1"/>
        <charset val="204"/>
      </rPr>
      <t xml:space="preserve"> Организация и проведение информационно-пропагандистских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</t>
    </r>
  </si>
  <si>
    <t>Количество проведенных информационно-пропагандистских мероприятий</t>
  </si>
  <si>
    <t>3.7.</t>
  </si>
  <si>
    <r>
      <rPr>
        <b/>
        <sz val="11"/>
        <rFont val="Times New Roman"/>
        <family val="1"/>
        <charset val="204"/>
      </rPr>
      <t>Мероприятие 03.07.:</t>
    </r>
    <r>
      <rPr>
        <sz val="11"/>
        <rFont val="Times New Roman"/>
        <family val="1"/>
        <charset val="204"/>
      </rPr>
      <t xml:space="preserve"> Проведение капитального ремонта (ремонта) зданий (помещений), находящихся в собственности муниципальных образований Московской области, в целях размещения подразделений Главного следственного управления Следственного комитета Российской Федерации по Московской области</t>
    </r>
  </si>
  <si>
    <t>Комитет по управлению муниципальным имуществом, СО по г. Одинцово ГСУ СК по МО</t>
  </si>
  <si>
    <t>Количество отремонтированных зданий (помещений) территориальных органов СУ. При наличии</t>
  </si>
  <si>
    <t>3.8.</t>
  </si>
  <si>
    <r>
      <rPr>
        <b/>
        <sz val="11"/>
        <rFont val="Times New Roman"/>
        <family val="1"/>
        <charset val="204"/>
      </rPr>
      <t>Мероприятие 03.08.:</t>
    </r>
    <r>
      <rPr>
        <sz val="11"/>
        <rFont val="Times New Roman"/>
        <family val="1"/>
        <charset val="204"/>
      </rPr>
      <t xml:space="preserve">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  </r>
  </si>
  <si>
    <t>Комитет по управлению муниципальным имуществом, Одинцовский городской суд</t>
  </si>
  <si>
    <t>Количество отремонтированных зданий (помещений), находящихся в собственности муниципальных образований Московской области, в которых располагаются городские (районные) суды. При наличии</t>
  </si>
  <si>
    <t>4.</t>
  </si>
  <si>
    <r>
      <rPr>
        <b/>
        <sz val="11"/>
        <rFont val="Times New Roman"/>
        <family val="1"/>
        <charset val="204"/>
      </rPr>
      <t>Основное мероприятие 04:</t>
    </r>
    <r>
      <rPr>
        <sz val="11"/>
        <rFont val="Times New Roman"/>
        <family val="1"/>
        <charset val="204"/>
      </rPr>
      <t xml:space="preserve"> Развертывание  элементов системы технологического обеспечения региональной общественной безопасности и оперативного управления "Безопасный регион"</t>
    </r>
  </si>
  <si>
    <t>4.1.</t>
  </si>
  <si>
    <r>
      <rPr>
        <b/>
        <sz val="11"/>
        <rFont val="Times New Roman"/>
        <family val="1"/>
        <charset val="204"/>
      </rPr>
      <t xml:space="preserve">Мероприятие 04.01.: </t>
    </r>
    <r>
      <rPr>
        <sz val="11"/>
        <rFont val="Times New Roman"/>
        <family val="1"/>
        <charset val="204"/>
      </rPr>
      <t xml:space="preserve">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«Безопасный регион»</t>
    </r>
  </si>
  <si>
    <t>Предоставление видеоинформации для системы технологического обеспечения региональной общественной безопасности и оперативного управления «Безопасный регион»</t>
  </si>
  <si>
    <t>4.2.</t>
  </si>
  <si>
    <r>
      <rPr>
        <b/>
        <sz val="11"/>
        <rFont val="Times New Roman"/>
        <family val="1"/>
        <charset val="204"/>
      </rPr>
      <t>Мероприятие 04.02.:</t>
    </r>
    <r>
      <rPr>
        <sz val="11"/>
        <rFont val="Times New Roman"/>
        <family val="1"/>
        <charset val="204"/>
      </rPr>
      <t xml:space="preserve"> Проведение работ по установке видеокамер с подключением к системе «Безопасный регион» на подъездах многоквартирных домов 
</t>
    </r>
  </si>
  <si>
    <t>В пределах средств, предусмотренных на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«Безопасный регион»</t>
  </si>
  <si>
    <t>Установка видеокамер с подключением к системе "Безопасный регион" на подъездах многоквартирных домов</t>
  </si>
  <si>
    <t>4.3.</t>
  </si>
  <si>
    <r>
      <rPr>
        <b/>
        <sz val="11"/>
        <rFont val="Times New Roman"/>
        <family val="1"/>
        <charset val="204"/>
      </rPr>
      <t>Мероприятие 04.03.:</t>
    </r>
    <r>
      <rPr>
        <sz val="11"/>
        <rFont val="Times New Roman"/>
        <family val="1"/>
        <charset val="204"/>
      </rPr>
      <t xml:space="preserve"> Обслуживание, модернизация и развитие системы «Безопасный регион»</t>
    </r>
  </si>
  <si>
    <t xml:space="preserve">Поддержание в исправном состоянии, модернизация. Оборудования и развитие системы "Безопасный регион" </t>
  </si>
  <si>
    <t>4.4.</t>
  </si>
  <si>
    <r>
      <rPr>
        <b/>
        <sz val="11"/>
        <rFont val="Times New Roman"/>
        <family val="1"/>
        <charset val="204"/>
      </rPr>
      <t>Мероприятие 04.04.:</t>
    </r>
    <r>
      <rPr>
        <sz val="11"/>
        <rFont val="Times New Roman"/>
        <family val="1"/>
        <charset val="204"/>
      </rPr>
      <t xml:space="preserve"> Обеспечение установки на коммерческих объектах видеокамер с подключением к системе «Безопасный регион», а также интеграция имеющихся средств видеонаблюдения коммерческих объектов в систему «Безопасный регион» </t>
    </r>
  </si>
  <si>
    <t>Внебюджетные средства</t>
  </si>
  <si>
    <t>В пределах собственных средств коммерческих объектов</t>
  </si>
  <si>
    <t>Установка на коммерческих объектах видеокамер с подключением к системе "Безопасный регион", а также интеграция имеющихся средств видеонаблюдения коммерческих объектов в систему "Безопасный регион"</t>
  </si>
  <si>
    <t>5.</t>
  </si>
  <si>
    <r>
      <rPr>
        <b/>
        <sz val="11"/>
        <rFont val="Times New Roman"/>
        <family val="1"/>
        <charset val="204"/>
      </rPr>
      <t xml:space="preserve">Основное мероприятие 05: </t>
    </r>
    <r>
      <rPr>
        <sz val="11"/>
        <rFont val="Times New Roman"/>
        <family val="1"/>
        <charset val="204"/>
      </rPr>
  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</t>
    </r>
  </si>
  <si>
    <t>Управление образования, Одинцовский наркодиспансер</t>
  </si>
  <si>
    <t>5.1.</t>
  </si>
  <si>
    <r>
      <rPr>
        <b/>
        <sz val="11"/>
        <rFont val="Times New Roman"/>
        <family val="1"/>
        <charset val="204"/>
      </rPr>
      <t xml:space="preserve">Мероприятие 05.01.: </t>
    </r>
    <r>
      <rPr>
        <sz val="11"/>
        <rFont val="Times New Roman"/>
        <family val="1"/>
        <charset val="204"/>
      </rPr>
      <t xml:space="preserve"> 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  </r>
  </si>
  <si>
    <t>Увеличение числа лиц, состоящих на диспансерном наблюдении с диагнозом "Употребление наркотиков с вредными последствиями"</t>
  </si>
  <si>
    <t>5.2.</t>
  </si>
  <si>
    <r>
      <rPr>
        <b/>
        <sz val="11"/>
        <rFont val="Times New Roman"/>
        <family val="1"/>
        <charset val="204"/>
      </rPr>
      <t>Мероприятие 05.02.:</t>
    </r>
    <r>
      <rPr>
        <sz val="11"/>
        <rFont val="Times New Roman"/>
        <family val="1"/>
        <charset val="204"/>
      </rPr>
      <t xml:space="preserve"> Проведение антинаркотических мероприятий с использованием профилактических программ, одобренных Министерством образования Московской области</t>
    </r>
  </si>
  <si>
    <t>В пределах средств, предусмотренных  на 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формирования общественного мнения, направленного на изменение норм, связанных с поведением «риска», и пропаганду ценностей здорового образа жизни; информирование о рисках, связанных с наркотиками;  стимулирование подростков и молодежи и их родителей к обращению за психологической и иной профессиональной помощью</t>
  </si>
  <si>
    <t>Внедрение в образовательных организациях профилактических программ антинаркотической направленности</t>
  </si>
  <si>
    <t>5.3.</t>
  </si>
  <si>
    <r>
      <rPr>
        <b/>
        <sz val="11"/>
        <rFont val="Times New Roman"/>
        <family val="1"/>
        <charset val="204"/>
      </rPr>
      <t>Мероприятие 05.03.:</t>
    </r>
    <r>
      <rPr>
        <sz val="11"/>
        <rFont val="Times New Roman"/>
        <family val="1"/>
        <charset val="204"/>
      </rPr>
      <t xml:space="preserve"> Обучение педагогов и волонтеров методикам проведения профилактических занятий с использованием программ, одобренных Министерством образования Московской области</t>
    </r>
  </si>
  <si>
    <t>Обучение педагогов и волонтеров методикам проведения профилактических занятий</t>
  </si>
  <si>
    <t>5.4.</t>
  </si>
  <si>
    <r>
      <rPr>
        <b/>
        <sz val="9.5"/>
        <rFont val="Times New Roman"/>
        <family val="1"/>
        <charset val="204"/>
      </rPr>
      <t>Мероприятие 05.04.:</t>
    </r>
    <r>
      <rPr>
        <sz val="9.5"/>
        <rFont val="Times New Roman"/>
        <family val="1"/>
        <charset val="204"/>
      </rPr>
      <t xml:space="preserve"> 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- формирования общественного мнения, направленного на изменение норм, связанных с поведением «риска», и пропаганду ценностей здорового образа жизни; - информирование о рисках, связанных с наркотиками;                        - стимулирование подростков и молодежи и их родителей к обращению за психологической и иной профессиональной помощью</t>
    </r>
  </si>
  <si>
    <t xml:space="preserve">Отдел контроля за рекламой и наружным оформлением </t>
  </si>
  <si>
    <t>Размещение рекламы, агитационных материалов антинаркотической направленности</t>
  </si>
  <si>
    <t>5.5.</t>
  </si>
  <si>
    <r>
      <rPr>
        <b/>
        <sz val="9.5"/>
        <rFont val="Times New Roman"/>
        <family val="1"/>
        <charset val="204"/>
      </rPr>
      <t>Мероприятие 05.05.:</t>
    </r>
    <r>
      <rPr>
        <sz val="9.5"/>
        <rFont val="Times New Roman"/>
        <family val="1"/>
        <charset val="204"/>
      </rPr>
      <t xml:space="preserve"> Организация и проведение на территории городского округа антинаркотических месячников, приуроченных к Международному дню борьбы с наркоманией и наркобизнесом и к проведению в образовательных организациях социально-психологического и медицинского тестирования</t>
    </r>
  </si>
  <si>
    <t>В пределах средств, предусмотренных на обеспечение деятельности Администрации Одинцовского городского округа Московской области</t>
  </si>
  <si>
    <t xml:space="preserve">Управление по делам ТБ, ГО и ЧС </t>
  </si>
  <si>
    <t>Ежегодное проведение мероприятий в рамках антинаркотических месячников</t>
  </si>
  <si>
    <t>6.</t>
  </si>
  <si>
    <r>
      <rPr>
        <b/>
        <sz val="11"/>
        <rFont val="Times New Roman"/>
        <family val="1"/>
        <charset val="204"/>
      </rPr>
      <t xml:space="preserve">Основное мероприятие 07: </t>
    </r>
    <r>
      <rPr>
        <sz val="11"/>
        <rFont val="Times New Roman"/>
        <family val="1"/>
        <charset val="204"/>
      </rPr>
      <t>Развитие похоронного дела на территории Московской области</t>
    </r>
  </si>
  <si>
    <t>Итого</t>
  </si>
  <si>
    <t>Управление развития потребительского рынка и услуг</t>
  </si>
  <si>
    <t>Средства бюджета Московской области</t>
  </si>
  <si>
    <t>6.1.</t>
  </si>
  <si>
    <r>
      <rPr>
        <b/>
        <sz val="11"/>
        <color theme="1"/>
        <rFont val="Times New Roman"/>
        <family val="1"/>
        <charset val="204"/>
      </rPr>
      <t xml:space="preserve">Мероприятие 07.01.: </t>
    </r>
    <r>
      <rPr>
        <sz val="11"/>
        <color theme="1"/>
        <rFont val="Times New Roman"/>
        <family val="1"/>
        <charset val="204"/>
      </rPr>
      <t xml:space="preserve"> Возмещение специализированной службе по вопросам похоронного дела стоимости услуг по погребению умерших в части, превышающей размер возмещения, установленный законодательством РФ и МО                    </t>
    </r>
  </si>
  <si>
    <t>Содержание территории кладбищ в соответствии с требованиями действующего законодательства и санитарными нормами и правилами</t>
  </si>
  <si>
    <t>6.2.</t>
  </si>
  <si>
    <r>
      <rPr>
        <b/>
        <sz val="11"/>
        <rFont val="Times New Roman"/>
        <family val="1"/>
        <charset val="204"/>
      </rPr>
      <t>Мероприятие 07.02.:</t>
    </r>
    <r>
      <rPr>
        <sz val="11"/>
        <rFont val="Times New Roman"/>
        <family val="1"/>
        <charset val="204"/>
      </rPr>
      <t xml:space="preserve"> Расходы на обеспечение деятельности (оказание услуг) в сфере похоронного дела </t>
    </r>
  </si>
  <si>
    <t>6.3.</t>
  </si>
  <si>
    <r>
      <rPr>
        <b/>
        <sz val="11"/>
        <rFont val="Times New Roman"/>
        <family val="1"/>
        <charset val="204"/>
      </rPr>
      <t>Мероприятие 07.03.:</t>
    </r>
    <r>
      <rPr>
        <sz val="11"/>
        <rFont val="Times New Roman"/>
        <family val="1"/>
        <charset val="204"/>
      </rPr>
      <t xml:space="preserve"> Оформление земельных участков под кладбищами в муниципальную собственность, включая создание новых кладбищ</t>
    </r>
  </si>
  <si>
    <t>6.4.</t>
  </si>
  <si>
    <r>
      <rPr>
        <b/>
        <sz val="11"/>
        <rFont val="Times New Roman"/>
        <family val="1"/>
        <charset val="204"/>
      </rPr>
      <t xml:space="preserve">Мероприятие 07.04.: </t>
    </r>
    <r>
      <rPr>
        <sz val="11"/>
        <rFont val="Times New Roman"/>
        <family val="1"/>
        <charset val="204"/>
      </rPr>
      <t xml:space="preserve"> Зимние и летние работы по содержанию мест захоронений, текущий и капитальный ремонт основных фондов</t>
    </r>
  </si>
  <si>
    <t>6.4.1.</t>
  </si>
  <si>
    <t>Содержание мест захоронений (уборка территории кладбищ, окос травы, вырубка аварийных деревьев, расчистка дорог от снега, вывоз ТКО)</t>
  </si>
  <si>
    <t>6.4.2.</t>
  </si>
  <si>
    <t>Приведение кладбищ в соответствие с Порядком деятельности общественных кладбищ и крематориев на территории Московской области (обустройство нового ограждения кладбищ, устройство автостоянки с доступной средой, площадки для мусоросборников, емкостей с водой, песком, урн для мусора, навигации. Рейтинг-45)</t>
  </si>
  <si>
    <t>2020-2024</t>
  </si>
  <si>
    <t>6.4.3.</t>
  </si>
  <si>
    <t>Установление санитарно-защитных зон кладбищ</t>
  </si>
  <si>
    <t>6.5.</t>
  </si>
  <si>
    <r>
      <rPr>
        <b/>
        <sz val="11"/>
        <rFont val="Times New Roman"/>
        <family val="1"/>
        <charset val="204"/>
      </rPr>
      <t xml:space="preserve">Мероприятие 07.05.: </t>
    </r>
    <r>
      <rPr>
        <sz val="11"/>
        <rFont val="Times New Roman"/>
        <family val="1"/>
        <charset val="204"/>
      </rPr>
      <t xml:space="preserve"> Содержание и благоустройство воинских, почетных, одиночных захоронений в случаях, если погребение осуществлялось за счет средств федерального бюджета, бюджета субъекта Российской Федерации или бюджетов муниципальных образований, а также иных захоронений и памятников, находящихся под охраной государства</t>
    </r>
  </si>
  <si>
    <t>6.6.</t>
  </si>
  <si>
    <r>
      <rPr>
        <b/>
        <sz val="11"/>
        <rFont val="Times New Roman"/>
        <family val="1"/>
        <charset val="204"/>
      </rPr>
      <t xml:space="preserve">Мероприятие 07.06.: </t>
    </r>
    <r>
      <rPr>
        <sz val="11"/>
        <rFont val="Times New Roman"/>
        <family val="1"/>
        <charset val="204"/>
      </rPr>
      <t xml:space="preserve"> Содержание и благоустройство могил и надгробий Героев Советского Союза, Героев Российской Федерации или полных кавалеров ордена Славы при отсутствии близких родственников, если таковые могилы и надгробия имеются на территории кладбищ</t>
    </r>
  </si>
  <si>
    <t>6.7.</t>
  </si>
  <si>
    <r>
      <rPr>
        <b/>
        <sz val="11"/>
        <rFont val="Times New Roman"/>
        <family val="1"/>
        <charset val="204"/>
      </rPr>
      <t xml:space="preserve">Мероприятие 07.07.: </t>
    </r>
    <r>
      <rPr>
        <sz val="11"/>
        <rFont val="Times New Roman"/>
        <family val="1"/>
        <charset val="204"/>
      </rPr>
      <t xml:space="preserve"> Проведение инвентаризации мест захоронений</t>
    </r>
  </si>
  <si>
    <t>6.8.</t>
  </si>
  <si>
    <r>
      <rPr>
        <b/>
        <sz val="11"/>
        <rFont val="Times New Roman"/>
        <family val="1"/>
        <charset val="204"/>
      </rPr>
      <t xml:space="preserve">Мероприятие 07.08.: </t>
    </r>
    <r>
      <rPr>
        <sz val="11"/>
        <rFont val="Times New Roman"/>
        <family val="1"/>
        <charset val="204"/>
      </rPr>
      <t xml:space="preserve"> Обустройство и восстановление воинских захоронений, находящихся в государственной собственности
</t>
    </r>
  </si>
  <si>
    <t>6.9.</t>
  </si>
  <si>
    <r>
      <rPr>
        <b/>
        <sz val="11"/>
        <rFont val="Times New Roman"/>
        <family val="1"/>
        <charset val="204"/>
      </rPr>
      <t xml:space="preserve">Мероприятие 07.09.: </t>
    </r>
    <r>
      <rPr>
        <sz val="11"/>
        <rFont val="Times New Roman"/>
        <family val="1"/>
        <charset val="204"/>
      </rPr>
      <t xml:space="preserve"> Осуществление переданных полномочий Московской области по транспортировке умерших в морг, включая погрузо-разгрузочные работы, с мест обнаружения или происшествия для проведения судебно-медицинской экспертизы</t>
    </r>
  </si>
  <si>
    <t>Проведение мероприятий по транспортировке умерших в морг, включая погрузочно – разгрузочные  работы,  с мест обнаружения или происшествия умерших для производства судебно-медицинской экспертизы</t>
  </si>
  <si>
    <t>6.10.</t>
  </si>
  <si>
    <r>
      <rPr>
        <b/>
        <sz val="11"/>
        <rFont val="Times New Roman"/>
        <family val="1"/>
        <charset val="204"/>
      </rPr>
      <t xml:space="preserve">Мероприятие 07.10.: </t>
    </r>
    <r>
      <rPr>
        <sz val="11"/>
        <rFont val="Times New Roman"/>
        <family val="1"/>
        <charset val="204"/>
      </rPr>
      <t xml:space="preserve"> Реализация мероприятий федеральной целевой программы «Увековечение памяти погибших при защите Отечества на 2019-2024 годы»</t>
    </r>
  </si>
  <si>
    <t>Паспортизированные воинские захооронения обустроены и восстановлены</t>
  </si>
  <si>
    <t xml:space="preserve">Средства федерального бюджета </t>
  </si>
  <si>
    <t>Итого по подпрограмме</t>
  </si>
  <si>
    <t xml:space="preserve">Приложение </t>
  </si>
  <si>
    <t>".</t>
  </si>
  <si>
    <t>Заместитель Главы Администрации</t>
  </si>
  <si>
    <t>М.В. Ширманов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</si>
</sst>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#,##0.000"/>
    <numFmt numFmtId="166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9"/>
      <name val="Times New Roman"/>
      <family val="1"/>
      <charset val="204"/>
    </font>
    <font>
      <sz val="9.5"/>
      <name val="Times New Roman"/>
      <family val="1"/>
      <charset val="204"/>
    </font>
    <font>
      <b/>
      <sz val="9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66" fontId="4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top" wrapText="1"/>
    </xf>
    <xf numFmtId="165" fontId="4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5" fontId="8" fillId="0" borderId="2" xfId="0" applyNumberFormat="1" applyFont="1" applyFill="1" applyBorder="1" applyAlignment="1">
      <alignment horizontal="center" vertical="top" wrapText="1"/>
    </xf>
    <xf numFmtId="165" fontId="8" fillId="0" borderId="3" xfId="0" applyNumberFormat="1" applyFont="1" applyFill="1" applyBorder="1" applyAlignment="1">
      <alignment horizontal="center" vertical="top" wrapText="1"/>
    </xf>
    <xf numFmtId="165" fontId="8" fillId="0" borderId="4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topLeftCell="A70" workbookViewId="0">
      <selection activeCell="L87" sqref="L87"/>
    </sheetView>
  </sheetViews>
  <sheetFormatPr defaultRowHeight="15" x14ac:dyDescent="0.25"/>
  <cols>
    <col min="1" max="1" width="9.28515625" customWidth="1"/>
    <col min="2" max="2" width="29.5703125" customWidth="1"/>
    <col min="3" max="3" width="15.7109375" customWidth="1"/>
    <col min="4" max="4" width="11.85546875" customWidth="1"/>
    <col min="5" max="5" width="15.42578125" customWidth="1"/>
    <col min="6" max="6" width="16.7109375" customWidth="1"/>
    <col min="7" max="7" width="14.5703125" customWidth="1"/>
    <col min="8" max="8" width="15.85546875" customWidth="1"/>
    <col min="9" max="9" width="15.42578125" customWidth="1"/>
    <col min="10" max="10" width="15.28515625" customWidth="1"/>
    <col min="11" max="11" width="14.28515625" customWidth="1"/>
    <col min="12" max="12" width="21.42578125" customWidth="1"/>
  </cols>
  <sheetData>
    <row r="1" spans="1:12" ht="15.75" x14ac:dyDescent="0.25">
      <c r="A1" s="1"/>
      <c r="B1" s="1"/>
      <c r="C1" s="1"/>
      <c r="D1" s="1"/>
      <c r="E1" s="2"/>
      <c r="F1" s="2"/>
      <c r="G1" s="2"/>
      <c r="H1" s="2"/>
      <c r="I1" s="2"/>
      <c r="J1" s="76" t="s">
        <v>175</v>
      </c>
      <c r="K1" s="76"/>
      <c r="L1" s="76"/>
    </row>
    <row r="2" spans="1:12" ht="15.75" x14ac:dyDescent="0.25">
      <c r="A2" s="1"/>
      <c r="B2" s="1"/>
      <c r="C2" s="1"/>
      <c r="D2" s="1"/>
      <c r="E2" s="2"/>
      <c r="F2" s="2"/>
      <c r="G2" s="2"/>
      <c r="H2" s="2"/>
      <c r="I2" s="2"/>
      <c r="J2" s="76" t="s">
        <v>0</v>
      </c>
      <c r="K2" s="76"/>
      <c r="L2" s="76"/>
    </row>
    <row r="3" spans="1:12" ht="15.75" x14ac:dyDescent="0.25">
      <c r="A3" s="1"/>
      <c r="B3" s="1"/>
      <c r="C3" s="1"/>
      <c r="D3" s="1"/>
      <c r="E3" s="2"/>
      <c r="F3" s="2"/>
      <c r="G3" s="2"/>
      <c r="H3" s="2"/>
      <c r="I3" s="2"/>
      <c r="J3" s="76" t="s">
        <v>1</v>
      </c>
      <c r="K3" s="76"/>
      <c r="L3" s="76"/>
    </row>
    <row r="4" spans="1:12" ht="15.75" x14ac:dyDescent="0.25">
      <c r="A4" s="1"/>
      <c r="B4" s="1"/>
      <c r="C4" s="1"/>
      <c r="D4" s="1"/>
      <c r="E4" s="2"/>
      <c r="F4" s="2"/>
      <c r="G4" s="2"/>
      <c r="H4" s="2"/>
      <c r="I4" s="2"/>
      <c r="J4" s="76" t="s">
        <v>2</v>
      </c>
      <c r="K4" s="76"/>
      <c r="L4" s="76"/>
    </row>
    <row r="5" spans="1:12" x14ac:dyDescent="0.25">
      <c r="A5" s="1"/>
      <c r="B5" s="1"/>
      <c r="C5" s="1"/>
      <c r="D5" s="1"/>
      <c r="E5" s="2"/>
      <c r="F5" s="2"/>
      <c r="G5" s="2"/>
      <c r="H5" s="2"/>
      <c r="I5" s="2"/>
      <c r="J5" s="2"/>
      <c r="K5" s="1"/>
      <c r="L5" s="1"/>
    </row>
    <row r="6" spans="1:12" ht="15.75" x14ac:dyDescent="0.25">
      <c r="A6" s="1"/>
      <c r="B6" s="1"/>
      <c r="C6" s="1"/>
      <c r="D6" s="1"/>
      <c r="E6" s="2"/>
      <c r="F6" s="2"/>
      <c r="G6" s="2"/>
      <c r="H6" s="2"/>
      <c r="I6" s="2"/>
      <c r="J6" s="76" t="s">
        <v>3</v>
      </c>
      <c r="K6" s="76"/>
      <c r="L6" s="76"/>
    </row>
    <row r="7" spans="1:12" ht="15.75" x14ac:dyDescent="0.25">
      <c r="A7" s="1"/>
      <c r="B7" s="1"/>
      <c r="C7" s="1"/>
      <c r="D7" s="1"/>
      <c r="E7" s="2"/>
      <c r="F7" s="2"/>
      <c r="G7" s="2"/>
      <c r="H7" s="2"/>
      <c r="I7" s="2"/>
      <c r="J7" s="76" t="s">
        <v>4</v>
      </c>
      <c r="K7" s="76"/>
      <c r="L7" s="76"/>
    </row>
    <row r="8" spans="1:12" x14ac:dyDescent="0.25">
      <c r="A8" s="1"/>
      <c r="B8" s="1"/>
      <c r="C8" s="1"/>
      <c r="D8" s="1"/>
      <c r="E8" s="2"/>
      <c r="F8" s="2"/>
      <c r="G8" s="2"/>
      <c r="H8" s="2"/>
      <c r="I8" s="2"/>
      <c r="J8" s="2"/>
      <c r="K8" s="1"/>
      <c r="L8" s="1"/>
    </row>
    <row r="9" spans="1:12" ht="18.75" x14ac:dyDescent="0.3">
      <c r="A9" s="73" t="s">
        <v>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18.75" x14ac:dyDescent="0.25">
      <c r="A10" s="74" t="s">
        <v>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x14ac:dyDescent="0.25">
      <c r="A11" s="1"/>
      <c r="B11" s="1"/>
      <c r="C11" s="1"/>
      <c r="D11" s="1"/>
      <c r="E11" s="2"/>
      <c r="F11" s="2"/>
      <c r="G11" s="2"/>
      <c r="H11" s="2"/>
      <c r="I11" s="2"/>
      <c r="J11" s="2"/>
      <c r="K11" s="1"/>
      <c r="L11" s="1"/>
    </row>
    <row r="12" spans="1:12" x14ac:dyDescent="0.25">
      <c r="A12" s="75" t="s">
        <v>7</v>
      </c>
      <c r="B12" s="75" t="s">
        <v>8</v>
      </c>
      <c r="C12" s="75" t="s">
        <v>9</v>
      </c>
      <c r="D12" s="75" t="s">
        <v>10</v>
      </c>
      <c r="E12" s="75" t="s">
        <v>11</v>
      </c>
      <c r="F12" s="75" t="s">
        <v>12</v>
      </c>
      <c r="G12" s="75"/>
      <c r="H12" s="75"/>
      <c r="I12" s="75"/>
      <c r="J12" s="75"/>
      <c r="K12" s="75" t="s">
        <v>13</v>
      </c>
      <c r="L12" s="75" t="s">
        <v>14</v>
      </c>
    </row>
    <row r="13" spans="1:12" x14ac:dyDescent="0.25">
      <c r="A13" s="75"/>
      <c r="B13" s="75"/>
      <c r="C13" s="75"/>
      <c r="D13" s="75"/>
      <c r="E13" s="75"/>
      <c r="F13" s="3" t="s">
        <v>15</v>
      </c>
      <c r="G13" s="3" t="s">
        <v>16</v>
      </c>
      <c r="H13" s="3" t="s">
        <v>17</v>
      </c>
      <c r="I13" s="3" t="s">
        <v>18</v>
      </c>
      <c r="J13" s="3" t="s">
        <v>19</v>
      </c>
      <c r="K13" s="75"/>
      <c r="L13" s="75"/>
    </row>
    <row r="14" spans="1:12" x14ac:dyDescent="0.25">
      <c r="A14" s="62" t="s">
        <v>20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149.25" customHeight="1" x14ac:dyDescent="0.25">
      <c r="A15" s="4" t="s">
        <v>21</v>
      </c>
      <c r="B15" s="5" t="s">
        <v>22</v>
      </c>
      <c r="C15" s="6" t="s">
        <v>23</v>
      </c>
      <c r="D15" s="7" t="s">
        <v>24</v>
      </c>
      <c r="E15" s="8">
        <f>SUM(F15:J15)</f>
        <v>9544.4</v>
      </c>
      <c r="F15" s="8">
        <f>SUM(F16,F21)</f>
        <v>1504.2</v>
      </c>
      <c r="G15" s="8">
        <f>SUM(G16,G21)</f>
        <v>2722</v>
      </c>
      <c r="H15" s="8">
        <f t="shared" ref="H15:J15" si="0">SUM(H16,H21)</f>
        <v>1848.86</v>
      </c>
      <c r="I15" s="8">
        <f t="shared" si="0"/>
        <v>1848.86</v>
      </c>
      <c r="J15" s="8">
        <f t="shared" si="0"/>
        <v>1620.48</v>
      </c>
      <c r="K15" s="5" t="s">
        <v>25</v>
      </c>
      <c r="L15" s="5"/>
    </row>
    <row r="16" spans="1:12" ht="69.75" customHeight="1" x14ac:dyDescent="0.25">
      <c r="A16" s="9" t="s">
        <v>26</v>
      </c>
      <c r="B16" s="5" t="s">
        <v>27</v>
      </c>
      <c r="C16" s="6" t="s">
        <v>23</v>
      </c>
      <c r="D16" s="7" t="s">
        <v>24</v>
      </c>
      <c r="E16" s="8">
        <f>SUM(F16:J16)</f>
        <v>9438.4</v>
      </c>
      <c r="F16" s="8">
        <v>1504.2</v>
      </c>
      <c r="G16" s="8">
        <f>SUM(G17:G20)</f>
        <v>2697</v>
      </c>
      <c r="H16" s="8">
        <f t="shared" ref="H16:I16" si="1">SUM(H17:H20)</f>
        <v>1823.86</v>
      </c>
      <c r="I16" s="8">
        <f t="shared" si="1"/>
        <v>1823.86</v>
      </c>
      <c r="J16" s="8">
        <v>1589.48</v>
      </c>
      <c r="K16" s="5" t="s">
        <v>25</v>
      </c>
      <c r="L16" s="5" t="s">
        <v>28</v>
      </c>
    </row>
    <row r="17" spans="1:12" ht="102" customHeight="1" x14ac:dyDescent="0.25">
      <c r="A17" s="10" t="s">
        <v>29</v>
      </c>
      <c r="B17" s="5" t="s">
        <v>30</v>
      </c>
      <c r="C17" s="6" t="s">
        <v>31</v>
      </c>
      <c r="D17" s="7" t="s">
        <v>24</v>
      </c>
      <c r="E17" s="8">
        <f>SUM(F17:J17)</f>
        <v>5436.4</v>
      </c>
      <c r="F17" s="8">
        <v>1504.2</v>
      </c>
      <c r="G17" s="8">
        <v>0</v>
      </c>
      <c r="H17" s="8">
        <v>1388.86</v>
      </c>
      <c r="I17" s="8">
        <v>1388.86</v>
      </c>
      <c r="J17" s="8">
        <f>J16-J18</f>
        <v>1154.48</v>
      </c>
      <c r="K17" s="5" t="s">
        <v>25</v>
      </c>
      <c r="L17" s="5" t="s">
        <v>32</v>
      </c>
    </row>
    <row r="18" spans="1:12" ht="92.25" customHeight="1" x14ac:dyDescent="0.25">
      <c r="A18" s="11" t="s">
        <v>33</v>
      </c>
      <c r="B18" s="5" t="s">
        <v>34</v>
      </c>
      <c r="C18" s="6" t="s">
        <v>31</v>
      </c>
      <c r="D18" s="7" t="s">
        <v>24</v>
      </c>
      <c r="E18" s="8">
        <f t="shared" ref="E18:E20" si="2">SUM(F18:J18)</f>
        <v>1305</v>
      </c>
      <c r="F18" s="8">
        <v>0</v>
      </c>
      <c r="G18" s="8">
        <v>0</v>
      </c>
      <c r="H18" s="8">
        <v>435</v>
      </c>
      <c r="I18" s="8">
        <v>435</v>
      </c>
      <c r="J18" s="8">
        <v>435</v>
      </c>
      <c r="K18" s="5" t="s">
        <v>25</v>
      </c>
      <c r="L18" s="5" t="s">
        <v>32</v>
      </c>
    </row>
    <row r="19" spans="1:12" ht="94.5" customHeight="1" x14ac:dyDescent="0.25">
      <c r="A19" s="11" t="s">
        <v>35</v>
      </c>
      <c r="B19" s="5" t="s">
        <v>36</v>
      </c>
      <c r="C19" s="6" t="s">
        <v>31</v>
      </c>
      <c r="D19" s="7" t="s">
        <v>24</v>
      </c>
      <c r="E19" s="8">
        <f t="shared" si="2"/>
        <v>2697</v>
      </c>
      <c r="F19" s="8">
        <v>0</v>
      </c>
      <c r="G19" s="8">
        <v>2697</v>
      </c>
      <c r="H19" s="8">
        <v>0</v>
      </c>
      <c r="I19" s="8">
        <v>0</v>
      </c>
      <c r="J19" s="8">
        <v>0</v>
      </c>
      <c r="K19" s="5" t="s">
        <v>25</v>
      </c>
      <c r="L19" s="5" t="s">
        <v>32</v>
      </c>
    </row>
    <row r="20" spans="1:12" ht="91.5" customHeight="1" x14ac:dyDescent="0.25">
      <c r="A20" s="11" t="s">
        <v>37</v>
      </c>
      <c r="B20" s="5" t="s">
        <v>38</v>
      </c>
      <c r="C20" s="6" t="s">
        <v>31</v>
      </c>
      <c r="D20" s="7" t="s">
        <v>24</v>
      </c>
      <c r="E20" s="8">
        <f t="shared" si="2"/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5" t="s">
        <v>25</v>
      </c>
      <c r="L20" s="5" t="s">
        <v>32</v>
      </c>
    </row>
    <row r="21" spans="1:12" ht="153.75" customHeight="1" x14ac:dyDescent="0.25">
      <c r="A21" s="9" t="s">
        <v>39</v>
      </c>
      <c r="B21" s="5" t="s">
        <v>40</v>
      </c>
      <c r="C21" s="6" t="s">
        <v>23</v>
      </c>
      <c r="D21" s="7" t="s">
        <v>24</v>
      </c>
      <c r="E21" s="8">
        <f>SUM(F21:J21)</f>
        <v>106</v>
      </c>
      <c r="F21" s="8">
        <v>0</v>
      </c>
      <c r="G21" s="8">
        <v>25</v>
      </c>
      <c r="H21" s="8">
        <v>25</v>
      </c>
      <c r="I21" s="8">
        <v>25</v>
      </c>
      <c r="J21" s="8">
        <v>31</v>
      </c>
      <c r="K21" s="5" t="s">
        <v>25</v>
      </c>
      <c r="L21" s="5" t="s">
        <v>41</v>
      </c>
    </row>
    <row r="22" spans="1:12" ht="319.5" customHeight="1" x14ac:dyDescent="0.25">
      <c r="A22" s="9" t="s">
        <v>42</v>
      </c>
      <c r="B22" s="5" t="s">
        <v>43</v>
      </c>
      <c r="C22" s="6" t="s">
        <v>23</v>
      </c>
      <c r="D22" s="7" t="s">
        <v>24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5" t="s">
        <v>44</v>
      </c>
      <c r="L22" s="5" t="s">
        <v>45</v>
      </c>
    </row>
    <row r="23" spans="1:12" ht="60.75" customHeight="1" x14ac:dyDescent="0.25">
      <c r="A23" s="9" t="s">
        <v>46</v>
      </c>
      <c r="B23" s="5" t="s">
        <v>47</v>
      </c>
      <c r="C23" s="6" t="s">
        <v>23</v>
      </c>
      <c r="D23" s="7" t="s">
        <v>24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5" t="s">
        <v>44</v>
      </c>
      <c r="L23" s="5" t="s">
        <v>47</v>
      </c>
    </row>
    <row r="24" spans="1:12" ht="83.25" customHeight="1" x14ac:dyDescent="0.25">
      <c r="A24" s="9" t="s">
        <v>48</v>
      </c>
      <c r="B24" s="5" t="s">
        <v>49</v>
      </c>
      <c r="C24" s="6" t="s">
        <v>23</v>
      </c>
      <c r="D24" s="7" t="s">
        <v>24</v>
      </c>
      <c r="E24" s="8">
        <v>0</v>
      </c>
      <c r="F24" s="8">
        <v>0</v>
      </c>
      <c r="G24" s="8">
        <f>SUM(G25:G29)</f>
        <v>0</v>
      </c>
      <c r="H24" s="8">
        <f t="shared" ref="H24:J24" si="3">SUM(H25:H29)</f>
        <v>0</v>
      </c>
      <c r="I24" s="8">
        <f t="shared" si="3"/>
        <v>0</v>
      </c>
      <c r="J24" s="8">
        <f t="shared" si="3"/>
        <v>0</v>
      </c>
      <c r="K24" s="5" t="s">
        <v>25</v>
      </c>
      <c r="L24" s="5"/>
    </row>
    <row r="25" spans="1:12" ht="93" customHeight="1" x14ac:dyDescent="0.25">
      <c r="A25" s="9" t="s">
        <v>50</v>
      </c>
      <c r="B25" s="5" t="s">
        <v>51</v>
      </c>
      <c r="C25" s="6" t="s">
        <v>23</v>
      </c>
      <c r="D25" s="7" t="s">
        <v>24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5" t="s">
        <v>25</v>
      </c>
      <c r="L25" s="5" t="s">
        <v>52</v>
      </c>
    </row>
    <row r="26" spans="1:12" ht="99.75" customHeight="1" x14ac:dyDescent="0.25">
      <c r="A26" s="9" t="s">
        <v>53</v>
      </c>
      <c r="B26" s="5" t="s">
        <v>54</v>
      </c>
      <c r="C26" s="6" t="s">
        <v>23</v>
      </c>
      <c r="D26" s="7" t="s">
        <v>24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5" t="s">
        <v>25</v>
      </c>
      <c r="L26" s="5" t="s">
        <v>55</v>
      </c>
    </row>
    <row r="27" spans="1:12" ht="105" customHeight="1" x14ac:dyDescent="0.25">
      <c r="A27" s="9" t="s">
        <v>56</v>
      </c>
      <c r="B27" s="5" t="s">
        <v>57</v>
      </c>
      <c r="C27" s="6" t="s">
        <v>23</v>
      </c>
      <c r="D27" s="7" t="s">
        <v>24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5" t="s">
        <v>25</v>
      </c>
      <c r="L27" s="5" t="s">
        <v>58</v>
      </c>
    </row>
    <row r="28" spans="1:12" ht="107.25" customHeight="1" x14ac:dyDescent="0.25">
      <c r="A28" s="9" t="s">
        <v>59</v>
      </c>
      <c r="B28" s="5" t="s">
        <v>60</v>
      </c>
      <c r="C28" s="6" t="s">
        <v>23</v>
      </c>
      <c r="D28" s="7" t="s">
        <v>24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5" t="s">
        <v>61</v>
      </c>
      <c r="L28" s="5" t="s">
        <v>62</v>
      </c>
    </row>
    <row r="29" spans="1:12" ht="107.25" customHeight="1" x14ac:dyDescent="0.25">
      <c r="A29" s="9" t="s">
        <v>63</v>
      </c>
      <c r="B29" s="5" t="s">
        <v>64</v>
      </c>
      <c r="C29" s="6" t="s">
        <v>23</v>
      </c>
      <c r="D29" s="7" t="s">
        <v>24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5" t="s">
        <v>65</v>
      </c>
      <c r="L29" s="5" t="s">
        <v>66</v>
      </c>
    </row>
    <row r="30" spans="1:12" ht="137.25" customHeight="1" x14ac:dyDescent="0.25">
      <c r="A30" s="9" t="s">
        <v>67</v>
      </c>
      <c r="B30" s="5" t="s">
        <v>68</v>
      </c>
      <c r="C30" s="6" t="s">
        <v>23</v>
      </c>
      <c r="D30" s="7" t="s">
        <v>24</v>
      </c>
      <c r="E30" s="8">
        <f>SUM(F30:J30)</f>
        <v>151</v>
      </c>
      <c r="F30" s="8">
        <v>0</v>
      </c>
      <c r="G30" s="8">
        <v>37</v>
      </c>
      <c r="H30" s="8">
        <v>37</v>
      </c>
      <c r="I30" s="8">
        <v>37</v>
      </c>
      <c r="J30" s="8">
        <v>40</v>
      </c>
      <c r="K30" s="5" t="s">
        <v>65</v>
      </c>
      <c r="L30" s="5"/>
    </row>
    <row r="31" spans="1:12" ht="275.25" customHeight="1" x14ac:dyDescent="0.25">
      <c r="A31" s="9" t="s">
        <v>69</v>
      </c>
      <c r="B31" s="12" t="s">
        <v>70</v>
      </c>
      <c r="C31" s="6" t="s">
        <v>23</v>
      </c>
      <c r="D31" s="7" t="s">
        <v>24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5" t="s">
        <v>71</v>
      </c>
      <c r="L31" s="5" t="s">
        <v>72</v>
      </c>
    </row>
    <row r="32" spans="1:12" ht="291.75" customHeight="1" x14ac:dyDescent="0.25">
      <c r="A32" s="9" t="s">
        <v>73</v>
      </c>
      <c r="B32" s="5" t="s">
        <v>74</v>
      </c>
      <c r="C32" s="6" t="s">
        <v>23</v>
      </c>
      <c r="D32" s="7" t="s">
        <v>24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5" t="s">
        <v>75</v>
      </c>
      <c r="L32" s="5" t="s">
        <v>76</v>
      </c>
    </row>
    <row r="33" spans="1:12" ht="159" customHeight="1" x14ac:dyDescent="0.25">
      <c r="A33" s="9" t="s">
        <v>77</v>
      </c>
      <c r="B33" s="5" t="s">
        <v>78</v>
      </c>
      <c r="C33" s="6" t="s">
        <v>23</v>
      </c>
      <c r="D33" s="7" t="s">
        <v>24</v>
      </c>
      <c r="E33" s="8">
        <f>SUM(F33:J33)</f>
        <v>151</v>
      </c>
      <c r="F33" s="8">
        <v>0</v>
      </c>
      <c r="G33" s="8">
        <v>37</v>
      </c>
      <c r="H33" s="8">
        <v>37</v>
      </c>
      <c r="I33" s="8">
        <v>37</v>
      </c>
      <c r="J33" s="8">
        <v>40</v>
      </c>
      <c r="K33" s="5" t="s">
        <v>61</v>
      </c>
      <c r="L33" s="5" t="s">
        <v>79</v>
      </c>
    </row>
    <row r="34" spans="1:12" ht="142.5" customHeight="1" x14ac:dyDescent="0.25">
      <c r="A34" s="9" t="s">
        <v>80</v>
      </c>
      <c r="B34" s="5" t="s">
        <v>81</v>
      </c>
      <c r="C34" s="6" t="s">
        <v>23</v>
      </c>
      <c r="D34" s="7" t="s">
        <v>24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5" t="s">
        <v>82</v>
      </c>
      <c r="L34" s="5" t="s">
        <v>83</v>
      </c>
    </row>
    <row r="35" spans="1:12" ht="220.5" customHeight="1" x14ac:dyDescent="0.25">
      <c r="A35" s="9" t="s">
        <v>84</v>
      </c>
      <c r="B35" s="5" t="s">
        <v>85</v>
      </c>
      <c r="C35" s="6" t="s">
        <v>23</v>
      </c>
      <c r="D35" s="7" t="s">
        <v>24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5" t="s">
        <v>86</v>
      </c>
      <c r="L35" s="5" t="s">
        <v>87</v>
      </c>
    </row>
    <row r="36" spans="1:12" ht="162" customHeight="1" x14ac:dyDescent="0.25">
      <c r="A36" s="9" t="s">
        <v>88</v>
      </c>
      <c r="B36" s="5" t="s">
        <v>89</v>
      </c>
      <c r="C36" s="6" t="s">
        <v>23</v>
      </c>
      <c r="D36" s="7" t="s">
        <v>24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5" t="s">
        <v>86</v>
      </c>
      <c r="L36" s="5" t="s">
        <v>90</v>
      </c>
    </row>
    <row r="37" spans="1:12" ht="183.75" customHeight="1" x14ac:dyDescent="0.25">
      <c r="A37" s="9" t="s">
        <v>91</v>
      </c>
      <c r="B37" s="5" t="s">
        <v>92</v>
      </c>
      <c r="C37" s="6" t="s">
        <v>23</v>
      </c>
      <c r="D37" s="7" t="s">
        <v>24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5" t="s">
        <v>93</v>
      </c>
      <c r="L37" s="5" t="s">
        <v>94</v>
      </c>
    </row>
    <row r="38" spans="1:12" ht="189" customHeight="1" x14ac:dyDescent="0.25">
      <c r="A38" s="9" t="s">
        <v>95</v>
      </c>
      <c r="B38" s="5" t="s">
        <v>96</v>
      </c>
      <c r="C38" s="6" t="s">
        <v>23</v>
      </c>
      <c r="D38" s="7" t="s">
        <v>24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5" t="s">
        <v>97</v>
      </c>
      <c r="L38" s="5" t="s">
        <v>98</v>
      </c>
    </row>
    <row r="39" spans="1:12" ht="109.5" customHeight="1" x14ac:dyDescent="0.25">
      <c r="A39" s="9" t="s">
        <v>99</v>
      </c>
      <c r="B39" s="5" t="s">
        <v>100</v>
      </c>
      <c r="C39" s="6" t="s">
        <v>23</v>
      </c>
      <c r="D39" s="7" t="s">
        <v>24</v>
      </c>
      <c r="E39" s="8">
        <f>SUM(F39:J39)</f>
        <v>310556.49116999999</v>
      </c>
      <c r="F39" s="8">
        <f>F40</f>
        <v>66889.881699999998</v>
      </c>
      <c r="G39" s="8">
        <f>SUM(G40,G42)</f>
        <v>67286.169470000008</v>
      </c>
      <c r="H39" s="8">
        <f t="shared" ref="H39:J39" si="4">H40</f>
        <v>58363.02</v>
      </c>
      <c r="I39" s="8">
        <f t="shared" si="4"/>
        <v>58363.02</v>
      </c>
      <c r="J39" s="8">
        <f t="shared" si="4"/>
        <v>59654.400000000001</v>
      </c>
      <c r="K39" s="5" t="s">
        <v>25</v>
      </c>
      <c r="L39" s="5"/>
    </row>
    <row r="40" spans="1:12" ht="172.5" customHeight="1" x14ac:dyDescent="0.25">
      <c r="A40" s="9" t="s">
        <v>101</v>
      </c>
      <c r="B40" s="5" t="s">
        <v>102</v>
      </c>
      <c r="C40" s="6" t="s">
        <v>23</v>
      </c>
      <c r="D40" s="7" t="s">
        <v>24</v>
      </c>
      <c r="E40" s="8">
        <f>SUM(F40:J40)</f>
        <v>310556.49116999999</v>
      </c>
      <c r="F40" s="8">
        <f>68411.9617-1522.08</f>
        <v>66889.881699999998</v>
      </c>
      <c r="G40" s="8">
        <f>62777.805-496.27221+6002.86-918.22432-79.999</f>
        <v>67286.169470000008</v>
      </c>
      <c r="H40" s="8">
        <v>58363.02</v>
      </c>
      <c r="I40" s="8">
        <v>58363.02</v>
      </c>
      <c r="J40" s="8">
        <v>59654.400000000001</v>
      </c>
      <c r="K40" s="5" t="s">
        <v>25</v>
      </c>
      <c r="L40" s="5" t="s">
        <v>103</v>
      </c>
    </row>
    <row r="41" spans="1:12" ht="93.75" customHeight="1" x14ac:dyDescent="0.25">
      <c r="A41" s="9" t="s">
        <v>104</v>
      </c>
      <c r="B41" s="5" t="s">
        <v>105</v>
      </c>
      <c r="C41" s="6" t="s">
        <v>23</v>
      </c>
      <c r="D41" s="7" t="s">
        <v>24</v>
      </c>
      <c r="E41" s="64" t="s">
        <v>106</v>
      </c>
      <c r="F41" s="65"/>
      <c r="G41" s="65"/>
      <c r="H41" s="65"/>
      <c r="I41" s="65"/>
      <c r="J41" s="66"/>
      <c r="K41" s="5" t="s">
        <v>25</v>
      </c>
      <c r="L41" s="5" t="s">
        <v>107</v>
      </c>
    </row>
    <row r="42" spans="1:12" ht="210.75" customHeight="1" x14ac:dyDescent="0.25">
      <c r="A42" s="9" t="s">
        <v>108</v>
      </c>
      <c r="B42" s="5" t="s">
        <v>109</v>
      </c>
      <c r="C42" s="6" t="s">
        <v>23</v>
      </c>
      <c r="D42" s="7" t="s">
        <v>24</v>
      </c>
      <c r="E42" s="13">
        <f>G42</f>
        <v>0</v>
      </c>
      <c r="F42" s="14" t="s">
        <v>106</v>
      </c>
      <c r="G42" s="15">
        <v>0</v>
      </c>
      <c r="H42" s="67" t="s">
        <v>106</v>
      </c>
      <c r="I42" s="68"/>
      <c r="J42" s="69"/>
      <c r="K42" s="5" t="s">
        <v>25</v>
      </c>
      <c r="L42" s="5" t="s">
        <v>110</v>
      </c>
    </row>
    <row r="43" spans="1:12" ht="185.25" customHeight="1" x14ac:dyDescent="0.25">
      <c r="A43" s="9" t="s">
        <v>111</v>
      </c>
      <c r="B43" s="5" t="s">
        <v>112</v>
      </c>
      <c r="C43" s="6" t="s">
        <v>23</v>
      </c>
      <c r="D43" s="7" t="s">
        <v>113</v>
      </c>
      <c r="E43" s="70" t="s">
        <v>114</v>
      </c>
      <c r="F43" s="71"/>
      <c r="G43" s="71"/>
      <c r="H43" s="71"/>
      <c r="I43" s="71"/>
      <c r="J43" s="72"/>
      <c r="K43" s="5" t="s">
        <v>25</v>
      </c>
      <c r="L43" s="5" t="s">
        <v>115</v>
      </c>
    </row>
    <row r="44" spans="1:12" ht="233.25" customHeight="1" x14ac:dyDescent="0.25">
      <c r="A44" s="9" t="s">
        <v>116</v>
      </c>
      <c r="B44" s="5" t="s">
        <v>117</v>
      </c>
      <c r="C44" s="6" t="s">
        <v>23</v>
      </c>
      <c r="D44" s="7" t="s">
        <v>24</v>
      </c>
      <c r="E44" s="8">
        <f>SUM(F44:J44)</f>
        <v>3980</v>
      </c>
      <c r="F44" s="8">
        <f t="shared" ref="F44" si="5">F48</f>
        <v>0</v>
      </c>
      <c r="G44" s="8">
        <f>G48</f>
        <v>995</v>
      </c>
      <c r="H44" s="8">
        <f>H48</f>
        <v>995</v>
      </c>
      <c r="I44" s="8">
        <f>I48</f>
        <v>995</v>
      </c>
      <c r="J44" s="8">
        <f>J48</f>
        <v>995</v>
      </c>
      <c r="K44" s="5" t="s">
        <v>118</v>
      </c>
      <c r="L44" s="5"/>
    </row>
    <row r="45" spans="1:12" ht="187.5" customHeight="1" x14ac:dyDescent="0.25">
      <c r="A45" s="9" t="s">
        <v>119</v>
      </c>
      <c r="B45" s="5" t="s">
        <v>120</v>
      </c>
      <c r="C45" s="6" t="s">
        <v>23</v>
      </c>
      <c r="D45" s="7" t="s">
        <v>24</v>
      </c>
      <c r="E45" s="8">
        <f>SUM(F45:J45)</f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5" t="s">
        <v>118</v>
      </c>
      <c r="L45" s="5" t="s">
        <v>121</v>
      </c>
    </row>
    <row r="46" spans="1:12" ht="137.25" customHeight="1" x14ac:dyDescent="0.25">
      <c r="A46" s="9" t="s">
        <v>122</v>
      </c>
      <c r="B46" s="5" t="s">
        <v>123</v>
      </c>
      <c r="C46" s="6" t="s">
        <v>23</v>
      </c>
      <c r="D46" s="7" t="s">
        <v>24</v>
      </c>
      <c r="E46" s="64" t="s">
        <v>124</v>
      </c>
      <c r="F46" s="65"/>
      <c r="G46" s="65"/>
      <c r="H46" s="65"/>
      <c r="I46" s="65"/>
      <c r="J46" s="66"/>
      <c r="K46" s="5" t="s">
        <v>118</v>
      </c>
      <c r="L46" s="5" t="s">
        <v>125</v>
      </c>
    </row>
    <row r="47" spans="1:12" ht="130.5" customHeight="1" x14ac:dyDescent="0.25">
      <c r="A47" s="9" t="s">
        <v>126</v>
      </c>
      <c r="B47" s="5" t="s">
        <v>127</v>
      </c>
      <c r="C47" s="6" t="s">
        <v>23</v>
      </c>
      <c r="D47" s="7" t="s">
        <v>24</v>
      </c>
      <c r="E47" s="64" t="s">
        <v>124</v>
      </c>
      <c r="F47" s="65"/>
      <c r="G47" s="65"/>
      <c r="H47" s="65"/>
      <c r="I47" s="65"/>
      <c r="J47" s="66"/>
      <c r="K47" s="5" t="s">
        <v>118</v>
      </c>
      <c r="L47" s="5" t="s">
        <v>128</v>
      </c>
    </row>
    <row r="48" spans="1:12" ht="264" customHeight="1" x14ac:dyDescent="0.25">
      <c r="A48" s="9" t="s">
        <v>129</v>
      </c>
      <c r="B48" s="16" t="s">
        <v>130</v>
      </c>
      <c r="C48" s="6" t="s">
        <v>23</v>
      </c>
      <c r="D48" s="7" t="s">
        <v>24</v>
      </c>
      <c r="E48" s="8">
        <f>SUM(F48:J48)</f>
        <v>3980</v>
      </c>
      <c r="F48" s="8">
        <v>0</v>
      </c>
      <c r="G48" s="8">
        <v>995</v>
      </c>
      <c r="H48" s="8">
        <v>995</v>
      </c>
      <c r="I48" s="8">
        <v>995</v>
      </c>
      <c r="J48" s="8">
        <v>995</v>
      </c>
      <c r="K48" s="5" t="s">
        <v>131</v>
      </c>
      <c r="L48" s="5" t="s">
        <v>132</v>
      </c>
    </row>
    <row r="49" spans="1:12" ht="138.75" customHeight="1" x14ac:dyDescent="0.25">
      <c r="A49" s="17" t="s">
        <v>133</v>
      </c>
      <c r="B49" s="18" t="s">
        <v>134</v>
      </c>
      <c r="C49" s="6" t="s">
        <v>31</v>
      </c>
      <c r="D49" s="7" t="s">
        <v>24</v>
      </c>
      <c r="E49" s="57" t="s">
        <v>135</v>
      </c>
      <c r="F49" s="58"/>
      <c r="G49" s="58"/>
      <c r="H49" s="58"/>
      <c r="I49" s="58"/>
      <c r="J49" s="59"/>
      <c r="K49" s="5" t="s">
        <v>136</v>
      </c>
      <c r="L49" s="19" t="s">
        <v>137</v>
      </c>
    </row>
    <row r="50" spans="1:12" x14ac:dyDescent="0.25">
      <c r="A50" s="60" t="s">
        <v>138</v>
      </c>
      <c r="B50" s="52" t="s">
        <v>139</v>
      </c>
      <c r="C50" s="46" t="s">
        <v>23</v>
      </c>
      <c r="D50" s="7" t="s">
        <v>140</v>
      </c>
      <c r="E50" s="8">
        <f t="shared" ref="E50:J50" si="6">SUM(E51:E52)</f>
        <v>390921.81899999996</v>
      </c>
      <c r="F50" s="8">
        <f t="shared" si="6"/>
        <v>72200.062999999995</v>
      </c>
      <c r="G50" s="8">
        <f t="shared" si="6"/>
        <v>101113</v>
      </c>
      <c r="H50" s="8">
        <f t="shared" si="6"/>
        <v>71113</v>
      </c>
      <c r="I50" s="8">
        <f t="shared" si="6"/>
        <v>71113</v>
      </c>
      <c r="J50" s="8">
        <f t="shared" si="6"/>
        <v>75382.755999999994</v>
      </c>
      <c r="K50" s="52" t="s">
        <v>141</v>
      </c>
      <c r="L50" s="52"/>
    </row>
    <row r="51" spans="1:12" ht="60" x14ac:dyDescent="0.25">
      <c r="A51" s="61"/>
      <c r="B51" s="53"/>
      <c r="C51" s="47"/>
      <c r="D51" s="7" t="s">
        <v>142</v>
      </c>
      <c r="E51" s="8">
        <f>SUM(F51:J51)</f>
        <v>21415</v>
      </c>
      <c r="F51" s="8">
        <v>3482</v>
      </c>
      <c r="G51" s="8">
        <v>4817</v>
      </c>
      <c r="H51" s="8">
        <v>4817</v>
      </c>
      <c r="I51" s="8">
        <v>4817</v>
      </c>
      <c r="J51" s="8">
        <v>3482</v>
      </c>
      <c r="K51" s="53"/>
      <c r="L51" s="53"/>
    </row>
    <row r="52" spans="1:12" ht="99" customHeight="1" x14ac:dyDescent="0.25">
      <c r="A52" s="61"/>
      <c r="B52" s="53"/>
      <c r="C52" s="48"/>
      <c r="D52" s="7" t="s">
        <v>24</v>
      </c>
      <c r="E52" s="8">
        <f>SUM(F52:J52)</f>
        <v>369506.81899999996</v>
      </c>
      <c r="F52" s="8">
        <f>SUM(F53:F56,F60,F61,F62,F63)</f>
        <v>68718.062999999995</v>
      </c>
      <c r="G52" s="8">
        <f>SUM(G53,G54,G55,G56,G60,G61,G62,G63,G70)</f>
        <v>96296</v>
      </c>
      <c r="H52" s="8">
        <f t="shared" ref="H52:J52" si="7">SUM(H53:H56,H60,H61,H62,H63)</f>
        <v>66296</v>
      </c>
      <c r="I52" s="8">
        <f t="shared" si="7"/>
        <v>66296</v>
      </c>
      <c r="J52" s="8">
        <f t="shared" si="7"/>
        <v>71900.755999999994</v>
      </c>
      <c r="K52" s="53"/>
      <c r="L52" s="53"/>
    </row>
    <row r="53" spans="1:12" ht="144" customHeight="1" x14ac:dyDescent="0.25">
      <c r="A53" s="20" t="s">
        <v>143</v>
      </c>
      <c r="B53" s="21" t="s">
        <v>144</v>
      </c>
      <c r="C53" s="22" t="s">
        <v>23</v>
      </c>
      <c r="D53" s="7" t="s">
        <v>113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5" t="s">
        <v>141</v>
      </c>
      <c r="L53" s="5" t="s">
        <v>145</v>
      </c>
    </row>
    <row r="54" spans="1:12" ht="126.75" customHeight="1" x14ac:dyDescent="0.25">
      <c r="A54" s="9" t="s">
        <v>146</v>
      </c>
      <c r="B54" s="23" t="s">
        <v>147</v>
      </c>
      <c r="C54" s="6" t="s">
        <v>23</v>
      </c>
      <c r="D54" s="7" t="s">
        <v>24</v>
      </c>
      <c r="E54" s="24">
        <f>SUM(F54:J54)</f>
        <v>131760.34299999999</v>
      </c>
      <c r="F54" s="24">
        <f>27337.518-457.693</f>
        <v>26879.825000000001</v>
      </c>
      <c r="G54" s="24">
        <v>28396</v>
      </c>
      <c r="H54" s="25">
        <f t="shared" ref="H54:I54" si="8">25167.1+2228.9</f>
        <v>27396</v>
      </c>
      <c r="I54" s="24">
        <f t="shared" si="8"/>
        <v>27396</v>
      </c>
      <c r="J54" s="8">
        <v>21692.518</v>
      </c>
      <c r="K54" s="5" t="s">
        <v>141</v>
      </c>
      <c r="L54" s="5" t="s">
        <v>145</v>
      </c>
    </row>
    <row r="55" spans="1:12" ht="123" customHeight="1" x14ac:dyDescent="0.25">
      <c r="A55" s="9" t="s">
        <v>148</v>
      </c>
      <c r="B55" s="5" t="s">
        <v>149</v>
      </c>
      <c r="C55" s="6" t="s">
        <v>23</v>
      </c>
      <c r="D55" s="7" t="s">
        <v>24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5" t="s">
        <v>141</v>
      </c>
      <c r="L55" s="5" t="s">
        <v>145</v>
      </c>
    </row>
    <row r="56" spans="1:12" ht="122.25" customHeight="1" x14ac:dyDescent="0.25">
      <c r="A56" s="9" t="s">
        <v>150</v>
      </c>
      <c r="B56" s="5" t="s">
        <v>151</v>
      </c>
      <c r="C56" s="6" t="s">
        <v>23</v>
      </c>
      <c r="D56" s="7" t="s">
        <v>24</v>
      </c>
      <c r="E56" s="24">
        <f>SUM(F56:J56)</f>
        <v>231726.47600000002</v>
      </c>
      <c r="F56" s="24">
        <f>SUM(F57:F58)</f>
        <v>41838.237999999998</v>
      </c>
      <c r="G56" s="24">
        <f>SUM(G57:G59)</f>
        <v>61880</v>
      </c>
      <c r="H56" s="24">
        <f t="shared" ref="H56:J56" si="9">SUM(H57:H59)</f>
        <v>38900</v>
      </c>
      <c r="I56" s="24">
        <f t="shared" si="9"/>
        <v>38900</v>
      </c>
      <c r="J56" s="24">
        <f t="shared" si="9"/>
        <v>50208.237999999998</v>
      </c>
      <c r="K56" s="5" t="s">
        <v>141</v>
      </c>
      <c r="L56" s="7" t="s">
        <v>145</v>
      </c>
    </row>
    <row r="57" spans="1:12" ht="125.25" customHeight="1" x14ac:dyDescent="0.25">
      <c r="A57" s="9" t="s">
        <v>152</v>
      </c>
      <c r="B57" s="5" t="s">
        <v>153</v>
      </c>
      <c r="C57" s="6" t="s">
        <v>23</v>
      </c>
      <c r="D57" s="7" t="s">
        <v>24</v>
      </c>
      <c r="E57" s="24">
        <f>SUM(F57:J57)</f>
        <v>194681.77600000001</v>
      </c>
      <c r="F57" s="24">
        <v>36260.237999999998</v>
      </c>
      <c r="G57" s="24">
        <v>39411.300000000003</v>
      </c>
      <c r="H57" s="25">
        <v>38900</v>
      </c>
      <c r="I57" s="25">
        <v>38900</v>
      </c>
      <c r="J57" s="8">
        <f>41210.238</f>
        <v>41210.237999999998</v>
      </c>
      <c r="K57" s="5" t="s">
        <v>141</v>
      </c>
      <c r="L57" s="7" t="s">
        <v>145</v>
      </c>
    </row>
    <row r="58" spans="1:12" ht="186.75" customHeight="1" x14ac:dyDescent="0.25">
      <c r="A58" s="9" t="s">
        <v>154</v>
      </c>
      <c r="B58" s="5" t="s">
        <v>155</v>
      </c>
      <c r="C58" s="6" t="s">
        <v>156</v>
      </c>
      <c r="D58" s="7" t="s">
        <v>24</v>
      </c>
      <c r="E58" s="24">
        <f>SUM(F58:J58)</f>
        <v>28044.7</v>
      </c>
      <c r="F58" s="24">
        <v>5578</v>
      </c>
      <c r="G58" s="24">
        <v>13468.7</v>
      </c>
      <c r="H58" s="24">
        <v>0</v>
      </c>
      <c r="I58" s="24">
        <v>0</v>
      </c>
      <c r="J58" s="8">
        <v>8998</v>
      </c>
      <c r="K58" s="5" t="s">
        <v>141</v>
      </c>
      <c r="L58" s="7" t="s">
        <v>145</v>
      </c>
    </row>
    <row r="59" spans="1:12" ht="97.5" customHeight="1" x14ac:dyDescent="0.25">
      <c r="A59" s="26" t="s">
        <v>157</v>
      </c>
      <c r="B59" s="27" t="s">
        <v>158</v>
      </c>
      <c r="C59" s="28" t="s">
        <v>156</v>
      </c>
      <c r="D59" s="29" t="s">
        <v>24</v>
      </c>
      <c r="E59" s="24">
        <f>SUM(F59:J59)</f>
        <v>9000</v>
      </c>
      <c r="F59" s="24">
        <v>0</v>
      </c>
      <c r="G59" s="24">
        <v>9000</v>
      </c>
      <c r="H59" s="24">
        <v>0</v>
      </c>
      <c r="I59" s="24">
        <v>0</v>
      </c>
      <c r="J59" s="24">
        <v>0</v>
      </c>
      <c r="K59" s="27" t="s">
        <v>141</v>
      </c>
      <c r="L59" s="30" t="s">
        <v>158</v>
      </c>
    </row>
    <row r="60" spans="1:12" ht="199.5" customHeight="1" x14ac:dyDescent="0.25">
      <c r="A60" s="9" t="s">
        <v>159</v>
      </c>
      <c r="B60" s="5" t="s">
        <v>160</v>
      </c>
      <c r="C60" s="6" t="s">
        <v>23</v>
      </c>
      <c r="D60" s="7" t="s">
        <v>24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5" t="s">
        <v>141</v>
      </c>
      <c r="L60" s="5" t="s">
        <v>145</v>
      </c>
    </row>
    <row r="61" spans="1:12" ht="152.25" customHeight="1" x14ac:dyDescent="0.25">
      <c r="A61" s="9" t="s">
        <v>161</v>
      </c>
      <c r="B61" s="5" t="s">
        <v>162</v>
      </c>
      <c r="C61" s="6" t="s">
        <v>23</v>
      </c>
      <c r="D61" s="7" t="s">
        <v>24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5" t="s">
        <v>141</v>
      </c>
      <c r="L61" s="5" t="s">
        <v>145</v>
      </c>
    </row>
    <row r="62" spans="1:12" ht="123" customHeight="1" x14ac:dyDescent="0.25">
      <c r="A62" s="9" t="s">
        <v>163</v>
      </c>
      <c r="B62" s="5" t="s">
        <v>164</v>
      </c>
      <c r="C62" s="6" t="s">
        <v>23</v>
      </c>
      <c r="D62" s="7" t="s">
        <v>24</v>
      </c>
      <c r="E62" s="25">
        <f>SUM(F62:J62)</f>
        <v>6020</v>
      </c>
      <c r="F62" s="25">
        <v>0</v>
      </c>
      <c r="G62" s="25">
        <v>6020</v>
      </c>
      <c r="H62" s="25">
        <v>0</v>
      </c>
      <c r="I62" s="25">
        <v>0</v>
      </c>
      <c r="J62" s="25">
        <v>0</v>
      </c>
      <c r="K62" s="5" t="s">
        <v>141</v>
      </c>
      <c r="L62" s="5" t="s">
        <v>145</v>
      </c>
    </row>
    <row r="63" spans="1:12" ht="125.25" customHeight="1" x14ac:dyDescent="0.25">
      <c r="A63" s="9" t="s">
        <v>165</v>
      </c>
      <c r="B63" s="5" t="s">
        <v>166</v>
      </c>
      <c r="C63" s="6" t="s">
        <v>23</v>
      </c>
      <c r="D63" s="7" t="s">
        <v>24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5" t="s">
        <v>141</v>
      </c>
      <c r="L63" s="5" t="s">
        <v>145</v>
      </c>
    </row>
    <row r="64" spans="1:12" x14ac:dyDescent="0.25">
      <c r="A64" s="44" t="s">
        <v>167</v>
      </c>
      <c r="B64" s="45" t="s">
        <v>168</v>
      </c>
      <c r="C64" s="46" t="s">
        <v>23</v>
      </c>
      <c r="D64" s="7" t="s">
        <v>140</v>
      </c>
      <c r="E64" s="8">
        <f>E65</f>
        <v>21415</v>
      </c>
      <c r="F64" s="8">
        <f t="shared" ref="F64:J64" si="10">F65</f>
        <v>3482</v>
      </c>
      <c r="G64" s="8">
        <f t="shared" si="10"/>
        <v>4817</v>
      </c>
      <c r="H64" s="8">
        <f t="shared" si="10"/>
        <v>4817</v>
      </c>
      <c r="I64" s="8">
        <f t="shared" si="10"/>
        <v>4817</v>
      </c>
      <c r="J64" s="8">
        <f t="shared" si="10"/>
        <v>3482</v>
      </c>
      <c r="K64" s="49" t="s">
        <v>141</v>
      </c>
      <c r="L64" s="52" t="s">
        <v>169</v>
      </c>
    </row>
    <row r="65" spans="1:12" ht="60" x14ac:dyDescent="0.25">
      <c r="A65" s="44"/>
      <c r="B65" s="45"/>
      <c r="C65" s="47"/>
      <c r="D65" s="7" t="s">
        <v>142</v>
      </c>
      <c r="E65" s="8">
        <f>SUM(F65:J65)</f>
        <v>21415</v>
      </c>
      <c r="F65" s="8">
        <v>3482</v>
      </c>
      <c r="G65" s="8">
        <v>4817</v>
      </c>
      <c r="H65" s="8">
        <v>4817</v>
      </c>
      <c r="I65" s="8">
        <v>4817</v>
      </c>
      <c r="J65" s="8">
        <v>3482</v>
      </c>
      <c r="K65" s="50"/>
      <c r="L65" s="53"/>
    </row>
    <row r="66" spans="1:12" ht="92.25" customHeight="1" x14ac:dyDescent="0.25">
      <c r="A66" s="44"/>
      <c r="B66" s="45"/>
      <c r="C66" s="48"/>
      <c r="D66" s="7" t="s">
        <v>24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51"/>
      <c r="L66" s="54"/>
    </row>
    <row r="67" spans="1:12" x14ac:dyDescent="0.25">
      <c r="A67" s="44" t="s">
        <v>170</v>
      </c>
      <c r="B67" s="55" t="s">
        <v>171</v>
      </c>
      <c r="C67" s="56" t="s">
        <v>23</v>
      </c>
      <c r="D67" s="7" t="s">
        <v>140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52" t="s">
        <v>141</v>
      </c>
      <c r="L67" s="52" t="s">
        <v>172</v>
      </c>
    </row>
    <row r="68" spans="1:12" ht="45" x14ac:dyDescent="0.25">
      <c r="A68" s="44"/>
      <c r="B68" s="55"/>
      <c r="C68" s="56"/>
      <c r="D68" s="31" t="s">
        <v>173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53"/>
      <c r="L68" s="53"/>
    </row>
    <row r="69" spans="1:12" ht="64.5" customHeight="1" x14ac:dyDescent="0.25">
      <c r="A69" s="44"/>
      <c r="B69" s="55"/>
      <c r="C69" s="56"/>
      <c r="D69" s="31" t="s">
        <v>142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53"/>
      <c r="L69" s="53"/>
    </row>
    <row r="70" spans="1:12" ht="94.5" customHeight="1" x14ac:dyDescent="0.25">
      <c r="A70" s="44"/>
      <c r="B70" s="55"/>
      <c r="C70" s="56"/>
      <c r="D70" s="29" t="s">
        <v>24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54"/>
      <c r="L70" s="54"/>
    </row>
    <row r="71" spans="1:12" x14ac:dyDescent="0.25">
      <c r="A71" s="35" t="s">
        <v>174</v>
      </c>
      <c r="B71" s="36"/>
      <c r="C71" s="37"/>
      <c r="D71" s="32" t="s">
        <v>140</v>
      </c>
      <c r="E71" s="33">
        <f>SUM(E72:E73)</f>
        <v>715153.71017000009</v>
      </c>
      <c r="F71" s="33">
        <f t="shared" ref="F71:J71" si="11">SUM(F72:F73)</f>
        <v>140594.1447</v>
      </c>
      <c r="G71" s="33">
        <f t="shared" si="11"/>
        <v>172153.16947000002</v>
      </c>
      <c r="H71" s="33">
        <f t="shared" si="11"/>
        <v>132356.88</v>
      </c>
      <c r="I71" s="33">
        <f t="shared" si="11"/>
        <v>132356.88</v>
      </c>
      <c r="J71" s="33">
        <f t="shared" si="11"/>
        <v>137692.636</v>
      </c>
      <c r="K71" s="19"/>
      <c r="L71" s="17"/>
    </row>
    <row r="72" spans="1:12" ht="57" x14ac:dyDescent="0.25">
      <c r="A72" s="38"/>
      <c r="B72" s="39"/>
      <c r="C72" s="40"/>
      <c r="D72" s="32" t="s">
        <v>142</v>
      </c>
      <c r="E72" s="33">
        <f>SUM(F72:J72)</f>
        <v>21415</v>
      </c>
      <c r="F72" s="33">
        <f>F65</f>
        <v>3482</v>
      </c>
      <c r="G72" s="33">
        <f t="shared" ref="G72:J72" si="12">G65</f>
        <v>4817</v>
      </c>
      <c r="H72" s="33">
        <f t="shared" si="12"/>
        <v>4817</v>
      </c>
      <c r="I72" s="33">
        <f t="shared" si="12"/>
        <v>4817</v>
      </c>
      <c r="J72" s="33">
        <f t="shared" si="12"/>
        <v>3482</v>
      </c>
      <c r="K72" s="19"/>
      <c r="L72" s="17"/>
    </row>
    <row r="73" spans="1:12" ht="85.5" x14ac:dyDescent="0.25">
      <c r="A73" s="41"/>
      <c r="B73" s="42"/>
      <c r="C73" s="43"/>
      <c r="D73" s="34" t="s">
        <v>24</v>
      </c>
      <c r="E73" s="33">
        <f>SUM(F73:J73)</f>
        <v>693738.71017000009</v>
      </c>
      <c r="F73" s="33">
        <f>SUM(F15,F24,F30,F39,F44,F52)</f>
        <v>137112.1447</v>
      </c>
      <c r="G73" s="33">
        <f>SUM(G15,G24,G30,G39,G44,G52)</f>
        <v>167336.16947000002</v>
      </c>
      <c r="H73" s="33">
        <f>SUM(H15,H24,H30,H39,H44,H52)</f>
        <v>127539.88</v>
      </c>
      <c r="I73" s="33">
        <f>SUM(I15,I24,I30,I39,I44,I52)</f>
        <v>127539.88</v>
      </c>
      <c r="J73" s="33">
        <f>SUM(J15,J24,J30,J39,J44,J52)</f>
        <v>134210.636</v>
      </c>
      <c r="K73" s="5"/>
      <c r="L73" s="9"/>
    </row>
    <row r="74" spans="1:12" x14ac:dyDescent="0.25">
      <c r="L74" s="77" t="s">
        <v>176</v>
      </c>
    </row>
    <row r="76" spans="1:12" x14ac:dyDescent="0.25">
      <c r="A76" s="78" t="s">
        <v>177</v>
      </c>
      <c r="B76" s="78"/>
      <c r="C76" s="78"/>
      <c r="D76" s="79"/>
      <c r="E76" s="79"/>
      <c r="F76" s="79"/>
      <c r="G76" s="79"/>
      <c r="H76" s="79"/>
      <c r="I76" s="79"/>
      <c r="J76" s="79"/>
      <c r="K76" s="79"/>
      <c r="L76" s="79"/>
    </row>
    <row r="77" spans="1:12" x14ac:dyDescent="0.25">
      <c r="A77" s="78" t="s">
        <v>1</v>
      </c>
      <c r="B77" s="78"/>
      <c r="C77" s="78"/>
      <c r="D77" s="79"/>
      <c r="E77" s="79"/>
      <c r="F77" s="79"/>
      <c r="G77" s="79"/>
      <c r="H77" s="79"/>
      <c r="I77" s="79"/>
      <c r="J77" s="80" t="s">
        <v>178</v>
      </c>
      <c r="K77" s="80"/>
      <c r="L77" s="80"/>
    </row>
  </sheetData>
  <mergeCells count="42">
    <mergeCell ref="J7:L7"/>
    <mergeCell ref="A77:C77"/>
    <mergeCell ref="A76:C76"/>
    <mergeCell ref="J77:L77"/>
    <mergeCell ref="J1:L1"/>
    <mergeCell ref="J2:L2"/>
    <mergeCell ref="J3:L3"/>
    <mergeCell ref="J4:L4"/>
    <mergeCell ref="J6:L6"/>
    <mergeCell ref="A9:L9"/>
    <mergeCell ref="A10:L10"/>
    <mergeCell ref="A12:A13"/>
    <mergeCell ref="B12:B13"/>
    <mergeCell ref="C12:C13"/>
    <mergeCell ref="D12:D13"/>
    <mergeCell ref="E12:E13"/>
    <mergeCell ref="F12:J12"/>
    <mergeCell ref="K12:K13"/>
    <mergeCell ref="L12:L13"/>
    <mergeCell ref="L50:L52"/>
    <mergeCell ref="A14:L14"/>
    <mergeCell ref="E41:J41"/>
    <mergeCell ref="H42:J42"/>
    <mergeCell ref="E43:J43"/>
    <mergeCell ref="E46:J46"/>
    <mergeCell ref="E47:J47"/>
    <mergeCell ref="E49:J49"/>
    <mergeCell ref="A50:A52"/>
    <mergeCell ref="B50:B52"/>
    <mergeCell ref="C50:C52"/>
    <mergeCell ref="K50:K52"/>
    <mergeCell ref="L64:L66"/>
    <mergeCell ref="A67:A70"/>
    <mergeCell ref="B67:B70"/>
    <mergeCell ref="C67:C70"/>
    <mergeCell ref="K67:K70"/>
    <mergeCell ref="L67:L70"/>
    <mergeCell ref="A71:C73"/>
    <mergeCell ref="A64:A66"/>
    <mergeCell ref="B64:B66"/>
    <mergeCell ref="C64:C66"/>
    <mergeCell ref="K64:K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Сухинин Андрей Анатольевич</dc:creator>
  <cp:lastModifiedBy>Сухинин Андрей Анатольевич</cp:lastModifiedBy>
  <dcterms:created xsi:type="dcterms:W3CDTF">2021-07-22T12:08:19Z</dcterms:created>
  <dcterms:modified xsi:type="dcterms:W3CDTF">2021-07-22T13:02:29Z</dcterms:modified>
</cp:coreProperties>
</file>