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Труфина\Работка УСР\МУН Программа\УСР\Изминения Июль 2021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Sheet1!$4:$6</definedName>
    <definedName name="_xlnm.Print_Area" localSheetId="0">Sheet1!$A$1:$L$119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107" i="1" l="1"/>
  <c r="E105" i="1"/>
  <c r="E103" i="1"/>
  <c r="E102" i="1"/>
  <c r="E101" i="1"/>
  <c r="E97" i="1"/>
  <c r="E96" i="1"/>
  <c r="E92" i="1"/>
  <c r="E91" i="1"/>
  <c r="E90" i="1"/>
  <c r="E89" i="1"/>
  <c r="E88" i="1"/>
  <c r="E87" i="1"/>
  <c r="E86" i="1"/>
  <c r="E85" i="1"/>
  <c r="E84" i="1"/>
  <c r="E83" i="1"/>
  <c r="E81" i="1"/>
  <c r="E80" i="1"/>
  <c r="E79" i="1"/>
  <c r="E78" i="1"/>
  <c r="E77" i="1"/>
  <c r="E76" i="1"/>
  <c r="E75" i="1"/>
  <c r="E74" i="1"/>
  <c r="E73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8" i="1"/>
  <c r="E35" i="1"/>
  <c r="E34" i="1"/>
  <c r="E33" i="1"/>
  <c r="E32" i="1"/>
  <c r="E31" i="1"/>
  <c r="E30" i="1"/>
  <c r="E28" i="1"/>
  <c r="E22" i="1"/>
  <c r="E21" i="1"/>
  <c r="E20" i="1"/>
  <c r="E19" i="1"/>
  <c r="E18" i="1"/>
  <c r="E17" i="1"/>
  <c r="E16" i="1"/>
  <c r="E15" i="1"/>
  <c r="E14" i="1"/>
  <c r="E13" i="1"/>
  <c r="E12" i="1"/>
  <c r="E10" i="1"/>
  <c r="E9" i="1"/>
  <c r="G31" i="1" l="1"/>
  <c r="H31" i="1"/>
  <c r="I31" i="1"/>
  <c r="J31" i="1"/>
  <c r="G32" i="1"/>
  <c r="H32" i="1"/>
  <c r="I32" i="1"/>
  <c r="J32" i="1"/>
  <c r="F32" i="1"/>
  <c r="F31" i="1"/>
  <c r="H60" i="1" l="1"/>
  <c r="H71" i="1" s="1"/>
  <c r="I60" i="1"/>
  <c r="I71" i="1" s="1"/>
  <c r="J60" i="1"/>
  <c r="J71" i="1" s="1"/>
  <c r="G60" i="1"/>
  <c r="G71" i="1" s="1"/>
  <c r="F85" i="1" l="1"/>
  <c r="G85" i="1"/>
  <c r="H85" i="1"/>
  <c r="I85" i="1"/>
  <c r="J85" i="1"/>
  <c r="G103" i="1" l="1"/>
  <c r="H103" i="1"/>
  <c r="I103" i="1"/>
  <c r="J103" i="1"/>
  <c r="F103" i="1"/>
  <c r="G10" i="1" l="1"/>
  <c r="F9" i="1" l="1"/>
  <c r="F71" i="1" l="1"/>
  <c r="F17" i="1" l="1"/>
  <c r="E29" i="1"/>
  <c r="E27" i="1"/>
  <c r="F89" i="1"/>
  <c r="G75" i="1"/>
  <c r="H75" i="1"/>
  <c r="I75" i="1"/>
  <c r="J75" i="1"/>
  <c r="F75" i="1"/>
  <c r="G74" i="1"/>
  <c r="H74" i="1"/>
  <c r="I74" i="1"/>
  <c r="J74" i="1"/>
  <c r="F74" i="1"/>
  <c r="G81" i="1"/>
  <c r="H81" i="1"/>
  <c r="I81" i="1"/>
  <c r="J81" i="1"/>
  <c r="F81" i="1"/>
  <c r="G80" i="1"/>
  <c r="H80" i="1"/>
  <c r="I80" i="1"/>
  <c r="J80" i="1"/>
  <c r="F80" i="1"/>
  <c r="H56" i="1" l="1"/>
  <c r="I56" i="1"/>
  <c r="J56" i="1"/>
  <c r="F56" i="1"/>
  <c r="H43" i="1"/>
  <c r="I43" i="1"/>
  <c r="G55" i="1"/>
  <c r="H55" i="1"/>
  <c r="I55" i="1"/>
  <c r="J55" i="1"/>
  <c r="F55" i="1"/>
  <c r="I42" i="1"/>
  <c r="H42" i="1"/>
  <c r="G42" i="1"/>
  <c r="F42" i="1"/>
  <c r="G76" i="1"/>
  <c r="H76" i="1"/>
  <c r="I76" i="1"/>
  <c r="J76" i="1"/>
  <c r="F76" i="1"/>
  <c r="G73" i="1"/>
  <c r="H73" i="1"/>
  <c r="I73" i="1"/>
  <c r="J73" i="1"/>
  <c r="F73" i="1"/>
  <c r="G79" i="1"/>
  <c r="I79" i="1"/>
  <c r="J79" i="1"/>
  <c r="F79" i="1"/>
  <c r="H79" i="1" l="1"/>
  <c r="I28" i="1" l="1"/>
  <c r="G28" i="1"/>
  <c r="F28" i="1"/>
  <c r="G49" i="1"/>
  <c r="I49" i="1"/>
  <c r="J49" i="1"/>
  <c r="I30" i="1"/>
  <c r="G33" i="1"/>
  <c r="H33" i="1"/>
  <c r="I33" i="1"/>
  <c r="J33" i="1"/>
  <c r="F33" i="1"/>
  <c r="F70" i="1"/>
  <c r="G70" i="1"/>
  <c r="H70" i="1"/>
  <c r="I70" i="1"/>
  <c r="J70" i="1"/>
  <c r="F59" i="1"/>
  <c r="G59" i="1"/>
  <c r="H59" i="1"/>
  <c r="I59" i="1"/>
  <c r="J59" i="1"/>
  <c r="G64" i="1"/>
  <c r="H64" i="1"/>
  <c r="I64" i="1"/>
  <c r="J64" i="1"/>
  <c r="G61" i="1"/>
  <c r="H61" i="1"/>
  <c r="I61" i="1"/>
  <c r="J61" i="1"/>
  <c r="J30" i="1" l="1"/>
  <c r="G30" i="1"/>
  <c r="H30" i="1"/>
  <c r="H58" i="1"/>
  <c r="I58" i="1"/>
  <c r="F30" i="1"/>
  <c r="H69" i="1"/>
  <c r="J58" i="1"/>
  <c r="F58" i="1"/>
  <c r="G69" i="1"/>
  <c r="J69" i="1"/>
  <c r="F69" i="1"/>
  <c r="I69" i="1"/>
  <c r="G58" i="1"/>
  <c r="F102" i="1" l="1"/>
  <c r="G102" i="1"/>
  <c r="G101" i="1" s="1"/>
  <c r="H102" i="1"/>
  <c r="H101" i="1" s="1"/>
  <c r="I102" i="1"/>
  <c r="I101" i="1" s="1"/>
  <c r="J102" i="1"/>
  <c r="J101" i="1" s="1"/>
  <c r="J89" i="1"/>
  <c r="I89" i="1"/>
  <c r="H89" i="1"/>
  <c r="G89" i="1"/>
  <c r="F86" i="1"/>
  <c r="G86" i="1"/>
  <c r="H86" i="1"/>
  <c r="I86" i="1"/>
  <c r="J86" i="1"/>
  <c r="F84" i="1"/>
  <c r="F83" i="1" s="1"/>
  <c r="G84" i="1"/>
  <c r="H84" i="1"/>
  <c r="I84" i="1"/>
  <c r="J84" i="1"/>
  <c r="F54" i="1"/>
  <c r="G54" i="1"/>
  <c r="H54" i="1"/>
  <c r="I54" i="1"/>
  <c r="J54" i="1"/>
  <c r="G41" i="1"/>
  <c r="H41" i="1"/>
  <c r="H40" i="1" s="1"/>
  <c r="I41" i="1"/>
  <c r="I40" i="1" s="1"/>
  <c r="J41" i="1"/>
  <c r="J40" i="1" s="1"/>
  <c r="F41" i="1"/>
  <c r="J45" i="1"/>
  <c r="I45" i="1"/>
  <c r="H45" i="1"/>
  <c r="G45" i="1"/>
  <c r="F45" i="1"/>
  <c r="H105" i="1" l="1"/>
  <c r="H53" i="1"/>
  <c r="G105" i="1"/>
  <c r="F40" i="1"/>
  <c r="I105" i="1"/>
  <c r="I53" i="1"/>
  <c r="J105" i="1"/>
  <c r="J53" i="1"/>
  <c r="F105" i="1"/>
  <c r="F53" i="1"/>
  <c r="I83" i="1"/>
  <c r="G83" i="1"/>
  <c r="J83" i="1"/>
  <c r="H83" i="1"/>
  <c r="F101" i="1"/>
  <c r="G19" i="1"/>
  <c r="H19" i="1"/>
  <c r="I19" i="1"/>
  <c r="F10" i="1"/>
  <c r="H10" i="1"/>
  <c r="I10" i="1"/>
  <c r="G37" i="1"/>
  <c r="E37" i="1" s="1"/>
  <c r="H9" i="1"/>
  <c r="H37" i="1" s="1"/>
  <c r="I9" i="1"/>
  <c r="I37" i="1" s="1"/>
  <c r="J37" i="1"/>
  <c r="F14" i="1"/>
  <c r="G14" i="1"/>
  <c r="H14" i="1"/>
  <c r="I14" i="1"/>
  <c r="J14" i="1"/>
  <c r="F11" i="1"/>
  <c r="G11" i="1"/>
  <c r="E11" i="1" s="1"/>
  <c r="H11" i="1"/>
  <c r="I11" i="1"/>
  <c r="J11" i="1"/>
  <c r="I38" i="1" l="1"/>
  <c r="I107" i="1" s="1"/>
  <c r="J38" i="1"/>
  <c r="J107" i="1" s="1"/>
  <c r="H38" i="1"/>
  <c r="H107" i="1" s="1"/>
  <c r="G38" i="1"/>
  <c r="F37" i="1"/>
  <c r="F19" i="1"/>
  <c r="I8" i="1"/>
  <c r="J8" i="1"/>
  <c r="F8" i="1"/>
  <c r="G8" i="1"/>
  <c r="E8" i="1" s="1"/>
  <c r="H8" i="1"/>
  <c r="I106" i="1"/>
  <c r="G106" i="1"/>
  <c r="E106" i="1" s="1"/>
  <c r="F38" i="1" l="1"/>
  <c r="F107" i="1" s="1"/>
  <c r="F106" i="1"/>
  <c r="I36" i="1"/>
  <c r="I104" i="1"/>
  <c r="G36" i="1"/>
  <c r="E36" i="1" s="1"/>
  <c r="J106" i="1"/>
  <c r="J104" i="1" s="1"/>
  <c r="J36" i="1"/>
  <c r="H106" i="1"/>
  <c r="H104" i="1" s="1"/>
  <c r="H36" i="1"/>
  <c r="F36" i="1" l="1"/>
  <c r="F104" i="1"/>
  <c r="G43" i="1"/>
  <c r="G56" i="1"/>
  <c r="G53" i="1" s="1"/>
  <c r="G40" i="1" l="1"/>
  <c r="G107" i="1"/>
  <c r="G104" i="1" s="1"/>
  <c r="E104" i="1" s="1"/>
</calcChain>
</file>

<file path=xl/sharedStrings.xml><?xml version="1.0" encoding="utf-8"?>
<sst xmlns="http://schemas.openxmlformats.org/spreadsheetml/2006/main" count="274" uniqueCount="119">
  <si>
    <t>№ п/п</t>
  </si>
  <si>
    <t>Мероприятие подпрограммы</t>
  </si>
  <si>
    <t>Сроки исполнения мероприятия</t>
  </si>
  <si>
    <t>Источники финансирования</t>
  </si>
  <si>
    <t>Всего (тыс. руб.)</t>
  </si>
  <si>
    <t>Объем финансирования по годам (тыс. руб.)</t>
  </si>
  <si>
    <t>Результаты выполнения мероприятия подпрограммы</t>
  </si>
  <si>
    <t>Подпрограмма «Социальная поддержка граждан»</t>
  </si>
  <si>
    <t xml:space="preserve">2020-2024 </t>
  </si>
  <si>
    <t>Итого:</t>
  </si>
  <si>
    <t>Средства бюджета Московской области</t>
  </si>
  <si>
    <t>Средства бюджета Одинцовского городского округа</t>
  </si>
  <si>
    <t>2020-2024</t>
  </si>
  <si>
    <t>Доля граждан, получивших жилищные субсидии на оплату жилого помещения и коммунальные услуги, от общего числа обратившихся граждан и имеющих право на их получение в соответствии с законодательством Российской Федерации- 100%</t>
  </si>
  <si>
    <t>Отдел муниципальной службы и кадров Управления кадровой политики</t>
  </si>
  <si>
    <t>Обеспечение государственных гарантий муниципальным служащим</t>
  </si>
  <si>
    <t>Доля граждан, получивших дополнительные меры социальной поддержки, от общего числа обратившихся граждан и имеющих право на их получение в соответствии с нормативно-правовыми актами Одинцовского городского округа  Московской области- 100%</t>
  </si>
  <si>
    <t>Итого по подпрограмме, в том числе:</t>
  </si>
  <si>
    <t>Всего</t>
  </si>
  <si>
    <t>Подпрограмма «Доступная среда»</t>
  </si>
  <si>
    <t xml:space="preserve">Средства федерального бюджета – </t>
  </si>
  <si>
    <t>Повышение доступности  для инвалидов и других маломобильных групп населения приоритетных объектов социальной, транспортной и инженерной инфраструктуры</t>
  </si>
  <si>
    <t xml:space="preserve">Управление образования </t>
  </si>
  <si>
    <t>Создание в дошкольных образовательных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</si>
  <si>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Средства федерального бюджета</t>
  </si>
  <si>
    <t>Повышение доступности объектов культуры, спорта, образования для инвалидов и маломобильных групп населения</t>
  </si>
  <si>
    <t>Комитет по культуре</t>
  </si>
  <si>
    <t>Комитет физической культуры и спорта</t>
  </si>
  <si>
    <t>Итого по подпрограмме, в т.ч.</t>
  </si>
  <si>
    <t>Всего:</t>
  </si>
  <si>
    <t>Подпрограмма «Развитие системы отдыха и оздоровления детей»</t>
  </si>
  <si>
    <t>Отдел взаимодействия с региональными структурами Управления социального развития</t>
  </si>
  <si>
    <t>Управление образования</t>
  </si>
  <si>
    <t xml:space="preserve">Итого по подпрограмме, в т.ч. </t>
  </si>
  <si>
    <t>Подпрограмма «Развитие трудовых ресурсов и охраны труда»</t>
  </si>
  <si>
    <t>Основное мероприятие 01. Профилактика производственного травматизма</t>
  </si>
  <si>
    <t>Отдел по труду Управления по инвестициям и поддержке предпринимательства</t>
  </si>
  <si>
    <t>Снижение уровня производственного травматизма со смертельным исходом к 2024 году до 0,059 единицы (в расчете на 1000 работающих)</t>
  </si>
  <si>
    <t>Итого</t>
  </si>
  <si>
    <t>Подпрограмма «Развитие и поддержка социально ориентированных некоммерческих организаций»</t>
  </si>
  <si>
    <t>Основное мероприятие 01. Осуществление финансовой поддержки СО НКО</t>
  </si>
  <si>
    <t>Управление территориальной политики и социальных коммуникаций</t>
  </si>
  <si>
    <t>Реализация социально-значимых проектов, проводимых общественными объединениями инвалидов, поддержка деятельности СО НКО.</t>
  </si>
  <si>
    <t>Реализация социально-значимых проектов в сфере социальной защиты, поддержка деятельности СО НКО.</t>
  </si>
  <si>
    <t>Реализация социально-значимых проектов в сфере культуры, поддержка деятельности СО НКО.</t>
  </si>
  <si>
    <t>Реализация социально-значимых проектов в сфере образования, поддержка деятельности СО НКО.</t>
  </si>
  <si>
    <t>Реализация социально-значимых проектов в сфере физической культуры и спорта, поддержка деятельности СО НКО.</t>
  </si>
  <si>
    <t>Основное мероприятие 02. Осуществление имущественной, информационной и консультационной поддержки СО НКО</t>
  </si>
  <si>
    <t>Управление территориальной политики и социальных коммуникаций, Комитет по управлению муниципальным имуществом</t>
  </si>
  <si>
    <t>Повышение правовой и финансовой грамотности руководителей СОНКО, повышение комфортности для осуществления основной деятельности СО НКО</t>
  </si>
  <si>
    <t>Информирование и СО НКО о мерах поддержки, развитие взаимодействия СО НКО и администрации</t>
  </si>
  <si>
    <t xml:space="preserve">Итого по программе, в т.ч.: </t>
  </si>
  <si>
    <t>Основное мероприятие 03. 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</t>
  </si>
  <si>
    <t>Основное мероприятие 10. Проведение социально значимых мероприятий</t>
  </si>
  <si>
    <t>Основное мероприятие 18. Предоставление государственных гарантий муниципальным служащим, поощрение за муниципальную службу</t>
  </si>
  <si>
    <t>Основное мероприятие 19. Дополнительные меры социальной поддержки и социальной помощи гражданам</t>
  </si>
  <si>
    <t>Основное мероприятие 02. Создание безбарьерной среды на объектах социальной, инженерной и транспортной инфраструктуры в Московской области</t>
  </si>
  <si>
    <t xml:space="preserve">Средства бюджета Одинцовского городского округа </t>
  </si>
  <si>
    <t>Доля детей, охваченных отдыхом и оздоровлением, в общей численности детей в возрасте от 7 до 15 лет, подлежащих оздоровлению, будет увеличена до 63,0%, Доля детей, находящихся в трудной жизненной ситуации, охваченных отдыхом и оздоровлением, в общей численности детей в возрасте от 7 до 15 лет, находящихся в трудной жизненной ситуации, подлежащих оздоровлению, будет увеличена до 57%</t>
  </si>
  <si>
    <t>1.1</t>
  </si>
  <si>
    <t>1.2</t>
  </si>
  <si>
    <t>2.1</t>
  </si>
  <si>
    <t>3.1</t>
  </si>
  <si>
    <t>3.2</t>
  </si>
  <si>
    <t>3.3</t>
  </si>
  <si>
    <t>3.4</t>
  </si>
  <si>
    <t>1.3</t>
  </si>
  <si>
    <t>1.6</t>
  </si>
  <si>
    <t>1.7</t>
  </si>
  <si>
    <t>2.2</t>
  </si>
  <si>
    <t>5.</t>
  </si>
  <si>
    <t>Основное мероприятие 20. Создание условий для поддержания здорового образа жизни</t>
  </si>
  <si>
    <t>Рост удельного веса граждан (мужчин старше 60 лет и женщин старше 55 лет), посещающих загятия в учреждениях спорта, культуры, социального обслуживания и иных учреждениях, а также участвующих в экскурсионных поездках</t>
  </si>
  <si>
    <t>5.1.</t>
  </si>
  <si>
    <t>1.5</t>
  </si>
  <si>
    <t>В рамках реализации мероприятия 3.1 подпрограммы «Дошкольное образование» муниципальной программы Одинцовского городского округа Московской области «Образование» на 2020-2024 гг.</t>
  </si>
  <si>
    <t>В пределах средств, предусмотренных бюджетом Одинцовского городского округа Московской области на основную деятельность Администрации</t>
  </si>
  <si>
    <t>4.1.</t>
  </si>
  <si>
    <t>Начальник Управления социального развития</t>
  </si>
  <si>
    <t>Н.В. Караваева</t>
  </si>
  <si>
    <t>Н.А. Стародубова</t>
  </si>
  <si>
    <t>Ответственный за выполнение мероприятия подпрограммы</t>
  </si>
  <si>
    <r>
      <rPr>
        <b/>
        <sz val="10"/>
        <color theme="1"/>
        <rFont val="Times New Roman"/>
        <family val="1"/>
        <charset val="204"/>
      </rPr>
      <t>Мероприятие 03.01.</t>
    </r>
    <r>
      <rPr>
        <sz val="10"/>
        <color theme="1"/>
        <rFont val="Times New Roman"/>
        <family val="1"/>
        <charset val="204"/>
      </rPr>
      <t xml:space="preserve"> Предоставление гражданам субсидий на оплату жилого помещения и коммунальных услуг</t>
    </r>
  </si>
  <si>
    <r>
      <rPr>
        <b/>
        <sz val="10"/>
        <color theme="1"/>
        <rFont val="Times New Roman"/>
        <family val="1"/>
        <charset val="204"/>
      </rPr>
      <t>Мероприятие 03.02.</t>
    </r>
    <r>
      <rPr>
        <sz val="10"/>
        <color theme="1"/>
        <rFont val="Times New Roman"/>
        <family val="1"/>
        <charset val="204"/>
      </rPr>
      <t xml:space="preserve"> Обеспечение предоставления гражданам субсидий на оплату жилого помещения и коммунальных услуг</t>
    </r>
  </si>
  <si>
    <r>
      <rPr>
        <b/>
        <sz val="10"/>
        <color theme="1"/>
        <rFont val="Times New Roman"/>
        <family val="1"/>
        <charset val="204"/>
      </rPr>
      <t xml:space="preserve">Мероприятие 10.03. </t>
    </r>
    <r>
      <rPr>
        <sz val="10"/>
        <color theme="1"/>
        <rFont val="Times New Roman"/>
        <family val="1"/>
        <charset val="204"/>
      </rPr>
      <t>Проведение совещаний, семинаров, «круглых столов», конференций, конкурсов и иных социально значимых мероприятий в сфере социальной защиты населения</t>
    </r>
  </si>
  <si>
    <r>
      <rPr>
        <b/>
        <sz val="10"/>
        <color theme="1"/>
        <rFont val="Times New Roman"/>
        <family val="1"/>
        <charset val="204"/>
      </rPr>
      <t>Мероприятие 18.01.</t>
    </r>
    <r>
      <rPr>
        <sz val="10"/>
        <color theme="1"/>
        <rFont val="Times New Roman"/>
        <family val="1"/>
        <charset val="204"/>
      </rPr>
      <t xml:space="preserve"> Возмещение расходов на ритуальные услуги, связанные с погребением муниципального служащего Московской области или лица, имевшего на день смерти право на пенсию за выслугу лет</t>
    </r>
  </si>
  <si>
    <r>
      <rPr>
        <b/>
        <sz val="10"/>
        <color theme="1"/>
        <rFont val="Times New Roman"/>
        <family val="1"/>
        <charset val="204"/>
      </rPr>
      <t>Мероприятие 18.02.</t>
    </r>
    <r>
      <rPr>
        <sz val="10"/>
        <color theme="1"/>
        <rFont val="Times New Roman"/>
        <family val="1"/>
        <charset val="204"/>
      </rPr>
      <t xml:space="preserve"> Единовременное поощрение муниципальным служащим Московской области при выходе на пенсию за выслугу лет и оплата услуг кредитным организациям по зачислению на счета получателей единовременного поощрения</t>
    </r>
  </si>
  <si>
    <r>
      <rPr>
        <b/>
        <sz val="10"/>
        <color theme="1"/>
        <rFont val="Times New Roman"/>
        <family val="1"/>
        <charset val="204"/>
      </rPr>
      <t>Мероприятие 18.03.</t>
    </r>
    <r>
      <rPr>
        <sz val="10"/>
        <color theme="1"/>
        <rFont val="Times New Roman"/>
        <family val="1"/>
        <charset val="204"/>
      </rPr>
      <t xml:space="preserve"> Организация выплаты пенсии за выслугу лет лицам, замещающим муниципальные должности и должности муниципальной службы , в связи с выходом на пенсию</t>
    </r>
  </si>
  <si>
    <r>
      <rPr>
        <b/>
        <sz val="10"/>
        <color theme="1"/>
        <rFont val="Times New Roman"/>
        <family val="1"/>
        <charset val="204"/>
      </rPr>
      <t>Мероприятие 18.04.</t>
    </r>
    <r>
      <rPr>
        <sz val="10"/>
        <color theme="1"/>
        <rFont val="Times New Roman"/>
        <family val="1"/>
        <charset val="204"/>
      </rPr>
      <t xml:space="preserve">  Организация выплаты единовременного поощрения при увольнении муниципального служащего в связи с выходом на пенсию</t>
    </r>
  </si>
  <si>
    <r>
      <rPr>
        <b/>
        <sz val="10"/>
        <color theme="1"/>
        <rFont val="Times New Roman"/>
        <family val="1"/>
        <charset val="204"/>
      </rPr>
      <t>Мероприятие 19.01.</t>
    </r>
    <r>
      <rPr>
        <sz val="10"/>
        <color theme="1"/>
        <rFont val="Times New Roman"/>
        <family val="1"/>
        <charset val="204"/>
      </rPr>
      <t xml:space="preserve"> Оказание мер социальной поддержки отдельным категориям граждан</t>
    </r>
  </si>
  <si>
    <r>
      <rPr>
        <b/>
        <sz val="10"/>
        <color theme="1"/>
        <rFont val="Times New Roman"/>
        <family val="1"/>
        <charset val="204"/>
      </rPr>
      <t>Мероприятие 20.01.</t>
    </r>
    <r>
      <rPr>
        <sz val="10"/>
        <color theme="1"/>
        <rFont val="Times New Roman"/>
        <family val="1"/>
        <charset val="204"/>
      </rPr>
      <t xml:space="preserve"> 
Финансирование расходов на осуществление деятельности муниципальных учреждений, оказывающих социальные услуги гражданам старшего возраста</t>
    </r>
  </si>
  <si>
    <r>
      <rPr>
        <b/>
        <sz val="10"/>
        <color theme="1"/>
        <rFont val="Times New Roman"/>
        <family val="1"/>
        <charset val="204"/>
      </rPr>
      <t>Мероприятие 02.01.</t>
    </r>
    <r>
      <rPr>
        <sz val="10"/>
        <color theme="1"/>
        <rFont val="Times New Roman"/>
        <family val="1"/>
        <charset val="204"/>
      </rPr>
      <t xml:space="preserve">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</si>
  <si>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b/>
        <sz val="10"/>
        <rFont val="Times New Roman"/>
        <family val="1"/>
        <charset val="204"/>
      </rPr>
      <t>Мероприятие 02.04.</t>
    </r>
    <r>
      <rPr>
        <sz val="10"/>
        <rFont val="Times New Roman"/>
        <family val="1"/>
        <charset val="204"/>
      </rPr>
      <t xml:space="preserve"> Повышение доступности объектов культуры, спорта, образования для инвалидов и маломобильных групп населения</t>
    </r>
  </si>
  <si>
    <r>
      <rPr>
        <b/>
        <sz val="10"/>
        <color theme="1"/>
        <rFont val="Times New Roman"/>
        <family val="1"/>
        <charset val="204"/>
      </rPr>
      <t>Мероприятие 05.01.</t>
    </r>
    <r>
      <rPr>
        <sz val="10"/>
        <color theme="1"/>
        <rFont val="Times New Roman"/>
        <family val="1"/>
        <charset val="204"/>
      </rPr>
      <t xml:space="preserve"> Мероприятия по организации отдыха детей в каникулярное время</t>
    </r>
  </si>
  <si>
    <r>
      <rPr>
        <b/>
        <sz val="10"/>
        <color theme="1"/>
        <rFont val="Times New Roman"/>
        <family val="1"/>
        <charset val="204"/>
      </rPr>
      <t xml:space="preserve">Мероприятие 01.01. </t>
    </r>
    <r>
      <rPr>
        <sz val="10"/>
        <color theme="1"/>
        <rFont val="Times New Roman"/>
        <family val="1"/>
        <charset val="204"/>
      </rPr>
      <t>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  </r>
  </si>
  <si>
    <r>
      <rPr>
        <b/>
        <sz val="10"/>
        <color theme="1"/>
        <rFont val="Times New Roman"/>
        <family val="1"/>
        <charset val="204"/>
      </rPr>
      <t>Мероприятие 01.01.</t>
    </r>
    <r>
      <rPr>
        <sz val="10"/>
        <color theme="1"/>
        <rFont val="Times New Roman"/>
        <family val="1"/>
        <charset val="204"/>
      </rPr>
      <t xml:space="preserve"> Оказание финансовой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</t>
    </r>
  </si>
  <si>
    <r>
      <rPr>
        <b/>
        <sz val="10"/>
        <color theme="1"/>
        <rFont val="Times New Roman"/>
        <family val="1"/>
        <charset val="204"/>
      </rPr>
      <t>Мероприятие 01.02.</t>
    </r>
    <r>
      <rPr>
        <sz val="10"/>
        <color theme="1"/>
        <rFont val="Times New Roman"/>
        <family val="1"/>
        <charset val="204"/>
      </rPr>
      <t xml:space="preserve"> Предоставление субсидии СО НКО в сфере социальной защиты населения</t>
    </r>
  </si>
  <si>
    <r>
      <rPr>
        <b/>
        <sz val="10"/>
        <color theme="1"/>
        <rFont val="Times New Roman"/>
        <family val="1"/>
        <charset val="204"/>
      </rPr>
      <t>Мероприятие 01.03.</t>
    </r>
    <r>
      <rPr>
        <sz val="10"/>
        <color theme="1"/>
        <rFont val="Times New Roman"/>
        <family val="1"/>
        <charset val="204"/>
      </rPr>
      <t xml:space="preserve"> Предоставление субсидий СО НКО в сфере культуры</t>
    </r>
  </si>
  <si>
    <r>
      <rPr>
        <b/>
        <sz val="10"/>
        <color theme="1"/>
        <rFont val="Times New Roman"/>
        <family val="1"/>
        <charset val="204"/>
      </rPr>
      <t>Мероприятие 01.05.</t>
    </r>
    <r>
      <rPr>
        <sz val="10"/>
        <color theme="1"/>
        <rFont val="Times New Roman"/>
        <family val="1"/>
        <charset val="204"/>
      </rPr>
      <t xml:space="preserve">
Предоставление субсидии СО НКО, оказывающим услугу присмотра и ухода за детьми</t>
    </r>
  </si>
  <si>
    <r>
      <rPr>
        <b/>
        <sz val="10"/>
        <color theme="1"/>
        <rFont val="Times New Roman"/>
        <family val="1"/>
        <charset val="204"/>
      </rPr>
      <t>Мероприятие 01.06.</t>
    </r>
    <r>
      <rPr>
        <sz val="10"/>
        <color theme="1"/>
        <rFont val="Times New Roman"/>
        <family val="1"/>
        <charset val="204"/>
      </rPr>
      <t xml:space="preserve"> Предоставление субсидии СО НКО, реализующим основные образовательные программы начального общего, основного общего и среднего общего образования в качестве основного вида деятельности</t>
    </r>
  </si>
  <si>
    <r>
      <rPr>
        <b/>
        <sz val="10"/>
        <color theme="1"/>
        <rFont val="Times New Roman"/>
        <family val="1"/>
        <charset val="204"/>
      </rPr>
      <t>Мероприятие 01.07.</t>
    </r>
    <r>
      <rPr>
        <sz val="10"/>
        <color theme="1"/>
        <rFont val="Times New Roman"/>
        <family val="1"/>
        <charset val="204"/>
      </rPr>
      <t xml:space="preserve"> Предоставление субсидий СО НКО в сфере физической культуры и спорта</t>
    </r>
  </si>
  <si>
    <r>
      <rPr>
        <b/>
        <sz val="10"/>
        <color theme="1"/>
        <rFont val="Times New Roman"/>
        <family val="1"/>
        <charset val="204"/>
      </rPr>
      <t>Мероприятие 02.01.</t>
    </r>
    <r>
      <rPr>
        <sz val="10"/>
        <color theme="1"/>
        <rFont val="Times New Roman"/>
        <family val="1"/>
        <charset val="204"/>
      </rPr>
      <t xml:space="preserve"> Предоставление имущественной и консультационной поддержки СО НКО</t>
    </r>
  </si>
  <si>
    <r>
      <rPr>
        <b/>
        <sz val="10"/>
        <color theme="1"/>
        <rFont val="Times New Roman"/>
        <family val="1"/>
        <charset val="204"/>
      </rPr>
      <t>Мероприятие 02.02.</t>
    </r>
    <r>
      <rPr>
        <sz val="10"/>
        <color theme="1"/>
        <rFont val="Times New Roman"/>
        <family val="1"/>
        <charset val="204"/>
      </rPr>
      <t xml:space="preserve"> 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  </r>
  </si>
  <si>
    <t>ПЕРЕЧЕНЬ МЕРОПРИЯТИЙ МУНИЦИПАЛЬНОЙ ПРОГРАММЫ 
«СОЦИАЛЬНАЯ ЗАЩИТА НАСЕЛЕНИЯ»</t>
  </si>
  <si>
    <t>«Приложение 1 к Муниципальной программе</t>
  </si>
  <si>
    <t>».</t>
  </si>
  <si>
    <t>Отдел по социальным вопросам  Управления социального развития</t>
  </si>
  <si>
    <r>
      <rPr>
        <b/>
        <sz val="10"/>
        <color theme="1"/>
        <rFont val="Times New Roman"/>
        <family val="1"/>
        <charset val="204"/>
      </rPr>
      <t xml:space="preserve">Мероприятие 05.04. </t>
    </r>
    <r>
      <rPr>
        <sz val="10"/>
        <color theme="1"/>
        <rFont val="Times New Roman"/>
        <family val="1"/>
        <charset val="204"/>
      </rPr>
  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  </r>
  </si>
  <si>
    <t>Управление жилищно-коммунального хозяйства</t>
  </si>
  <si>
    <r>
      <rPr>
        <b/>
        <sz val="10"/>
        <color theme="1"/>
        <rFont val="Times New Roman"/>
        <family val="1"/>
        <charset val="204"/>
      </rPr>
      <t>Мероприятие 02.02.</t>
    </r>
    <r>
      <rPr>
        <sz val="10"/>
        <color theme="1"/>
        <rFont val="Times New Roman"/>
        <family val="1"/>
        <charset val="204"/>
      </rPr>
      <t xml:space="preserve"> 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  </r>
  </si>
  <si>
    <t>Отдел по жилищным субсидиям и социальной поддержки населения Управления социального развития</t>
  </si>
  <si>
    <t>Управление социального развития</t>
  </si>
  <si>
    <t>Основное мероприятие 05. Мероприятия по организации отдыха детей в каникулярное время, проводимые муниципальными образованиями Московской области</t>
  </si>
  <si>
    <t>Отдел по жилищным субсидиям и социальной поддержке населения Управления социального развития</t>
  </si>
  <si>
    <t>Доля детей, охваченных отдыхом и оздоровлением, в общей численности детей в возрасте от 7 до 15 лет, подлежащих оздоровлению. Доля детей, находящихся в трудной жизненной ситуации, охваченных отдыхом и оздоровлением, в общей численности детей в возрасте от 7 до 15 лет, находящихся в трудной жизненной ситуации, подлежащих оздоровлению.</t>
  </si>
  <si>
    <t>Реализация социально-значимых проектов и мероприятий в сфере социальной защиты населения</t>
  </si>
  <si>
    <t>Приложение  к постановлению Администрации 
Одинцовского городского округа 
от ________________  №_________</t>
  </si>
  <si>
    <t>Начальник Управления бухгалтерского учета и отчетности,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</si>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</sst>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"/>
    <numFmt numFmtId="166" formatCode="0.0000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5" fontId="0" fillId="0" borderId="0" xfId="0" applyNumberFormat="1" applyFill="1"/>
    <xf numFmtId="164" fontId="0" fillId="0" borderId="0" xfId="0" applyNumberFormat="1" applyFill="1"/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165" fontId="2" fillId="0" borderId="0" xfId="0" applyNumberFormat="1" applyFont="1" applyFill="1" applyBorder="1"/>
    <xf numFmtId="0" fontId="1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vertical="top" wrapText="1"/>
    </xf>
    <xf numFmtId="0" fontId="0" fillId="2" borderId="0" xfId="0" applyFill="1"/>
    <xf numFmtId="0" fontId="1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vertical="top"/>
    </xf>
    <xf numFmtId="165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6" fillId="0" borderId="0" xfId="0" applyFont="1" applyFill="1"/>
    <xf numFmtId="49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Fill="1"/>
    <xf numFmtId="0" fontId="4" fillId="0" borderId="2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vertical="top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right" vertical="top" wrapText="1"/>
    </xf>
    <xf numFmtId="0" fontId="7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"/>
  <sheetViews>
    <sheetView tabSelected="1" view="pageBreakPreview" zoomScale="85" zoomScaleNormal="85" zoomScaleSheetLayoutView="85" workbookViewId="0">
      <pane ySplit="5" topLeftCell="A6" activePane="bottomLeft" state="frozen"/>
      <selection pane="bottomLeft" activeCell="G114" sqref="G114"/>
    </sheetView>
  </sheetViews>
  <sheetFormatPr defaultRowHeight="15" x14ac:dyDescent="0.25"/>
  <cols>
    <col min="1" max="1" width="9.140625" style="3"/>
    <col min="2" max="2" width="27" style="4" customWidth="1"/>
    <col min="3" max="3" width="10.5703125" style="2" customWidth="1"/>
    <col min="4" max="4" width="16.85546875" style="1" customWidth="1"/>
    <col min="5" max="5" width="17.7109375" style="5" customWidth="1"/>
    <col min="6" max="6" width="13" style="5" customWidth="1"/>
    <col min="7" max="7" width="16.7109375" customWidth="1"/>
    <col min="8" max="8" width="13.5703125" customWidth="1"/>
    <col min="9" max="9" width="13.85546875" customWidth="1"/>
    <col min="10" max="10" width="14.7109375" customWidth="1"/>
    <col min="11" max="11" width="20.140625" style="4" customWidth="1"/>
    <col min="12" max="12" width="26.42578125" style="4" customWidth="1"/>
    <col min="14" max="14" width="15" bestFit="1" customWidth="1"/>
  </cols>
  <sheetData>
    <row r="1" spans="1:14" ht="61.5" customHeight="1" x14ac:dyDescent="0.25">
      <c r="A1" s="42"/>
      <c r="B1" s="43"/>
      <c r="C1" s="44"/>
      <c r="D1" s="45"/>
      <c r="E1" s="41"/>
      <c r="F1" s="41"/>
      <c r="G1" s="41"/>
      <c r="H1" s="75" t="s">
        <v>116</v>
      </c>
      <c r="I1" s="75"/>
      <c r="J1" s="75"/>
      <c r="K1" s="75"/>
      <c r="L1" s="75"/>
    </row>
    <row r="2" spans="1:14" ht="27" customHeight="1" x14ac:dyDescent="0.25">
      <c r="A2" s="42"/>
      <c r="B2" s="43"/>
      <c r="C2" s="44"/>
      <c r="D2" s="45"/>
      <c r="E2" s="41"/>
      <c r="F2" s="41"/>
      <c r="G2" s="41"/>
      <c r="H2" s="41"/>
      <c r="I2" s="41"/>
      <c r="J2" s="78" t="s">
        <v>104</v>
      </c>
      <c r="K2" s="78"/>
      <c r="L2" s="78"/>
    </row>
    <row r="3" spans="1:14" ht="39" customHeight="1" x14ac:dyDescent="0.25">
      <c r="A3" s="42"/>
      <c r="B3" s="76" t="s">
        <v>103</v>
      </c>
      <c r="C3" s="76"/>
      <c r="D3" s="76"/>
      <c r="E3" s="76"/>
      <c r="F3" s="76"/>
      <c r="G3" s="76"/>
      <c r="H3" s="76"/>
      <c r="I3" s="76"/>
      <c r="J3" s="76"/>
      <c r="K3" s="76"/>
      <c r="L3" s="49"/>
    </row>
    <row r="4" spans="1:14" ht="60" customHeight="1" x14ac:dyDescent="0.25">
      <c r="A4" s="38" t="s">
        <v>0</v>
      </c>
      <c r="B4" s="39" t="s">
        <v>1</v>
      </c>
      <c r="C4" s="39" t="s">
        <v>2</v>
      </c>
      <c r="D4" s="39" t="s">
        <v>3</v>
      </c>
      <c r="E4" s="6" t="s">
        <v>4</v>
      </c>
      <c r="F4" s="77" t="s">
        <v>5</v>
      </c>
      <c r="G4" s="77"/>
      <c r="H4" s="77"/>
      <c r="I4" s="77"/>
      <c r="J4" s="77"/>
      <c r="K4" s="39" t="s">
        <v>81</v>
      </c>
      <c r="L4" s="39" t="s">
        <v>6</v>
      </c>
    </row>
    <row r="5" spans="1:14" x14ac:dyDescent="0.25">
      <c r="A5" s="34"/>
      <c r="B5" s="21"/>
      <c r="C5" s="33"/>
      <c r="D5" s="50"/>
      <c r="E5" s="7"/>
      <c r="F5" s="8">
        <v>2020</v>
      </c>
      <c r="G5" s="8">
        <v>2021</v>
      </c>
      <c r="H5" s="8">
        <v>2022</v>
      </c>
      <c r="I5" s="8">
        <v>2023</v>
      </c>
      <c r="J5" s="8">
        <v>2024</v>
      </c>
      <c r="K5" s="21"/>
      <c r="L5" s="21"/>
    </row>
    <row r="6" spans="1:14" s="9" customFormat="1" x14ac:dyDescent="0.25">
      <c r="A6" s="38">
        <v>1</v>
      </c>
      <c r="B6" s="39">
        <v>2</v>
      </c>
      <c r="C6" s="36">
        <v>3</v>
      </c>
      <c r="D6" s="36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39">
        <v>11</v>
      </c>
      <c r="L6" s="39">
        <v>12</v>
      </c>
    </row>
    <row r="7" spans="1:14" s="5" customFormat="1" x14ac:dyDescent="0.25">
      <c r="A7" s="63" t="s">
        <v>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4" s="5" customFormat="1" x14ac:dyDescent="0.25">
      <c r="A8" s="64">
        <v>1</v>
      </c>
      <c r="B8" s="61" t="s">
        <v>52</v>
      </c>
      <c r="C8" s="60" t="s">
        <v>8</v>
      </c>
      <c r="D8" s="14" t="s">
        <v>9</v>
      </c>
      <c r="E8" s="22">
        <f t="shared" ref="E8:E22" si="0">SUM(F8:J8)</f>
        <v>468837.63500000001</v>
      </c>
      <c r="F8" s="22">
        <f t="shared" ref="F8:J8" si="1">SUM(F9:F10)</f>
        <v>90286.222999999998</v>
      </c>
      <c r="G8" s="22">
        <f t="shared" si="1"/>
        <v>98008.103000000003</v>
      </c>
      <c r="H8" s="22">
        <f t="shared" si="1"/>
        <v>91645.103000000003</v>
      </c>
      <c r="I8" s="22">
        <f t="shared" si="1"/>
        <v>94449.103000000003</v>
      </c>
      <c r="J8" s="22">
        <f t="shared" si="1"/>
        <v>94449.103000000003</v>
      </c>
      <c r="K8" s="59" t="s">
        <v>113</v>
      </c>
      <c r="L8" s="65"/>
    </row>
    <row r="9" spans="1:14" s="5" customFormat="1" ht="38.25" x14ac:dyDescent="0.25">
      <c r="A9" s="64"/>
      <c r="B9" s="61"/>
      <c r="C9" s="60"/>
      <c r="D9" s="21" t="s">
        <v>10</v>
      </c>
      <c r="E9" s="35">
        <f t="shared" si="0"/>
        <v>422356</v>
      </c>
      <c r="F9" s="35">
        <f>F12+F15</f>
        <v>81249</v>
      </c>
      <c r="G9" s="35">
        <f>G15+G12</f>
        <v>88647</v>
      </c>
      <c r="H9" s="35">
        <f t="shared" ref="H9:I9" si="2">H12+H15</f>
        <v>82284</v>
      </c>
      <c r="I9" s="35">
        <f t="shared" si="2"/>
        <v>85088</v>
      </c>
      <c r="J9" s="35">
        <v>85088</v>
      </c>
      <c r="K9" s="59"/>
      <c r="L9" s="66"/>
      <c r="N9" s="10"/>
    </row>
    <row r="10" spans="1:14" s="5" customFormat="1" ht="105.75" customHeight="1" x14ac:dyDescent="0.25">
      <c r="A10" s="64"/>
      <c r="B10" s="61"/>
      <c r="C10" s="60"/>
      <c r="D10" s="21" t="s">
        <v>11</v>
      </c>
      <c r="E10" s="35">
        <f t="shared" si="0"/>
        <v>46481.634999999995</v>
      </c>
      <c r="F10" s="35">
        <f t="shared" ref="F10:I10" si="3">F13+F16</f>
        <v>9037.223</v>
      </c>
      <c r="G10" s="35">
        <f t="shared" si="3"/>
        <v>9361.1029999999992</v>
      </c>
      <c r="H10" s="35">
        <f t="shared" si="3"/>
        <v>9361.1029999999992</v>
      </c>
      <c r="I10" s="35">
        <f t="shared" si="3"/>
        <v>9361.1029999999992</v>
      </c>
      <c r="J10" s="35">
        <v>9361.1029999999992</v>
      </c>
      <c r="K10" s="59"/>
      <c r="L10" s="67"/>
    </row>
    <row r="11" spans="1:14" s="5" customFormat="1" ht="15" customHeight="1" x14ac:dyDescent="0.25">
      <c r="A11" s="64" t="s">
        <v>59</v>
      </c>
      <c r="B11" s="59" t="s">
        <v>82</v>
      </c>
      <c r="C11" s="60" t="s">
        <v>12</v>
      </c>
      <c r="D11" s="21" t="s">
        <v>9</v>
      </c>
      <c r="E11" s="35">
        <f t="shared" si="0"/>
        <v>390173</v>
      </c>
      <c r="F11" s="35">
        <f t="shared" ref="F11:J11" si="4">SUM(F12:F13)</f>
        <v>74854</v>
      </c>
      <c r="G11" s="35">
        <f t="shared" si="4"/>
        <v>82200</v>
      </c>
      <c r="H11" s="35">
        <f t="shared" si="4"/>
        <v>75837</v>
      </c>
      <c r="I11" s="35">
        <f t="shared" si="4"/>
        <v>78641</v>
      </c>
      <c r="J11" s="35">
        <f t="shared" si="4"/>
        <v>78641</v>
      </c>
      <c r="K11" s="59" t="s">
        <v>113</v>
      </c>
      <c r="L11" s="59" t="s">
        <v>13</v>
      </c>
    </row>
    <row r="12" spans="1:14" s="5" customFormat="1" ht="38.25" x14ac:dyDescent="0.25">
      <c r="A12" s="64"/>
      <c r="B12" s="59"/>
      <c r="C12" s="60"/>
      <c r="D12" s="21" t="s">
        <v>10</v>
      </c>
      <c r="E12" s="35">
        <f t="shared" si="0"/>
        <v>390173</v>
      </c>
      <c r="F12" s="35">
        <v>74854</v>
      </c>
      <c r="G12" s="35">
        <v>82200</v>
      </c>
      <c r="H12" s="35">
        <v>75837</v>
      </c>
      <c r="I12" s="35">
        <v>78641</v>
      </c>
      <c r="J12" s="35">
        <v>78641</v>
      </c>
      <c r="K12" s="59"/>
      <c r="L12" s="59"/>
    </row>
    <row r="13" spans="1:14" s="5" customFormat="1" ht="113.25" customHeight="1" x14ac:dyDescent="0.25">
      <c r="A13" s="64"/>
      <c r="B13" s="59"/>
      <c r="C13" s="60"/>
      <c r="D13" s="21" t="s">
        <v>11</v>
      </c>
      <c r="E13" s="35">
        <f t="shared" si="0"/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59"/>
      <c r="L13" s="59"/>
    </row>
    <row r="14" spans="1:14" s="5" customFormat="1" ht="15" customHeight="1" x14ac:dyDescent="0.25">
      <c r="A14" s="64" t="s">
        <v>60</v>
      </c>
      <c r="B14" s="59" t="s">
        <v>83</v>
      </c>
      <c r="C14" s="60" t="s">
        <v>12</v>
      </c>
      <c r="D14" s="21" t="s">
        <v>9</v>
      </c>
      <c r="E14" s="35">
        <f t="shared" si="0"/>
        <v>78664.635000000009</v>
      </c>
      <c r="F14" s="35">
        <f t="shared" ref="F14:J14" si="5">SUM(F15:F16)</f>
        <v>15432.223</v>
      </c>
      <c r="G14" s="35">
        <f t="shared" si="5"/>
        <v>15808.102999999999</v>
      </c>
      <c r="H14" s="35">
        <f t="shared" si="5"/>
        <v>15808.102999999999</v>
      </c>
      <c r="I14" s="35">
        <f t="shared" si="5"/>
        <v>15808.102999999999</v>
      </c>
      <c r="J14" s="35">
        <f t="shared" si="5"/>
        <v>15808.102999999999</v>
      </c>
      <c r="K14" s="59" t="s">
        <v>113</v>
      </c>
      <c r="L14" s="59" t="s">
        <v>13</v>
      </c>
    </row>
    <row r="15" spans="1:14" s="5" customFormat="1" ht="38.25" x14ac:dyDescent="0.25">
      <c r="A15" s="64"/>
      <c r="B15" s="59"/>
      <c r="C15" s="60"/>
      <c r="D15" s="21" t="s">
        <v>10</v>
      </c>
      <c r="E15" s="35">
        <f t="shared" si="0"/>
        <v>32183</v>
      </c>
      <c r="F15" s="35">
        <v>6395</v>
      </c>
      <c r="G15" s="35">
        <v>6447</v>
      </c>
      <c r="H15" s="35">
        <v>6447</v>
      </c>
      <c r="I15" s="35">
        <v>6447</v>
      </c>
      <c r="J15" s="35">
        <v>6447</v>
      </c>
      <c r="K15" s="59"/>
      <c r="L15" s="59"/>
    </row>
    <row r="16" spans="1:14" s="5" customFormat="1" ht="71.25" customHeight="1" x14ac:dyDescent="0.25">
      <c r="A16" s="64"/>
      <c r="B16" s="59"/>
      <c r="C16" s="60"/>
      <c r="D16" s="21" t="s">
        <v>11</v>
      </c>
      <c r="E16" s="35">
        <f t="shared" si="0"/>
        <v>46481.634999999995</v>
      </c>
      <c r="F16" s="35">
        <v>9037.223</v>
      </c>
      <c r="G16" s="35">
        <v>9361.1029999999992</v>
      </c>
      <c r="H16" s="35">
        <v>9361.1029999999992</v>
      </c>
      <c r="I16" s="35">
        <v>9361.1029999999992</v>
      </c>
      <c r="J16" s="35">
        <v>9361.1029999999992</v>
      </c>
      <c r="K16" s="59"/>
      <c r="L16" s="59"/>
    </row>
    <row r="17" spans="1:12" s="5" customFormat="1" ht="38.25" x14ac:dyDescent="0.25">
      <c r="A17" s="34">
        <v>2</v>
      </c>
      <c r="B17" s="13" t="s">
        <v>53</v>
      </c>
      <c r="C17" s="33" t="s">
        <v>12</v>
      </c>
      <c r="D17" s="21" t="s">
        <v>11</v>
      </c>
      <c r="E17" s="22">
        <f t="shared" si="0"/>
        <v>0</v>
      </c>
      <c r="F17" s="22">
        <f>F18</f>
        <v>0</v>
      </c>
      <c r="G17" s="22">
        <v>0</v>
      </c>
      <c r="H17" s="22">
        <v>0</v>
      </c>
      <c r="I17" s="22">
        <v>0</v>
      </c>
      <c r="J17" s="22">
        <v>0</v>
      </c>
      <c r="K17" s="21"/>
      <c r="L17" s="21"/>
    </row>
    <row r="18" spans="1:12" s="5" customFormat="1" ht="89.25" x14ac:dyDescent="0.25">
      <c r="A18" s="34" t="s">
        <v>61</v>
      </c>
      <c r="B18" s="21" t="s">
        <v>84</v>
      </c>
      <c r="C18" s="33" t="s">
        <v>12</v>
      </c>
      <c r="D18" s="21" t="s">
        <v>11</v>
      </c>
      <c r="E18" s="35">
        <f t="shared" si="0"/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21" t="s">
        <v>111</v>
      </c>
      <c r="L18" s="21" t="s">
        <v>115</v>
      </c>
    </row>
    <row r="19" spans="1:12" s="5" customFormat="1" ht="85.5" customHeight="1" x14ac:dyDescent="0.25">
      <c r="A19" s="34">
        <v>3</v>
      </c>
      <c r="B19" s="13" t="s">
        <v>54</v>
      </c>
      <c r="C19" s="33" t="s">
        <v>12</v>
      </c>
      <c r="D19" s="21" t="s">
        <v>11</v>
      </c>
      <c r="E19" s="22">
        <f t="shared" si="0"/>
        <v>152973.33799999999</v>
      </c>
      <c r="F19" s="22">
        <f t="shared" ref="F19:I19" si="6">F20+F21+F22</f>
        <v>28393.35</v>
      </c>
      <c r="G19" s="22">
        <f t="shared" si="6"/>
        <v>31144.996999999999</v>
      </c>
      <c r="H19" s="22">
        <f t="shared" si="6"/>
        <v>31144.996999999999</v>
      </c>
      <c r="I19" s="22">
        <f t="shared" si="6"/>
        <v>31144.996999999999</v>
      </c>
      <c r="J19" s="22">
        <v>31144.996999999999</v>
      </c>
      <c r="K19" s="21" t="s">
        <v>14</v>
      </c>
      <c r="L19" s="21" t="s">
        <v>15</v>
      </c>
    </row>
    <row r="20" spans="1:12" s="5" customFormat="1" ht="110.25" customHeight="1" x14ac:dyDescent="0.25">
      <c r="A20" s="34" t="s">
        <v>62</v>
      </c>
      <c r="B20" s="21" t="s">
        <v>85</v>
      </c>
      <c r="C20" s="33" t="s">
        <v>12</v>
      </c>
      <c r="D20" s="21" t="s">
        <v>11</v>
      </c>
      <c r="E20" s="35">
        <f t="shared" si="0"/>
        <v>500</v>
      </c>
      <c r="F20" s="35">
        <v>100</v>
      </c>
      <c r="G20" s="35">
        <v>100</v>
      </c>
      <c r="H20" s="35">
        <v>100</v>
      </c>
      <c r="I20" s="35">
        <v>100</v>
      </c>
      <c r="J20" s="35">
        <v>100</v>
      </c>
      <c r="K20" s="21" t="s">
        <v>14</v>
      </c>
      <c r="L20" s="21" t="s">
        <v>15</v>
      </c>
    </row>
    <row r="21" spans="1:12" s="5" customFormat="1" ht="128.25" customHeight="1" x14ac:dyDescent="0.25">
      <c r="A21" s="34" t="s">
        <v>63</v>
      </c>
      <c r="B21" s="21" t="s">
        <v>86</v>
      </c>
      <c r="C21" s="33" t="s">
        <v>12</v>
      </c>
      <c r="D21" s="21" t="s">
        <v>11</v>
      </c>
      <c r="E21" s="35">
        <f t="shared" si="0"/>
        <v>2074.768</v>
      </c>
      <c r="F21" s="35">
        <v>0</v>
      </c>
      <c r="G21" s="35">
        <v>518.69200000000001</v>
      </c>
      <c r="H21" s="35">
        <v>518.69200000000001</v>
      </c>
      <c r="I21" s="35">
        <v>518.69200000000001</v>
      </c>
      <c r="J21" s="35">
        <v>518.69200000000001</v>
      </c>
      <c r="K21" s="21" t="s">
        <v>14</v>
      </c>
      <c r="L21" s="21" t="s">
        <v>15</v>
      </c>
    </row>
    <row r="22" spans="1:12" s="5" customFormat="1" ht="15" customHeight="1" x14ac:dyDescent="0.25">
      <c r="A22" s="64" t="s">
        <v>64</v>
      </c>
      <c r="B22" s="59" t="s">
        <v>87</v>
      </c>
      <c r="C22" s="72" t="s">
        <v>12</v>
      </c>
      <c r="D22" s="59" t="s">
        <v>11</v>
      </c>
      <c r="E22" s="70">
        <f t="shared" si="0"/>
        <v>150398.56999999998</v>
      </c>
      <c r="F22" s="71">
        <v>28293.35</v>
      </c>
      <c r="G22" s="71">
        <v>30526.305</v>
      </c>
      <c r="H22" s="71">
        <v>30526.305</v>
      </c>
      <c r="I22" s="71">
        <v>30526.305</v>
      </c>
      <c r="J22" s="71">
        <v>30526.305</v>
      </c>
      <c r="K22" s="59" t="s">
        <v>14</v>
      </c>
      <c r="L22" s="51" t="s">
        <v>15</v>
      </c>
    </row>
    <row r="23" spans="1:12" s="5" customFormat="1" ht="49.5" customHeight="1" x14ac:dyDescent="0.25">
      <c r="A23" s="64"/>
      <c r="B23" s="59"/>
      <c r="C23" s="72"/>
      <c r="D23" s="59"/>
      <c r="E23" s="70"/>
      <c r="F23" s="71"/>
      <c r="G23" s="71"/>
      <c r="H23" s="71"/>
      <c r="I23" s="71"/>
      <c r="J23" s="71"/>
      <c r="K23" s="59"/>
      <c r="L23" s="52"/>
    </row>
    <row r="24" spans="1:12" s="5" customFormat="1" x14ac:dyDescent="0.25">
      <c r="A24" s="64"/>
      <c r="B24" s="59"/>
      <c r="C24" s="72"/>
      <c r="D24" s="59"/>
      <c r="E24" s="70"/>
      <c r="F24" s="71"/>
      <c r="G24" s="71"/>
      <c r="H24" s="71"/>
      <c r="I24" s="71"/>
      <c r="J24" s="71"/>
      <c r="K24" s="59"/>
      <c r="L24" s="52"/>
    </row>
    <row r="25" spans="1:12" s="5" customFormat="1" x14ac:dyDescent="0.25">
      <c r="A25" s="64"/>
      <c r="B25" s="59"/>
      <c r="C25" s="72"/>
      <c r="D25" s="59"/>
      <c r="E25" s="70"/>
      <c r="F25" s="71"/>
      <c r="G25" s="71"/>
      <c r="H25" s="71"/>
      <c r="I25" s="71"/>
      <c r="J25" s="71"/>
      <c r="K25" s="59"/>
      <c r="L25" s="52"/>
    </row>
    <row r="26" spans="1:12" s="5" customFormat="1" ht="54.75" customHeight="1" x14ac:dyDescent="0.25">
      <c r="A26" s="64"/>
      <c r="B26" s="59"/>
      <c r="C26" s="72"/>
      <c r="D26" s="59"/>
      <c r="E26" s="70"/>
      <c r="F26" s="71"/>
      <c r="G26" s="71"/>
      <c r="H26" s="71"/>
      <c r="I26" s="71"/>
      <c r="J26" s="71"/>
      <c r="K26" s="59"/>
      <c r="L26" s="53"/>
    </row>
    <row r="27" spans="1:12" s="5" customFormat="1" ht="95.25" customHeight="1" x14ac:dyDescent="0.25">
      <c r="A27" s="34" t="s">
        <v>65</v>
      </c>
      <c r="B27" s="21" t="s">
        <v>88</v>
      </c>
      <c r="C27" s="33" t="s">
        <v>12</v>
      </c>
      <c r="D27" s="21" t="s">
        <v>11</v>
      </c>
      <c r="E27" s="35">
        <f t="shared" ref="E27:E29" si="7">SUM(F27:J27)</f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21" t="s">
        <v>14</v>
      </c>
      <c r="L27" s="21" t="s">
        <v>15</v>
      </c>
    </row>
    <row r="28" spans="1:12" s="5" customFormat="1" ht="141" customHeight="1" x14ac:dyDescent="0.25">
      <c r="A28" s="34">
        <v>4</v>
      </c>
      <c r="B28" s="13" t="s">
        <v>55</v>
      </c>
      <c r="C28" s="33" t="s">
        <v>12</v>
      </c>
      <c r="D28" s="21" t="s">
        <v>11</v>
      </c>
      <c r="E28" s="22">
        <f>SUM(F28:J28)</f>
        <v>777217.348</v>
      </c>
      <c r="F28" s="22">
        <f>F29</f>
        <v>155681.86799999999</v>
      </c>
      <c r="G28" s="22">
        <f>G29</f>
        <v>155383.87</v>
      </c>
      <c r="H28" s="22">
        <v>155383.87</v>
      </c>
      <c r="I28" s="22">
        <f>I29</f>
        <v>155383.87</v>
      </c>
      <c r="J28" s="22">
        <v>155383.87</v>
      </c>
      <c r="K28" s="21" t="s">
        <v>113</v>
      </c>
      <c r="L28" s="21" t="s">
        <v>16</v>
      </c>
    </row>
    <row r="29" spans="1:12" s="5" customFormat="1" ht="127.5" x14ac:dyDescent="0.25">
      <c r="A29" s="34" t="s">
        <v>77</v>
      </c>
      <c r="B29" s="21" t="s">
        <v>89</v>
      </c>
      <c r="C29" s="33" t="s">
        <v>12</v>
      </c>
      <c r="D29" s="21" t="s">
        <v>11</v>
      </c>
      <c r="E29" s="35">
        <f t="shared" si="7"/>
        <v>777217.348</v>
      </c>
      <c r="F29" s="35">
        <v>155681.86799999999</v>
      </c>
      <c r="G29" s="35">
        <v>155383.87</v>
      </c>
      <c r="H29" s="35">
        <v>155383.87</v>
      </c>
      <c r="I29" s="35">
        <v>155383.87</v>
      </c>
      <c r="J29" s="35">
        <v>155383.87</v>
      </c>
      <c r="K29" s="21" t="s">
        <v>113</v>
      </c>
      <c r="L29" s="21" t="s">
        <v>16</v>
      </c>
    </row>
    <row r="30" spans="1:12" s="5" customFormat="1" ht="203.25" customHeight="1" x14ac:dyDescent="0.25">
      <c r="A30" s="55" t="s">
        <v>70</v>
      </c>
      <c r="B30" s="61" t="s">
        <v>71</v>
      </c>
      <c r="C30" s="60" t="s">
        <v>12</v>
      </c>
      <c r="D30" s="21" t="s">
        <v>9</v>
      </c>
      <c r="E30" s="22">
        <f t="shared" ref="E30:E38" si="8">SUM(F30:J30)</f>
        <v>0</v>
      </c>
      <c r="F30" s="22">
        <f>SUM(F31:F32)</f>
        <v>0</v>
      </c>
      <c r="G30" s="22">
        <f t="shared" ref="G30:J30" si="9">SUM(G31:G32)</f>
        <v>0</v>
      </c>
      <c r="H30" s="22">
        <f t="shared" si="9"/>
        <v>0</v>
      </c>
      <c r="I30" s="22">
        <f t="shared" si="9"/>
        <v>0</v>
      </c>
      <c r="J30" s="22">
        <f t="shared" si="9"/>
        <v>0</v>
      </c>
      <c r="K30" s="51" t="s">
        <v>110</v>
      </c>
      <c r="L30" s="51" t="s">
        <v>72</v>
      </c>
    </row>
    <row r="31" spans="1:12" s="5" customFormat="1" ht="38.25" x14ac:dyDescent="0.25">
      <c r="A31" s="55"/>
      <c r="B31" s="61"/>
      <c r="C31" s="60"/>
      <c r="D31" s="21" t="s">
        <v>10</v>
      </c>
      <c r="E31" s="35">
        <f t="shared" si="8"/>
        <v>0</v>
      </c>
      <c r="F31" s="35">
        <f>F34</f>
        <v>0</v>
      </c>
      <c r="G31" s="35">
        <f t="shared" ref="G31:J31" si="10">G34</f>
        <v>0</v>
      </c>
      <c r="H31" s="35">
        <f t="shared" si="10"/>
        <v>0</v>
      </c>
      <c r="I31" s="35">
        <f t="shared" si="10"/>
        <v>0</v>
      </c>
      <c r="J31" s="35">
        <f t="shared" si="10"/>
        <v>0</v>
      </c>
      <c r="K31" s="52"/>
      <c r="L31" s="52"/>
    </row>
    <row r="32" spans="1:12" s="5" customFormat="1" ht="38.25" x14ac:dyDescent="0.25">
      <c r="A32" s="55"/>
      <c r="B32" s="61"/>
      <c r="C32" s="60"/>
      <c r="D32" s="21" t="s">
        <v>11</v>
      </c>
      <c r="E32" s="35">
        <f t="shared" si="8"/>
        <v>0</v>
      </c>
      <c r="F32" s="35">
        <f>F35</f>
        <v>0</v>
      </c>
      <c r="G32" s="35">
        <f t="shared" ref="G32:J32" si="11">G35</f>
        <v>0</v>
      </c>
      <c r="H32" s="35">
        <f t="shared" si="11"/>
        <v>0</v>
      </c>
      <c r="I32" s="35">
        <f t="shared" si="11"/>
        <v>0</v>
      </c>
      <c r="J32" s="35">
        <f t="shared" si="11"/>
        <v>0</v>
      </c>
      <c r="K32" s="53"/>
      <c r="L32" s="53"/>
    </row>
    <row r="33" spans="1:12" s="5" customFormat="1" ht="88.5" customHeight="1" x14ac:dyDescent="0.25">
      <c r="A33" s="55" t="s">
        <v>73</v>
      </c>
      <c r="B33" s="59" t="s">
        <v>90</v>
      </c>
      <c r="C33" s="60" t="s">
        <v>12</v>
      </c>
      <c r="D33" s="21" t="s">
        <v>9</v>
      </c>
      <c r="E33" s="35">
        <f t="shared" si="8"/>
        <v>0</v>
      </c>
      <c r="F33" s="35">
        <f>F34+F35</f>
        <v>0</v>
      </c>
      <c r="G33" s="35">
        <f t="shared" ref="G33:J33" si="12">G34+G35</f>
        <v>0</v>
      </c>
      <c r="H33" s="35">
        <f t="shared" si="12"/>
        <v>0</v>
      </c>
      <c r="I33" s="35">
        <f t="shared" si="12"/>
        <v>0</v>
      </c>
      <c r="J33" s="35">
        <f t="shared" si="12"/>
        <v>0</v>
      </c>
      <c r="K33" s="51" t="s">
        <v>31</v>
      </c>
      <c r="L33" s="51" t="s">
        <v>72</v>
      </c>
    </row>
    <row r="34" spans="1:12" s="5" customFormat="1" ht="65.25" customHeight="1" x14ac:dyDescent="0.25">
      <c r="A34" s="55"/>
      <c r="B34" s="59"/>
      <c r="C34" s="60"/>
      <c r="D34" s="21" t="s">
        <v>10</v>
      </c>
      <c r="E34" s="35">
        <f t="shared" si="8"/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52"/>
      <c r="L34" s="52"/>
    </row>
    <row r="35" spans="1:12" s="5" customFormat="1" ht="63" customHeight="1" x14ac:dyDescent="0.25">
      <c r="A35" s="55"/>
      <c r="B35" s="59"/>
      <c r="C35" s="60"/>
      <c r="D35" s="21" t="s">
        <v>11</v>
      </c>
      <c r="E35" s="35">
        <f t="shared" si="8"/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53"/>
      <c r="L35" s="53"/>
    </row>
    <row r="36" spans="1:12" s="5" customFormat="1" x14ac:dyDescent="0.25">
      <c r="A36" s="64"/>
      <c r="B36" s="61" t="s">
        <v>17</v>
      </c>
      <c r="C36" s="62"/>
      <c r="D36" s="14" t="s">
        <v>18</v>
      </c>
      <c r="E36" s="22">
        <f t="shared" si="8"/>
        <v>1399028.3209999998</v>
      </c>
      <c r="F36" s="22">
        <f t="shared" ref="F36:J36" si="13">SUM(F37:F38)</f>
        <v>274361.44099999999</v>
      </c>
      <c r="G36" s="22">
        <f t="shared" si="13"/>
        <v>284536.96999999997</v>
      </c>
      <c r="H36" s="22">
        <f t="shared" si="13"/>
        <v>278173.96999999997</v>
      </c>
      <c r="I36" s="22">
        <f t="shared" si="13"/>
        <v>280977.96999999997</v>
      </c>
      <c r="J36" s="22">
        <f t="shared" si="13"/>
        <v>280977.96999999997</v>
      </c>
      <c r="K36" s="56"/>
      <c r="L36" s="56"/>
    </row>
    <row r="37" spans="1:12" s="5" customFormat="1" ht="38.25" x14ac:dyDescent="0.25">
      <c r="A37" s="64"/>
      <c r="B37" s="61"/>
      <c r="C37" s="62"/>
      <c r="D37" s="13" t="s">
        <v>10</v>
      </c>
      <c r="E37" s="22">
        <f t="shared" si="8"/>
        <v>422356</v>
      </c>
      <c r="F37" s="22">
        <f>F9+F31</f>
        <v>81249</v>
      </c>
      <c r="G37" s="22">
        <f>G9+G31</f>
        <v>88647</v>
      </c>
      <c r="H37" s="22">
        <f>H9+H31</f>
        <v>82284</v>
      </c>
      <c r="I37" s="22">
        <f>I9+I31</f>
        <v>85088</v>
      </c>
      <c r="J37" s="22">
        <f>J9+J31</f>
        <v>85088</v>
      </c>
      <c r="K37" s="57"/>
      <c r="L37" s="57"/>
    </row>
    <row r="38" spans="1:12" s="5" customFormat="1" ht="38.25" x14ac:dyDescent="0.25">
      <c r="A38" s="64"/>
      <c r="B38" s="61"/>
      <c r="C38" s="62"/>
      <c r="D38" s="13" t="s">
        <v>11</v>
      </c>
      <c r="E38" s="22">
        <f t="shared" si="8"/>
        <v>976672.32099999988</v>
      </c>
      <c r="F38" s="22">
        <f>F10+F17+F19+F28+F32</f>
        <v>193112.44099999999</v>
      </c>
      <c r="G38" s="22">
        <f>G10+G17+G19+G28+G32</f>
        <v>195889.97</v>
      </c>
      <c r="H38" s="22">
        <f>H10+H17+H19+H28+H32</f>
        <v>195889.97</v>
      </c>
      <c r="I38" s="22">
        <f>I10+I17+I19+I28+I32</f>
        <v>195889.97</v>
      </c>
      <c r="J38" s="22">
        <f>J10+J17+J19+J28+J32</f>
        <v>195889.97</v>
      </c>
      <c r="K38" s="58"/>
      <c r="L38" s="58"/>
    </row>
    <row r="39" spans="1:12" s="5" customFormat="1" x14ac:dyDescent="0.25">
      <c r="A39" s="63" t="s">
        <v>19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</row>
    <row r="40" spans="1:12" s="5" customFormat="1" x14ac:dyDescent="0.25">
      <c r="A40" s="64">
        <v>1</v>
      </c>
      <c r="B40" s="61" t="s">
        <v>56</v>
      </c>
      <c r="C40" s="60" t="s">
        <v>12</v>
      </c>
      <c r="D40" s="21" t="s">
        <v>9</v>
      </c>
      <c r="E40" s="22">
        <f t="shared" ref="E40:E56" si="14">SUM(F40:J40)</f>
        <v>18625.905999999999</v>
      </c>
      <c r="F40" s="22">
        <f>SUM(F41:F43)</f>
        <v>2810.576</v>
      </c>
      <c r="G40" s="22">
        <f>SUM(G41:G43)</f>
        <v>1740</v>
      </c>
      <c r="H40" s="22">
        <f>SUM(H41:H43)</f>
        <v>4488.3500000000004</v>
      </c>
      <c r="I40" s="22">
        <f>SUM(I41:I43)</f>
        <v>4793.49</v>
      </c>
      <c r="J40" s="22">
        <f>SUM(J41:J43)</f>
        <v>4793.49</v>
      </c>
      <c r="K40" s="21"/>
      <c r="L40" s="21"/>
    </row>
    <row r="41" spans="1:12" s="5" customFormat="1" ht="38.25" x14ac:dyDescent="0.25">
      <c r="A41" s="64"/>
      <c r="B41" s="61"/>
      <c r="C41" s="60"/>
      <c r="D41" s="21" t="s">
        <v>20</v>
      </c>
      <c r="E41" s="35">
        <f t="shared" si="14"/>
        <v>1450.8</v>
      </c>
      <c r="F41" s="37">
        <f>F46</f>
        <v>1450.8</v>
      </c>
      <c r="G41" s="37">
        <f t="shared" ref="G41:J41" si="15">G46</f>
        <v>0</v>
      </c>
      <c r="H41" s="37">
        <f t="shared" si="15"/>
        <v>0</v>
      </c>
      <c r="I41" s="37">
        <f t="shared" si="15"/>
        <v>0</v>
      </c>
      <c r="J41" s="37">
        <f t="shared" si="15"/>
        <v>0</v>
      </c>
      <c r="K41" s="56"/>
      <c r="L41" s="56"/>
    </row>
    <row r="42" spans="1:12" s="5" customFormat="1" ht="38.25" x14ac:dyDescent="0.25">
      <c r="A42" s="64"/>
      <c r="B42" s="61"/>
      <c r="C42" s="60"/>
      <c r="D42" s="21" t="s">
        <v>10</v>
      </c>
      <c r="E42" s="35">
        <f t="shared" si="14"/>
        <v>9286.5</v>
      </c>
      <c r="F42" s="37">
        <f>F47</f>
        <v>1236.2</v>
      </c>
      <c r="G42" s="37">
        <f t="shared" ref="G42:I42" si="16">G47</f>
        <v>0</v>
      </c>
      <c r="H42" s="37">
        <f t="shared" si="16"/>
        <v>2498.5</v>
      </c>
      <c r="I42" s="37">
        <f t="shared" si="16"/>
        <v>2775.9</v>
      </c>
      <c r="J42" s="37">
        <v>2775.9</v>
      </c>
      <c r="K42" s="57"/>
      <c r="L42" s="57"/>
    </row>
    <row r="43" spans="1:12" s="5" customFormat="1" ht="38.25" x14ac:dyDescent="0.25">
      <c r="A43" s="64"/>
      <c r="B43" s="61"/>
      <c r="C43" s="60"/>
      <c r="D43" s="21" t="s">
        <v>11</v>
      </c>
      <c r="E43" s="35">
        <f t="shared" si="14"/>
        <v>7888.6059999999998</v>
      </c>
      <c r="F43" s="37">
        <v>123.57599999999999</v>
      </c>
      <c r="G43" s="37">
        <f>G44+G48+G50+G51+G52</f>
        <v>1740</v>
      </c>
      <c r="H43" s="37">
        <f t="shared" ref="H43:I43" si="17">H44+H48+H50+H51+H52</f>
        <v>1989.85</v>
      </c>
      <c r="I43" s="37">
        <f t="shared" si="17"/>
        <v>2017.59</v>
      </c>
      <c r="J43" s="37">
        <v>2017.59</v>
      </c>
      <c r="K43" s="58"/>
      <c r="L43" s="58"/>
    </row>
    <row r="44" spans="1:12" s="5" customFormat="1" ht="162" customHeight="1" x14ac:dyDescent="0.25">
      <c r="A44" s="34" t="s">
        <v>59</v>
      </c>
      <c r="B44" s="21" t="s">
        <v>91</v>
      </c>
      <c r="C44" s="33" t="s">
        <v>12</v>
      </c>
      <c r="D44" s="21" t="s">
        <v>11</v>
      </c>
      <c r="E44" s="35">
        <f t="shared" si="14"/>
        <v>1740</v>
      </c>
      <c r="F44" s="35">
        <v>0</v>
      </c>
      <c r="G44" s="35">
        <v>1740</v>
      </c>
      <c r="H44" s="35">
        <v>0</v>
      </c>
      <c r="I44" s="35">
        <v>0</v>
      </c>
      <c r="J44" s="35">
        <v>0</v>
      </c>
      <c r="K44" s="21" t="s">
        <v>108</v>
      </c>
      <c r="L44" s="21" t="s">
        <v>21</v>
      </c>
    </row>
    <row r="45" spans="1:12" s="5" customFormat="1" x14ac:dyDescent="0.25">
      <c r="A45" s="64" t="s">
        <v>60</v>
      </c>
      <c r="B45" s="59" t="s">
        <v>109</v>
      </c>
      <c r="C45" s="60" t="s">
        <v>12</v>
      </c>
      <c r="D45" s="21" t="s">
        <v>9</v>
      </c>
      <c r="E45" s="35">
        <f t="shared" si="14"/>
        <v>11665.905999999999</v>
      </c>
      <c r="F45" s="35">
        <f t="shared" ref="F45:J45" si="18">SUM(F46:F48)</f>
        <v>2810.576</v>
      </c>
      <c r="G45" s="35">
        <f t="shared" si="18"/>
        <v>0</v>
      </c>
      <c r="H45" s="35">
        <f t="shared" si="18"/>
        <v>2748.35</v>
      </c>
      <c r="I45" s="35">
        <f t="shared" si="18"/>
        <v>3053.4900000000002</v>
      </c>
      <c r="J45" s="35">
        <f t="shared" si="18"/>
        <v>3053.4900000000002</v>
      </c>
      <c r="K45" s="59" t="s">
        <v>22</v>
      </c>
      <c r="L45" s="59" t="s">
        <v>23</v>
      </c>
    </row>
    <row r="46" spans="1:12" s="5" customFormat="1" ht="38.25" x14ac:dyDescent="0.25">
      <c r="A46" s="64"/>
      <c r="B46" s="59"/>
      <c r="C46" s="60"/>
      <c r="D46" s="21" t="s">
        <v>24</v>
      </c>
      <c r="E46" s="35">
        <f t="shared" si="14"/>
        <v>1450.8</v>
      </c>
      <c r="F46" s="35">
        <v>1450.8</v>
      </c>
      <c r="G46" s="35">
        <v>0</v>
      </c>
      <c r="H46" s="35">
        <v>0</v>
      </c>
      <c r="I46" s="35">
        <v>0</v>
      </c>
      <c r="J46" s="35">
        <v>0</v>
      </c>
      <c r="K46" s="59"/>
      <c r="L46" s="59"/>
    </row>
    <row r="47" spans="1:12" s="5" customFormat="1" ht="38.25" x14ac:dyDescent="0.25">
      <c r="A47" s="64"/>
      <c r="B47" s="59"/>
      <c r="C47" s="60"/>
      <c r="D47" s="21" t="s">
        <v>10</v>
      </c>
      <c r="E47" s="35">
        <f t="shared" si="14"/>
        <v>9286.5</v>
      </c>
      <c r="F47" s="37">
        <v>1236.2</v>
      </c>
      <c r="G47" s="35">
        <v>0</v>
      </c>
      <c r="H47" s="35">
        <v>2498.5</v>
      </c>
      <c r="I47" s="35">
        <v>2775.9</v>
      </c>
      <c r="J47" s="35">
        <v>2775.9</v>
      </c>
      <c r="K47" s="59"/>
      <c r="L47" s="59"/>
    </row>
    <row r="48" spans="1:12" s="5" customFormat="1" ht="165" customHeight="1" x14ac:dyDescent="0.25">
      <c r="A48" s="64"/>
      <c r="B48" s="59"/>
      <c r="C48" s="60"/>
      <c r="D48" s="21" t="s">
        <v>11</v>
      </c>
      <c r="E48" s="35">
        <f t="shared" si="14"/>
        <v>928.60599999999999</v>
      </c>
      <c r="F48" s="35">
        <v>123.57599999999999</v>
      </c>
      <c r="G48" s="35">
        <v>0</v>
      </c>
      <c r="H48" s="35">
        <v>249.85</v>
      </c>
      <c r="I48" s="35">
        <v>277.58999999999997</v>
      </c>
      <c r="J48" s="35">
        <v>277.58999999999997</v>
      </c>
      <c r="K48" s="59"/>
      <c r="L48" s="59"/>
    </row>
    <row r="49" spans="1:12" s="5" customFormat="1" ht="15" customHeight="1" x14ac:dyDescent="0.25">
      <c r="A49" s="74" t="s">
        <v>66</v>
      </c>
      <c r="B49" s="73" t="s">
        <v>92</v>
      </c>
      <c r="C49" s="72" t="s">
        <v>12</v>
      </c>
      <c r="D49" s="21" t="s">
        <v>9</v>
      </c>
      <c r="E49" s="35">
        <f t="shared" si="14"/>
        <v>5220</v>
      </c>
      <c r="F49" s="35">
        <v>0</v>
      </c>
      <c r="G49" s="35">
        <f>SUM(G50:G52)</f>
        <v>0</v>
      </c>
      <c r="H49" s="35">
        <v>1740</v>
      </c>
      <c r="I49" s="35">
        <f>SUM(I50:I52)</f>
        <v>1740</v>
      </c>
      <c r="J49" s="35">
        <f>SUM(J50:J52)</f>
        <v>1740</v>
      </c>
      <c r="K49" s="21"/>
      <c r="L49" s="59" t="s">
        <v>25</v>
      </c>
    </row>
    <row r="50" spans="1:12" s="5" customFormat="1" ht="69" customHeight="1" x14ac:dyDescent="0.25">
      <c r="A50" s="74"/>
      <c r="B50" s="73"/>
      <c r="C50" s="72"/>
      <c r="D50" s="21" t="s">
        <v>11</v>
      </c>
      <c r="E50" s="35">
        <f t="shared" si="14"/>
        <v>5220</v>
      </c>
      <c r="F50" s="35">
        <v>0</v>
      </c>
      <c r="G50" s="35">
        <v>0</v>
      </c>
      <c r="H50" s="35">
        <v>1740</v>
      </c>
      <c r="I50" s="35">
        <v>1740</v>
      </c>
      <c r="J50" s="35">
        <v>1740</v>
      </c>
      <c r="K50" s="21" t="s">
        <v>31</v>
      </c>
      <c r="L50" s="59"/>
    </row>
    <row r="51" spans="1:12" s="5" customFormat="1" ht="38.25" x14ac:dyDescent="0.25">
      <c r="A51" s="74"/>
      <c r="B51" s="73"/>
      <c r="C51" s="72"/>
      <c r="D51" s="21" t="s">
        <v>11</v>
      </c>
      <c r="E51" s="35">
        <f t="shared" si="14"/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21" t="s">
        <v>26</v>
      </c>
      <c r="L51" s="59"/>
    </row>
    <row r="52" spans="1:12" s="5" customFormat="1" ht="38.25" x14ac:dyDescent="0.25">
      <c r="A52" s="74"/>
      <c r="B52" s="73"/>
      <c r="C52" s="72"/>
      <c r="D52" s="21" t="s">
        <v>11</v>
      </c>
      <c r="E52" s="35">
        <f t="shared" si="14"/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21" t="s">
        <v>27</v>
      </c>
      <c r="L52" s="59"/>
    </row>
    <row r="53" spans="1:12" s="5" customFormat="1" x14ac:dyDescent="0.25">
      <c r="A53" s="64"/>
      <c r="B53" s="61" t="s">
        <v>28</v>
      </c>
      <c r="C53" s="62"/>
      <c r="D53" s="13" t="s">
        <v>29</v>
      </c>
      <c r="E53" s="22">
        <f t="shared" si="14"/>
        <v>18625.905999999999</v>
      </c>
      <c r="F53" s="22">
        <f>SUM(F54:F56)</f>
        <v>2810.576</v>
      </c>
      <c r="G53" s="22">
        <f t="shared" ref="G53:J53" si="19">SUM(G54:G56)</f>
        <v>1740</v>
      </c>
      <c r="H53" s="22">
        <f t="shared" si="19"/>
        <v>4488.3500000000004</v>
      </c>
      <c r="I53" s="22">
        <f t="shared" si="19"/>
        <v>4793.49</v>
      </c>
      <c r="J53" s="22">
        <f t="shared" si="19"/>
        <v>4793.49</v>
      </c>
      <c r="K53" s="56"/>
      <c r="L53" s="56"/>
    </row>
    <row r="54" spans="1:12" s="5" customFormat="1" ht="38.25" x14ac:dyDescent="0.25">
      <c r="A54" s="64"/>
      <c r="B54" s="61"/>
      <c r="C54" s="62"/>
      <c r="D54" s="13" t="s">
        <v>24</v>
      </c>
      <c r="E54" s="22">
        <f t="shared" si="14"/>
        <v>1450.8</v>
      </c>
      <c r="F54" s="22">
        <f>F46</f>
        <v>1450.8</v>
      </c>
      <c r="G54" s="22">
        <f>G46</f>
        <v>0</v>
      </c>
      <c r="H54" s="22">
        <f>H46</f>
        <v>0</v>
      </c>
      <c r="I54" s="22">
        <f>I46</f>
        <v>0</v>
      </c>
      <c r="J54" s="22">
        <f>J46</f>
        <v>0</v>
      </c>
      <c r="K54" s="57"/>
      <c r="L54" s="57"/>
    </row>
    <row r="55" spans="1:12" s="5" customFormat="1" ht="38.25" x14ac:dyDescent="0.25">
      <c r="A55" s="64"/>
      <c r="B55" s="61"/>
      <c r="C55" s="62"/>
      <c r="D55" s="13" t="s">
        <v>10</v>
      </c>
      <c r="E55" s="22">
        <f t="shared" si="14"/>
        <v>9286.5</v>
      </c>
      <c r="F55" s="25">
        <f>F47</f>
        <v>1236.2</v>
      </c>
      <c r="G55" s="25">
        <f t="shared" ref="G55:J55" si="20">G47</f>
        <v>0</v>
      </c>
      <c r="H55" s="25">
        <f t="shared" si="20"/>
        <v>2498.5</v>
      </c>
      <c r="I55" s="25">
        <f t="shared" si="20"/>
        <v>2775.9</v>
      </c>
      <c r="J55" s="25">
        <f t="shared" si="20"/>
        <v>2775.9</v>
      </c>
      <c r="K55" s="57"/>
      <c r="L55" s="57"/>
    </row>
    <row r="56" spans="1:12" s="5" customFormat="1" ht="38.25" x14ac:dyDescent="0.25">
      <c r="A56" s="64"/>
      <c r="B56" s="61"/>
      <c r="C56" s="62"/>
      <c r="D56" s="13" t="s">
        <v>57</v>
      </c>
      <c r="E56" s="22">
        <f t="shared" si="14"/>
        <v>7888.6059999999998</v>
      </c>
      <c r="F56" s="22">
        <f>F44+F48+F50+F51+F52</f>
        <v>123.57599999999999</v>
      </c>
      <c r="G56" s="22">
        <f t="shared" ref="G56:J56" si="21">G44+G48+G50+G51+G52</f>
        <v>1740</v>
      </c>
      <c r="H56" s="22">
        <f t="shared" si="21"/>
        <v>1989.85</v>
      </c>
      <c r="I56" s="22">
        <f t="shared" si="21"/>
        <v>2017.59</v>
      </c>
      <c r="J56" s="22">
        <f t="shared" si="21"/>
        <v>2017.59</v>
      </c>
      <c r="K56" s="58"/>
      <c r="L56" s="58"/>
    </row>
    <row r="57" spans="1:12" s="5" customFormat="1" x14ac:dyDescent="0.25">
      <c r="A57" s="63" t="s">
        <v>30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</row>
    <row r="58" spans="1:12" s="5" customFormat="1" x14ac:dyDescent="0.25">
      <c r="A58" s="64"/>
      <c r="B58" s="61" t="s">
        <v>112</v>
      </c>
      <c r="C58" s="60" t="s">
        <v>8</v>
      </c>
      <c r="D58" s="21" t="s">
        <v>9</v>
      </c>
      <c r="E58" s="22">
        <f t="shared" ref="E58:E71" si="22">SUM(F58:J58)</f>
        <v>157953.522</v>
      </c>
      <c r="F58" s="22">
        <f t="shared" ref="F58:J58" si="23">SUM(F59:F60)</f>
        <v>21902.962</v>
      </c>
      <c r="G58" s="22">
        <f t="shared" si="23"/>
        <v>34012.639999999999</v>
      </c>
      <c r="H58" s="22">
        <f t="shared" si="23"/>
        <v>34012.639999999999</v>
      </c>
      <c r="I58" s="22">
        <f t="shared" si="23"/>
        <v>34012.639999999999</v>
      </c>
      <c r="J58" s="22">
        <f t="shared" si="23"/>
        <v>34012.639999999999</v>
      </c>
      <c r="K58" s="59"/>
      <c r="L58" s="69"/>
    </row>
    <row r="59" spans="1:12" s="5" customFormat="1" ht="38.25" x14ac:dyDescent="0.25">
      <c r="A59" s="64"/>
      <c r="B59" s="61"/>
      <c r="C59" s="60"/>
      <c r="D59" s="21" t="s">
        <v>10</v>
      </c>
      <c r="E59" s="37">
        <f t="shared" si="22"/>
        <v>61310</v>
      </c>
      <c r="F59" s="37">
        <f t="shared" ref="F59:J59" si="24">F62+F65</f>
        <v>4998</v>
      </c>
      <c r="G59" s="37">
        <f t="shared" si="24"/>
        <v>14078</v>
      </c>
      <c r="H59" s="37">
        <f t="shared" si="24"/>
        <v>14078</v>
      </c>
      <c r="I59" s="37">
        <f t="shared" si="24"/>
        <v>14078</v>
      </c>
      <c r="J59" s="37">
        <f t="shared" si="24"/>
        <v>14078</v>
      </c>
      <c r="K59" s="59"/>
      <c r="L59" s="69"/>
    </row>
    <row r="60" spans="1:12" s="5" customFormat="1" ht="38.25" x14ac:dyDescent="0.25">
      <c r="A60" s="64"/>
      <c r="B60" s="61"/>
      <c r="C60" s="60"/>
      <c r="D60" s="21" t="s">
        <v>11</v>
      </c>
      <c r="E60" s="37">
        <f t="shared" si="22"/>
        <v>96643.521999999997</v>
      </c>
      <c r="F60" s="37">
        <v>16904.962</v>
      </c>
      <c r="G60" s="37">
        <f>G63+G66+G67+G68</f>
        <v>19934.64</v>
      </c>
      <c r="H60" s="37">
        <f t="shared" ref="H60:J60" si="25">H63+H66+H67+H68</f>
        <v>19934.64</v>
      </c>
      <c r="I60" s="37">
        <f t="shared" si="25"/>
        <v>19934.64</v>
      </c>
      <c r="J60" s="37">
        <f t="shared" si="25"/>
        <v>19934.64</v>
      </c>
      <c r="K60" s="59"/>
      <c r="L60" s="69"/>
    </row>
    <row r="61" spans="1:12" s="5" customFormat="1" ht="15" customHeight="1" x14ac:dyDescent="0.25">
      <c r="A61" s="68"/>
      <c r="B61" s="59" t="s">
        <v>93</v>
      </c>
      <c r="C61" s="60" t="s">
        <v>12</v>
      </c>
      <c r="D61" s="21" t="s">
        <v>9</v>
      </c>
      <c r="E61" s="37">
        <f t="shared" si="22"/>
        <v>94947.583339999997</v>
      </c>
      <c r="F61" s="37">
        <v>10863.707340000001</v>
      </c>
      <c r="G61" s="37">
        <f t="shared" ref="G61:J61" si="26">SUM(G62:G63)</f>
        <v>21020.968999999997</v>
      </c>
      <c r="H61" s="37">
        <f t="shared" si="26"/>
        <v>21020.968999999997</v>
      </c>
      <c r="I61" s="37">
        <f t="shared" si="26"/>
        <v>21020.968999999997</v>
      </c>
      <c r="J61" s="37">
        <f t="shared" si="26"/>
        <v>21020.968999999997</v>
      </c>
      <c r="K61" s="59" t="s">
        <v>106</v>
      </c>
      <c r="L61" s="59" t="s">
        <v>58</v>
      </c>
    </row>
    <row r="62" spans="1:12" s="5" customFormat="1" ht="54" customHeight="1" x14ac:dyDescent="0.25">
      <c r="A62" s="68"/>
      <c r="B62" s="59"/>
      <c r="C62" s="60"/>
      <c r="D62" s="21" t="s">
        <v>10</v>
      </c>
      <c r="E62" s="35">
        <f t="shared" si="22"/>
        <v>46472.1152</v>
      </c>
      <c r="F62" s="35">
        <v>3384.1152000000002</v>
      </c>
      <c r="G62" s="35">
        <v>10772</v>
      </c>
      <c r="H62" s="35">
        <v>10772</v>
      </c>
      <c r="I62" s="35">
        <v>10772</v>
      </c>
      <c r="J62" s="35">
        <v>10772</v>
      </c>
      <c r="K62" s="59"/>
      <c r="L62" s="59"/>
    </row>
    <row r="63" spans="1:12" s="5" customFormat="1" ht="52.5" customHeight="1" x14ac:dyDescent="0.25">
      <c r="A63" s="68"/>
      <c r="B63" s="59"/>
      <c r="C63" s="60"/>
      <c r="D63" s="21" t="s">
        <v>11</v>
      </c>
      <c r="E63" s="35">
        <f t="shared" si="22"/>
        <v>48475.46813999999</v>
      </c>
      <c r="F63" s="35">
        <v>7479.5921399999997</v>
      </c>
      <c r="G63" s="35">
        <v>10248.968999999999</v>
      </c>
      <c r="H63" s="35">
        <v>10248.968999999999</v>
      </c>
      <c r="I63" s="35">
        <v>10248.968999999999</v>
      </c>
      <c r="J63" s="35">
        <v>10248.968999999999</v>
      </c>
      <c r="K63" s="59"/>
      <c r="L63" s="59"/>
    </row>
    <row r="64" spans="1:12" s="5" customFormat="1" x14ac:dyDescent="0.25">
      <c r="A64" s="68"/>
      <c r="B64" s="59"/>
      <c r="C64" s="60"/>
      <c r="D64" s="21" t="s">
        <v>9</v>
      </c>
      <c r="E64" s="37">
        <f t="shared" si="22"/>
        <v>36867.378660000002</v>
      </c>
      <c r="F64" s="37">
        <v>11039.254660000001</v>
      </c>
      <c r="G64" s="37">
        <f t="shared" ref="G64:J64" si="27">SUM(G65:G66)</f>
        <v>6457.0309999999999</v>
      </c>
      <c r="H64" s="37">
        <f t="shared" si="27"/>
        <v>6457.0309999999999</v>
      </c>
      <c r="I64" s="37">
        <f t="shared" si="27"/>
        <v>6457.0309999999999</v>
      </c>
      <c r="J64" s="37">
        <f t="shared" si="27"/>
        <v>6457.0309999999999</v>
      </c>
      <c r="K64" s="59" t="s">
        <v>32</v>
      </c>
      <c r="L64" s="59"/>
    </row>
    <row r="65" spans="1:12" s="5" customFormat="1" ht="48.75" customHeight="1" x14ac:dyDescent="0.25">
      <c r="A65" s="68"/>
      <c r="B65" s="59"/>
      <c r="C65" s="60"/>
      <c r="D65" s="21" t="s">
        <v>10</v>
      </c>
      <c r="E65" s="35">
        <f t="shared" si="22"/>
        <v>14837.8848</v>
      </c>
      <c r="F65" s="35">
        <v>1613.8848</v>
      </c>
      <c r="G65" s="35">
        <v>3306</v>
      </c>
      <c r="H65" s="35">
        <v>3306</v>
      </c>
      <c r="I65" s="35">
        <v>3306</v>
      </c>
      <c r="J65" s="35">
        <v>3306</v>
      </c>
      <c r="K65" s="59"/>
      <c r="L65" s="59"/>
    </row>
    <row r="66" spans="1:12" s="5" customFormat="1" ht="45.75" customHeight="1" x14ac:dyDescent="0.25">
      <c r="A66" s="68"/>
      <c r="B66" s="59"/>
      <c r="C66" s="60"/>
      <c r="D66" s="21" t="s">
        <v>11</v>
      </c>
      <c r="E66" s="35">
        <f t="shared" si="22"/>
        <v>22029.493859999999</v>
      </c>
      <c r="F66" s="35">
        <v>9425.3698600000007</v>
      </c>
      <c r="G66" s="35">
        <v>3151.0309999999999</v>
      </c>
      <c r="H66" s="35">
        <v>3151.0309999999999</v>
      </c>
      <c r="I66" s="35">
        <v>3151.0309999999999</v>
      </c>
      <c r="J66" s="35">
        <v>3151.0309999999999</v>
      </c>
      <c r="K66" s="59"/>
      <c r="L66" s="59"/>
    </row>
    <row r="67" spans="1:12" s="29" customFormat="1" ht="122.25" customHeight="1" x14ac:dyDescent="0.25">
      <c r="A67" s="38"/>
      <c r="B67" s="51" t="s">
        <v>107</v>
      </c>
      <c r="C67" s="33" t="s">
        <v>12</v>
      </c>
      <c r="D67" s="21" t="s">
        <v>11</v>
      </c>
      <c r="E67" s="35">
        <f t="shared" si="22"/>
        <v>2604.1239999999998</v>
      </c>
      <c r="F67" s="35">
        <v>0</v>
      </c>
      <c r="G67" s="35">
        <v>651.03099999999995</v>
      </c>
      <c r="H67" s="35">
        <v>651.03099999999995</v>
      </c>
      <c r="I67" s="35">
        <v>651.03099999999995</v>
      </c>
      <c r="J67" s="35">
        <v>651.03099999999995</v>
      </c>
      <c r="K67" s="30" t="s">
        <v>106</v>
      </c>
      <c r="L67" s="51" t="s">
        <v>114</v>
      </c>
    </row>
    <row r="68" spans="1:12" s="29" customFormat="1" ht="63" customHeight="1" x14ac:dyDescent="0.25">
      <c r="A68" s="38"/>
      <c r="B68" s="53"/>
      <c r="C68" s="33" t="s">
        <v>12</v>
      </c>
      <c r="D68" s="21" t="s">
        <v>11</v>
      </c>
      <c r="E68" s="35">
        <f t="shared" si="22"/>
        <v>23534.436000000002</v>
      </c>
      <c r="F68" s="35">
        <v>0</v>
      </c>
      <c r="G68" s="35">
        <v>5883.6090000000004</v>
      </c>
      <c r="H68" s="35">
        <v>5883.6090000000004</v>
      </c>
      <c r="I68" s="35">
        <v>5883.6090000000004</v>
      </c>
      <c r="J68" s="35">
        <v>5883.6090000000004</v>
      </c>
      <c r="K68" s="30" t="s">
        <v>32</v>
      </c>
      <c r="L68" s="53"/>
    </row>
    <row r="69" spans="1:12" s="5" customFormat="1" x14ac:dyDescent="0.25">
      <c r="A69" s="64"/>
      <c r="B69" s="61" t="s">
        <v>33</v>
      </c>
      <c r="C69" s="62"/>
      <c r="D69" s="13" t="s">
        <v>29</v>
      </c>
      <c r="E69" s="22">
        <f t="shared" si="22"/>
        <v>157953.522</v>
      </c>
      <c r="F69" s="22">
        <f>SUM(F70:F71)</f>
        <v>21902.962</v>
      </c>
      <c r="G69" s="22">
        <f t="shared" ref="G69:J69" si="28">SUM(G70:G71)</f>
        <v>34012.639999999999</v>
      </c>
      <c r="H69" s="22">
        <f t="shared" si="28"/>
        <v>34012.639999999999</v>
      </c>
      <c r="I69" s="22">
        <f t="shared" si="28"/>
        <v>34012.639999999999</v>
      </c>
      <c r="J69" s="22">
        <f t="shared" si="28"/>
        <v>34012.639999999999</v>
      </c>
      <c r="K69" s="56"/>
      <c r="L69" s="56"/>
    </row>
    <row r="70" spans="1:12" s="5" customFormat="1" ht="38.25" x14ac:dyDescent="0.25">
      <c r="A70" s="64"/>
      <c r="B70" s="61"/>
      <c r="C70" s="62"/>
      <c r="D70" s="13" t="s">
        <v>10</v>
      </c>
      <c r="E70" s="25">
        <f t="shared" si="22"/>
        <v>61310</v>
      </c>
      <c r="F70" s="25">
        <f t="shared" ref="F70:J70" si="29">F62+F65</f>
        <v>4998</v>
      </c>
      <c r="G70" s="25">
        <f t="shared" si="29"/>
        <v>14078</v>
      </c>
      <c r="H70" s="25">
        <f t="shared" si="29"/>
        <v>14078</v>
      </c>
      <c r="I70" s="25">
        <f t="shared" si="29"/>
        <v>14078</v>
      </c>
      <c r="J70" s="25">
        <f t="shared" si="29"/>
        <v>14078</v>
      </c>
      <c r="K70" s="57"/>
      <c r="L70" s="57"/>
    </row>
    <row r="71" spans="1:12" s="5" customFormat="1" ht="38.25" x14ac:dyDescent="0.25">
      <c r="A71" s="64"/>
      <c r="B71" s="61"/>
      <c r="C71" s="62"/>
      <c r="D71" s="13" t="s">
        <v>11</v>
      </c>
      <c r="E71" s="25">
        <f t="shared" si="22"/>
        <v>96643.521999999997</v>
      </c>
      <c r="F71" s="25">
        <f t="shared" ref="F71" si="30">F63+F66</f>
        <v>16904.962</v>
      </c>
      <c r="G71" s="25">
        <f>G60</f>
        <v>19934.64</v>
      </c>
      <c r="H71" s="25">
        <f t="shared" ref="H71:J71" si="31">H60</f>
        <v>19934.64</v>
      </c>
      <c r="I71" s="25">
        <f t="shared" si="31"/>
        <v>19934.64</v>
      </c>
      <c r="J71" s="25">
        <f t="shared" si="31"/>
        <v>19934.64</v>
      </c>
      <c r="K71" s="58"/>
      <c r="L71" s="58"/>
    </row>
    <row r="72" spans="1:12" s="5" customFormat="1" x14ac:dyDescent="0.25">
      <c r="A72" s="63" t="s">
        <v>34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</row>
    <row r="73" spans="1:12" s="5" customFormat="1" x14ac:dyDescent="0.25">
      <c r="A73" s="64">
        <v>1</v>
      </c>
      <c r="B73" s="61" t="s">
        <v>35</v>
      </c>
      <c r="C73" s="60" t="s">
        <v>8</v>
      </c>
      <c r="D73" s="21" t="s">
        <v>9</v>
      </c>
      <c r="E73" s="23">
        <f t="shared" ref="E73:E81" si="32">SUM(F73:J73)</f>
        <v>0</v>
      </c>
      <c r="F73" s="23">
        <f>SUM(F74:F75)</f>
        <v>0</v>
      </c>
      <c r="G73" s="23">
        <f t="shared" ref="G73:J73" si="33">SUM(G74:G75)</f>
        <v>0</v>
      </c>
      <c r="H73" s="23">
        <f t="shared" si="33"/>
        <v>0</v>
      </c>
      <c r="I73" s="23">
        <f t="shared" si="33"/>
        <v>0</v>
      </c>
      <c r="J73" s="23">
        <f t="shared" si="33"/>
        <v>0</v>
      </c>
      <c r="K73" s="59" t="s">
        <v>36</v>
      </c>
      <c r="L73" s="59" t="s">
        <v>37</v>
      </c>
    </row>
    <row r="74" spans="1:12" s="5" customFormat="1" ht="38.25" x14ac:dyDescent="0.25">
      <c r="A74" s="64"/>
      <c r="B74" s="61"/>
      <c r="C74" s="60"/>
      <c r="D74" s="21" t="s">
        <v>10</v>
      </c>
      <c r="E74" s="24">
        <f t="shared" si="32"/>
        <v>0</v>
      </c>
      <c r="F74" s="24">
        <f>F77</f>
        <v>0</v>
      </c>
      <c r="G74" s="24">
        <f t="shared" ref="G74:J74" si="34">G77</f>
        <v>0</v>
      </c>
      <c r="H74" s="24">
        <f t="shared" si="34"/>
        <v>0</v>
      </c>
      <c r="I74" s="24">
        <f t="shared" si="34"/>
        <v>0</v>
      </c>
      <c r="J74" s="24">
        <f t="shared" si="34"/>
        <v>0</v>
      </c>
      <c r="K74" s="59"/>
      <c r="L74" s="59"/>
    </row>
    <row r="75" spans="1:12" s="5" customFormat="1" ht="82.5" customHeight="1" x14ac:dyDescent="0.25">
      <c r="A75" s="64"/>
      <c r="B75" s="61"/>
      <c r="C75" s="60"/>
      <c r="D75" s="21" t="s">
        <v>11</v>
      </c>
      <c r="E75" s="24">
        <f t="shared" si="32"/>
        <v>0</v>
      </c>
      <c r="F75" s="24">
        <f>F78</f>
        <v>0</v>
      </c>
      <c r="G75" s="24">
        <f t="shared" ref="G75:J75" si="35">G78</f>
        <v>0</v>
      </c>
      <c r="H75" s="24">
        <f t="shared" si="35"/>
        <v>0</v>
      </c>
      <c r="I75" s="24">
        <f t="shared" si="35"/>
        <v>0</v>
      </c>
      <c r="J75" s="24">
        <f t="shared" si="35"/>
        <v>0</v>
      </c>
      <c r="K75" s="59"/>
      <c r="L75" s="59"/>
    </row>
    <row r="76" spans="1:12" s="5" customFormat="1" x14ac:dyDescent="0.25">
      <c r="A76" s="64" t="s">
        <v>59</v>
      </c>
      <c r="B76" s="59" t="s">
        <v>94</v>
      </c>
      <c r="C76" s="60" t="s">
        <v>12</v>
      </c>
      <c r="D76" s="21" t="s">
        <v>38</v>
      </c>
      <c r="E76" s="24">
        <f t="shared" si="32"/>
        <v>0</v>
      </c>
      <c r="F76" s="24">
        <f>SUM(F77:F78)</f>
        <v>0</v>
      </c>
      <c r="G76" s="24">
        <f t="shared" ref="G76:J76" si="36">SUM(G77:G78)</f>
        <v>0</v>
      </c>
      <c r="H76" s="24">
        <f t="shared" si="36"/>
        <v>0</v>
      </c>
      <c r="I76" s="24">
        <f t="shared" si="36"/>
        <v>0</v>
      </c>
      <c r="J76" s="24">
        <f t="shared" si="36"/>
        <v>0</v>
      </c>
      <c r="K76" s="59" t="s">
        <v>36</v>
      </c>
      <c r="L76" s="59" t="s">
        <v>37</v>
      </c>
    </row>
    <row r="77" spans="1:12" s="5" customFormat="1" ht="38.25" x14ac:dyDescent="0.25">
      <c r="A77" s="64"/>
      <c r="B77" s="59"/>
      <c r="C77" s="60"/>
      <c r="D77" s="21" t="s">
        <v>10</v>
      </c>
      <c r="E77" s="24">
        <f t="shared" si="32"/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59"/>
      <c r="L77" s="59"/>
    </row>
    <row r="78" spans="1:12" s="5" customFormat="1" ht="112.5" customHeight="1" x14ac:dyDescent="0.25">
      <c r="A78" s="64"/>
      <c r="B78" s="59"/>
      <c r="C78" s="60"/>
      <c r="D78" s="21" t="s">
        <v>11</v>
      </c>
      <c r="E78" s="24">
        <f t="shared" si="32"/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59"/>
      <c r="L78" s="59"/>
    </row>
    <row r="79" spans="1:12" s="5" customFormat="1" x14ac:dyDescent="0.25">
      <c r="A79" s="64"/>
      <c r="B79" s="61" t="s">
        <v>28</v>
      </c>
      <c r="C79" s="62"/>
      <c r="D79" s="13" t="s">
        <v>29</v>
      </c>
      <c r="E79" s="23">
        <f t="shared" si="32"/>
        <v>0</v>
      </c>
      <c r="F79" s="23">
        <f>SUM(F80:F81)</f>
        <v>0</v>
      </c>
      <c r="G79" s="23">
        <f t="shared" ref="G79:J79" si="37">SUM(G80:G81)</f>
        <v>0</v>
      </c>
      <c r="H79" s="23">
        <f t="shared" si="37"/>
        <v>0</v>
      </c>
      <c r="I79" s="23">
        <f t="shared" si="37"/>
        <v>0</v>
      </c>
      <c r="J79" s="23">
        <f t="shared" si="37"/>
        <v>0</v>
      </c>
      <c r="K79" s="56"/>
      <c r="L79" s="56"/>
    </row>
    <row r="80" spans="1:12" s="5" customFormat="1" ht="38.25" x14ac:dyDescent="0.25">
      <c r="A80" s="64"/>
      <c r="B80" s="61"/>
      <c r="C80" s="62"/>
      <c r="D80" s="13" t="s">
        <v>10</v>
      </c>
      <c r="E80" s="23">
        <f t="shared" si="32"/>
        <v>0</v>
      </c>
      <c r="F80" s="23">
        <f>F77</f>
        <v>0</v>
      </c>
      <c r="G80" s="23">
        <f t="shared" ref="G80:J80" si="38">G77</f>
        <v>0</v>
      </c>
      <c r="H80" s="23">
        <f t="shared" si="38"/>
        <v>0</v>
      </c>
      <c r="I80" s="23">
        <f t="shared" si="38"/>
        <v>0</v>
      </c>
      <c r="J80" s="23">
        <f t="shared" si="38"/>
        <v>0</v>
      </c>
      <c r="K80" s="57"/>
      <c r="L80" s="57"/>
    </row>
    <row r="81" spans="1:14" s="5" customFormat="1" ht="38.25" x14ac:dyDescent="0.25">
      <c r="A81" s="64"/>
      <c r="B81" s="61"/>
      <c r="C81" s="62"/>
      <c r="D81" s="13" t="s">
        <v>11</v>
      </c>
      <c r="E81" s="23">
        <f t="shared" si="32"/>
        <v>0</v>
      </c>
      <c r="F81" s="23">
        <f>F78</f>
        <v>0</v>
      </c>
      <c r="G81" s="23">
        <f t="shared" ref="G81:J81" si="39">G78</f>
        <v>0</v>
      </c>
      <c r="H81" s="23">
        <f t="shared" si="39"/>
        <v>0</v>
      </c>
      <c r="I81" s="23">
        <f t="shared" si="39"/>
        <v>0</v>
      </c>
      <c r="J81" s="23">
        <f t="shared" si="39"/>
        <v>0</v>
      </c>
      <c r="K81" s="58"/>
      <c r="L81" s="58"/>
    </row>
    <row r="82" spans="1:14" s="5" customFormat="1" x14ac:dyDescent="0.25">
      <c r="A82" s="63" t="s">
        <v>39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</row>
    <row r="83" spans="1:14" s="5" customFormat="1" x14ac:dyDescent="0.25">
      <c r="A83" s="64">
        <v>1</v>
      </c>
      <c r="B83" s="61" t="s">
        <v>40</v>
      </c>
      <c r="C83" s="60" t="s">
        <v>12</v>
      </c>
      <c r="D83" s="21" t="s">
        <v>38</v>
      </c>
      <c r="E83" s="22">
        <f t="shared" ref="E83:E92" si="40">SUM(F83:J83)</f>
        <v>14220</v>
      </c>
      <c r="F83" s="22">
        <f t="shared" ref="F83:J83" si="41">SUM(F84:F85)</f>
        <v>1220</v>
      </c>
      <c r="G83" s="22">
        <f t="shared" si="41"/>
        <v>3250</v>
      </c>
      <c r="H83" s="22">
        <f t="shared" si="41"/>
        <v>3250</v>
      </c>
      <c r="I83" s="22">
        <f t="shared" si="41"/>
        <v>3250</v>
      </c>
      <c r="J83" s="22">
        <f t="shared" si="41"/>
        <v>3250</v>
      </c>
      <c r="K83" s="59" t="s">
        <v>41</v>
      </c>
      <c r="L83" s="56"/>
    </row>
    <row r="84" spans="1:14" s="5" customFormat="1" ht="38.25" x14ac:dyDescent="0.25">
      <c r="A84" s="64"/>
      <c r="B84" s="61"/>
      <c r="C84" s="60"/>
      <c r="D84" s="21" t="s">
        <v>10</v>
      </c>
      <c r="E84" s="35">
        <f t="shared" si="40"/>
        <v>0</v>
      </c>
      <c r="F84" s="35">
        <f t="shared" ref="F84:J84" si="42">F87+F90</f>
        <v>0</v>
      </c>
      <c r="G84" s="35">
        <f t="shared" si="42"/>
        <v>0</v>
      </c>
      <c r="H84" s="35">
        <f t="shared" si="42"/>
        <v>0</v>
      </c>
      <c r="I84" s="35">
        <f t="shared" si="42"/>
        <v>0</v>
      </c>
      <c r="J84" s="35">
        <f t="shared" si="42"/>
        <v>0</v>
      </c>
      <c r="K84" s="59"/>
      <c r="L84" s="57"/>
      <c r="N84" s="11"/>
    </row>
    <row r="85" spans="1:14" s="5" customFormat="1" ht="38.25" x14ac:dyDescent="0.25">
      <c r="A85" s="64"/>
      <c r="B85" s="61"/>
      <c r="C85" s="60"/>
      <c r="D85" s="12" t="s">
        <v>11</v>
      </c>
      <c r="E85" s="35">
        <f t="shared" si="40"/>
        <v>14220</v>
      </c>
      <c r="F85" s="35">
        <f>F88+F91+F92+F96+F97</f>
        <v>1220</v>
      </c>
      <c r="G85" s="35">
        <f>G88+G91+G92+G96+G97</f>
        <v>3250</v>
      </c>
      <c r="H85" s="35">
        <f>H88+H91+H92+H96+H97</f>
        <v>3250</v>
      </c>
      <c r="I85" s="35">
        <f>I88+I91+I92+I96+I97</f>
        <v>3250</v>
      </c>
      <c r="J85" s="35">
        <f>J88+J91+J92+J96+J97</f>
        <v>3250</v>
      </c>
      <c r="K85" s="59"/>
      <c r="L85" s="58"/>
      <c r="N85" s="11"/>
    </row>
    <row r="86" spans="1:14" s="5" customFormat="1" x14ac:dyDescent="0.25">
      <c r="A86" s="64" t="s">
        <v>59</v>
      </c>
      <c r="B86" s="59" t="s">
        <v>95</v>
      </c>
      <c r="C86" s="60" t="s">
        <v>12</v>
      </c>
      <c r="D86" s="21" t="s">
        <v>38</v>
      </c>
      <c r="E86" s="35">
        <f t="shared" si="40"/>
        <v>850</v>
      </c>
      <c r="F86" s="35">
        <f t="shared" ref="F86:J86" si="43">SUM(F87:F88)</f>
        <v>130</v>
      </c>
      <c r="G86" s="35">
        <f t="shared" si="43"/>
        <v>330</v>
      </c>
      <c r="H86" s="35">
        <f t="shared" si="43"/>
        <v>130</v>
      </c>
      <c r="I86" s="35">
        <f t="shared" si="43"/>
        <v>130</v>
      </c>
      <c r="J86" s="35">
        <f t="shared" si="43"/>
        <v>130</v>
      </c>
      <c r="K86" s="59" t="s">
        <v>41</v>
      </c>
      <c r="L86" s="59" t="s">
        <v>42</v>
      </c>
    </row>
    <row r="87" spans="1:14" s="5" customFormat="1" ht="38.25" x14ac:dyDescent="0.25">
      <c r="A87" s="64"/>
      <c r="B87" s="59"/>
      <c r="C87" s="60"/>
      <c r="D87" s="21" t="s">
        <v>10</v>
      </c>
      <c r="E87" s="35">
        <f t="shared" si="40"/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59"/>
      <c r="L87" s="59"/>
    </row>
    <row r="88" spans="1:14" s="5" customFormat="1" ht="90" customHeight="1" x14ac:dyDescent="0.25">
      <c r="A88" s="64"/>
      <c r="B88" s="59"/>
      <c r="C88" s="60"/>
      <c r="D88" s="21" t="s">
        <v>11</v>
      </c>
      <c r="E88" s="35">
        <f t="shared" si="40"/>
        <v>850</v>
      </c>
      <c r="F88" s="35">
        <v>130</v>
      </c>
      <c r="G88" s="35">
        <v>330</v>
      </c>
      <c r="H88" s="35">
        <v>130</v>
      </c>
      <c r="I88" s="35">
        <v>130</v>
      </c>
      <c r="J88" s="35">
        <v>130</v>
      </c>
      <c r="K88" s="59"/>
      <c r="L88" s="59"/>
    </row>
    <row r="89" spans="1:14" s="5" customFormat="1" x14ac:dyDescent="0.25">
      <c r="A89" s="64" t="s">
        <v>60</v>
      </c>
      <c r="B89" s="59" t="s">
        <v>96</v>
      </c>
      <c r="C89" s="60" t="s">
        <v>12</v>
      </c>
      <c r="D89" s="21" t="s">
        <v>38</v>
      </c>
      <c r="E89" s="37">
        <f t="shared" si="40"/>
        <v>10570</v>
      </c>
      <c r="F89" s="37">
        <f>SUM(F90:F91)</f>
        <v>850</v>
      </c>
      <c r="G89" s="37">
        <f>SUM(G90:G91)</f>
        <v>1740</v>
      </c>
      <c r="H89" s="37">
        <f>SUM(H90:H91)</f>
        <v>2660</v>
      </c>
      <c r="I89" s="37">
        <f>SUM(I90:I91)</f>
        <v>2660</v>
      </c>
      <c r="J89" s="37">
        <f>SUM(J90:J91)</f>
        <v>2660</v>
      </c>
      <c r="K89" s="59" t="s">
        <v>41</v>
      </c>
      <c r="L89" s="59" t="s">
        <v>43</v>
      </c>
    </row>
    <row r="90" spans="1:14" s="5" customFormat="1" ht="38.25" x14ac:dyDescent="0.25">
      <c r="A90" s="64"/>
      <c r="B90" s="59"/>
      <c r="C90" s="60"/>
      <c r="D90" s="21" t="s">
        <v>10</v>
      </c>
      <c r="E90" s="35">
        <f t="shared" si="40"/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59"/>
      <c r="L90" s="59"/>
    </row>
    <row r="91" spans="1:14" s="5" customFormat="1" ht="46.5" customHeight="1" x14ac:dyDescent="0.25">
      <c r="A91" s="64"/>
      <c r="B91" s="59"/>
      <c r="C91" s="60"/>
      <c r="D91" s="21" t="s">
        <v>11</v>
      </c>
      <c r="E91" s="35">
        <f t="shared" si="40"/>
        <v>10570</v>
      </c>
      <c r="F91" s="35">
        <v>850</v>
      </c>
      <c r="G91" s="35">
        <v>1740</v>
      </c>
      <c r="H91" s="35">
        <v>2660</v>
      </c>
      <c r="I91" s="35">
        <v>2660</v>
      </c>
      <c r="J91" s="35">
        <v>2660</v>
      </c>
      <c r="K91" s="59"/>
      <c r="L91" s="59"/>
    </row>
    <row r="92" spans="1:14" s="5" customFormat="1" ht="96" customHeight="1" x14ac:dyDescent="0.25">
      <c r="A92" s="34" t="s">
        <v>66</v>
      </c>
      <c r="B92" s="32" t="s">
        <v>97</v>
      </c>
      <c r="C92" s="33" t="s">
        <v>12</v>
      </c>
      <c r="D92" s="21" t="s">
        <v>11</v>
      </c>
      <c r="E92" s="35">
        <f t="shared" si="40"/>
        <v>920</v>
      </c>
      <c r="F92" s="35">
        <v>40</v>
      </c>
      <c r="G92" s="35">
        <v>580</v>
      </c>
      <c r="H92" s="35">
        <v>100</v>
      </c>
      <c r="I92" s="35">
        <v>100</v>
      </c>
      <c r="J92" s="35">
        <v>100</v>
      </c>
      <c r="K92" s="32" t="s">
        <v>41</v>
      </c>
      <c r="L92" s="32" t="s">
        <v>44</v>
      </c>
    </row>
    <row r="93" spans="1:14" s="5" customFormat="1" ht="38.25" customHeight="1" x14ac:dyDescent="0.25">
      <c r="A93" s="55" t="s">
        <v>74</v>
      </c>
      <c r="B93" s="59" t="s">
        <v>98</v>
      </c>
      <c r="C93" s="60" t="s">
        <v>12</v>
      </c>
      <c r="D93" s="21" t="s">
        <v>9</v>
      </c>
      <c r="E93" s="54" t="s">
        <v>75</v>
      </c>
      <c r="F93" s="54"/>
      <c r="G93" s="54"/>
      <c r="H93" s="54"/>
      <c r="I93" s="54"/>
      <c r="J93" s="54"/>
      <c r="K93" s="59" t="s">
        <v>32</v>
      </c>
      <c r="L93" s="59" t="s">
        <v>45</v>
      </c>
    </row>
    <row r="94" spans="1:14" s="5" customFormat="1" ht="38.25" x14ac:dyDescent="0.25">
      <c r="A94" s="55"/>
      <c r="B94" s="59"/>
      <c r="C94" s="60"/>
      <c r="D94" s="21" t="s">
        <v>10</v>
      </c>
      <c r="E94" s="54"/>
      <c r="F94" s="54"/>
      <c r="G94" s="54"/>
      <c r="H94" s="54"/>
      <c r="I94" s="54"/>
      <c r="J94" s="54"/>
      <c r="K94" s="59"/>
      <c r="L94" s="59"/>
    </row>
    <row r="95" spans="1:14" s="5" customFormat="1" ht="38.25" x14ac:dyDescent="0.25">
      <c r="A95" s="55"/>
      <c r="B95" s="59"/>
      <c r="C95" s="60"/>
      <c r="D95" s="21" t="s">
        <v>11</v>
      </c>
      <c r="E95" s="54"/>
      <c r="F95" s="54"/>
      <c r="G95" s="54"/>
      <c r="H95" s="54"/>
      <c r="I95" s="54"/>
      <c r="J95" s="54"/>
      <c r="K95" s="59"/>
      <c r="L95" s="59"/>
    </row>
    <row r="96" spans="1:14" s="5" customFormat="1" ht="108.75" customHeight="1" x14ac:dyDescent="0.25">
      <c r="A96" s="26" t="s">
        <v>67</v>
      </c>
      <c r="B96" s="30" t="s">
        <v>99</v>
      </c>
      <c r="C96" s="27" t="s">
        <v>12</v>
      </c>
      <c r="D96" s="21" t="s">
        <v>11</v>
      </c>
      <c r="E96" s="35">
        <f>SUM(F96:J96)</f>
        <v>820</v>
      </c>
      <c r="F96" s="35">
        <v>80</v>
      </c>
      <c r="G96" s="35">
        <v>200</v>
      </c>
      <c r="H96" s="35">
        <v>180</v>
      </c>
      <c r="I96" s="35">
        <v>180</v>
      </c>
      <c r="J96" s="35">
        <v>180</v>
      </c>
      <c r="K96" s="28" t="s">
        <v>41</v>
      </c>
      <c r="L96" s="30" t="s">
        <v>45</v>
      </c>
    </row>
    <row r="97" spans="1:14" s="5" customFormat="1" ht="111.75" customHeight="1" x14ac:dyDescent="0.25">
      <c r="A97" s="34" t="s">
        <v>68</v>
      </c>
      <c r="B97" s="32" t="s">
        <v>100</v>
      </c>
      <c r="C97" s="33" t="s">
        <v>12</v>
      </c>
      <c r="D97" s="21" t="s">
        <v>11</v>
      </c>
      <c r="E97" s="35">
        <f>SUM(F97:J97)</f>
        <v>1060</v>
      </c>
      <c r="F97" s="35">
        <v>120</v>
      </c>
      <c r="G97" s="35">
        <v>400</v>
      </c>
      <c r="H97" s="35">
        <v>180</v>
      </c>
      <c r="I97" s="35">
        <v>180</v>
      </c>
      <c r="J97" s="35">
        <v>180</v>
      </c>
      <c r="K97" s="32" t="s">
        <v>41</v>
      </c>
      <c r="L97" s="32" t="s">
        <v>46</v>
      </c>
    </row>
    <row r="98" spans="1:14" s="5" customFormat="1" ht="104.25" customHeight="1" x14ac:dyDescent="0.25">
      <c r="A98" s="34">
        <v>2</v>
      </c>
      <c r="B98" s="31" t="s">
        <v>47</v>
      </c>
      <c r="C98" s="33" t="s">
        <v>12</v>
      </c>
      <c r="D98" s="21" t="s">
        <v>11</v>
      </c>
      <c r="E98" s="54" t="s">
        <v>76</v>
      </c>
      <c r="F98" s="54"/>
      <c r="G98" s="54"/>
      <c r="H98" s="54"/>
      <c r="I98" s="54"/>
      <c r="J98" s="54"/>
      <c r="K98" s="32" t="s">
        <v>48</v>
      </c>
      <c r="L98" s="40"/>
    </row>
    <row r="99" spans="1:14" s="5" customFormat="1" ht="159.75" customHeight="1" x14ac:dyDescent="0.25">
      <c r="A99" s="34" t="s">
        <v>61</v>
      </c>
      <c r="B99" s="32" t="s">
        <v>101</v>
      </c>
      <c r="C99" s="33" t="s">
        <v>12</v>
      </c>
      <c r="D99" s="21" t="s">
        <v>11</v>
      </c>
      <c r="E99" s="54" t="s">
        <v>76</v>
      </c>
      <c r="F99" s="54"/>
      <c r="G99" s="54"/>
      <c r="H99" s="54"/>
      <c r="I99" s="54"/>
      <c r="J99" s="54"/>
      <c r="K99" s="21" t="s">
        <v>48</v>
      </c>
      <c r="L99" s="21" t="s">
        <v>49</v>
      </c>
    </row>
    <row r="100" spans="1:14" s="5" customFormat="1" ht="149.25" customHeight="1" x14ac:dyDescent="0.25">
      <c r="A100" s="34" t="s">
        <v>69</v>
      </c>
      <c r="B100" s="32" t="s">
        <v>102</v>
      </c>
      <c r="C100" s="33" t="s">
        <v>12</v>
      </c>
      <c r="D100" s="21" t="s">
        <v>11</v>
      </c>
      <c r="E100" s="54" t="s">
        <v>76</v>
      </c>
      <c r="F100" s="54"/>
      <c r="G100" s="54"/>
      <c r="H100" s="54"/>
      <c r="I100" s="54"/>
      <c r="J100" s="54"/>
      <c r="K100" s="32" t="s">
        <v>41</v>
      </c>
      <c r="L100" s="32" t="s">
        <v>50</v>
      </c>
    </row>
    <row r="101" spans="1:14" s="5" customFormat="1" x14ac:dyDescent="0.25">
      <c r="A101" s="64"/>
      <c r="B101" s="61" t="s">
        <v>33</v>
      </c>
      <c r="C101" s="62"/>
      <c r="D101" s="13" t="s">
        <v>29</v>
      </c>
      <c r="E101" s="22">
        <f t="shared" ref="E101:E107" si="44">SUM(F101:J101)</f>
        <v>14220</v>
      </c>
      <c r="F101" s="22">
        <f t="shared" ref="F101:J101" si="45">SUM(F102:F103)</f>
        <v>1220</v>
      </c>
      <c r="G101" s="22">
        <f t="shared" si="45"/>
        <v>3250</v>
      </c>
      <c r="H101" s="22">
        <f t="shared" si="45"/>
        <v>3250</v>
      </c>
      <c r="I101" s="22">
        <f t="shared" si="45"/>
        <v>3250</v>
      </c>
      <c r="J101" s="22">
        <f t="shared" si="45"/>
        <v>3250</v>
      </c>
      <c r="K101" s="56"/>
      <c r="L101" s="56"/>
    </row>
    <row r="102" spans="1:14" s="5" customFormat="1" ht="38.25" x14ac:dyDescent="0.25">
      <c r="A102" s="64"/>
      <c r="B102" s="61"/>
      <c r="C102" s="62"/>
      <c r="D102" s="13" t="s">
        <v>10</v>
      </c>
      <c r="E102" s="22">
        <f t="shared" si="44"/>
        <v>0</v>
      </c>
      <c r="F102" s="22">
        <f>F87+F90</f>
        <v>0</v>
      </c>
      <c r="G102" s="22">
        <f>G87+G90</f>
        <v>0</v>
      </c>
      <c r="H102" s="22">
        <f>H87+H90</f>
        <v>0</v>
      </c>
      <c r="I102" s="22">
        <f>I87+I90</f>
        <v>0</v>
      </c>
      <c r="J102" s="22">
        <f>J87+J90</f>
        <v>0</v>
      </c>
      <c r="K102" s="57"/>
      <c r="L102" s="57"/>
    </row>
    <row r="103" spans="1:14" s="5" customFormat="1" ht="38.25" x14ac:dyDescent="0.25">
      <c r="A103" s="64"/>
      <c r="B103" s="61"/>
      <c r="C103" s="62"/>
      <c r="D103" s="13" t="s">
        <v>11</v>
      </c>
      <c r="E103" s="22">
        <f t="shared" si="44"/>
        <v>14220</v>
      </c>
      <c r="F103" s="22">
        <f>F88+F91+F92+F96+F97</f>
        <v>1220</v>
      </c>
      <c r="G103" s="22">
        <f t="shared" ref="G103:J103" si="46">G88+G91+G92+G96+G97</f>
        <v>3250</v>
      </c>
      <c r="H103" s="22">
        <f t="shared" si="46"/>
        <v>3250</v>
      </c>
      <c r="I103" s="22">
        <f t="shared" si="46"/>
        <v>3250</v>
      </c>
      <c r="J103" s="22">
        <f t="shared" si="46"/>
        <v>3250</v>
      </c>
      <c r="K103" s="58"/>
      <c r="L103" s="58"/>
    </row>
    <row r="104" spans="1:14" s="5" customFormat="1" x14ac:dyDescent="0.25">
      <c r="A104" s="64"/>
      <c r="B104" s="61" t="s">
        <v>51</v>
      </c>
      <c r="C104" s="62"/>
      <c r="D104" s="13" t="s">
        <v>29</v>
      </c>
      <c r="E104" s="25">
        <f t="shared" si="44"/>
        <v>1589827.7489999998</v>
      </c>
      <c r="F104" s="25">
        <f t="shared" ref="F104:J104" si="47">SUM(F105:F107)</f>
        <v>300294.97899999999</v>
      </c>
      <c r="G104" s="22">
        <f t="shared" si="47"/>
        <v>323539.61</v>
      </c>
      <c r="H104" s="22">
        <f t="shared" si="47"/>
        <v>319924.96000000002</v>
      </c>
      <c r="I104" s="22">
        <f t="shared" si="47"/>
        <v>323034.09999999998</v>
      </c>
      <c r="J104" s="22">
        <f t="shared" si="47"/>
        <v>323034.09999999998</v>
      </c>
      <c r="K104" s="56"/>
      <c r="L104" s="56"/>
      <c r="N104" s="10"/>
    </row>
    <row r="105" spans="1:14" s="5" customFormat="1" ht="38.25" x14ac:dyDescent="0.25">
      <c r="A105" s="64"/>
      <c r="B105" s="61"/>
      <c r="C105" s="62"/>
      <c r="D105" s="13" t="s">
        <v>24</v>
      </c>
      <c r="E105" s="25">
        <f t="shared" si="44"/>
        <v>1450.8</v>
      </c>
      <c r="F105" s="25">
        <f>F54</f>
        <v>1450.8</v>
      </c>
      <c r="G105" s="22">
        <f>G54</f>
        <v>0</v>
      </c>
      <c r="H105" s="22">
        <f>H54</f>
        <v>0</v>
      </c>
      <c r="I105" s="22">
        <f>I54</f>
        <v>0</v>
      </c>
      <c r="J105" s="22">
        <f>J54</f>
        <v>0</v>
      </c>
      <c r="K105" s="57"/>
      <c r="L105" s="57"/>
    </row>
    <row r="106" spans="1:14" s="5" customFormat="1" ht="38.25" x14ac:dyDescent="0.25">
      <c r="A106" s="64"/>
      <c r="B106" s="61"/>
      <c r="C106" s="62"/>
      <c r="D106" s="13" t="s">
        <v>10</v>
      </c>
      <c r="E106" s="25">
        <f t="shared" si="44"/>
        <v>492952.5</v>
      </c>
      <c r="F106" s="25">
        <f t="shared" ref="F106:J107" si="48">F37+F55+F70+F80+F102</f>
        <v>87483.199999999997</v>
      </c>
      <c r="G106" s="22">
        <f t="shared" si="48"/>
        <v>102725</v>
      </c>
      <c r="H106" s="22">
        <f t="shared" si="48"/>
        <v>98860.5</v>
      </c>
      <c r="I106" s="22">
        <f t="shared" si="48"/>
        <v>101941.9</v>
      </c>
      <c r="J106" s="22">
        <f t="shared" si="48"/>
        <v>101941.9</v>
      </c>
      <c r="K106" s="57"/>
      <c r="L106" s="57"/>
    </row>
    <row r="107" spans="1:14" s="5" customFormat="1" ht="38.25" x14ac:dyDescent="0.25">
      <c r="A107" s="64"/>
      <c r="B107" s="61"/>
      <c r="C107" s="62"/>
      <c r="D107" s="13" t="s">
        <v>11</v>
      </c>
      <c r="E107" s="22">
        <f t="shared" si="44"/>
        <v>1095424.449</v>
      </c>
      <c r="F107" s="22">
        <f t="shared" si="48"/>
        <v>211360.97899999999</v>
      </c>
      <c r="G107" s="22">
        <f t="shared" si="48"/>
        <v>220814.61</v>
      </c>
      <c r="H107" s="22">
        <f t="shared" si="48"/>
        <v>221064.46000000002</v>
      </c>
      <c r="I107" s="22">
        <f t="shared" si="48"/>
        <v>221092.2</v>
      </c>
      <c r="J107" s="22">
        <f t="shared" si="48"/>
        <v>221092.2</v>
      </c>
      <c r="K107" s="58"/>
      <c r="L107" s="58"/>
    </row>
    <row r="108" spans="1:14" s="5" customFormat="1" x14ac:dyDescent="0.25">
      <c r="A108" s="15"/>
      <c r="B108" s="16"/>
      <c r="C108" s="17"/>
      <c r="D108" s="18"/>
      <c r="E108" s="19"/>
      <c r="F108" s="19"/>
      <c r="G108" s="19"/>
      <c r="H108" s="19"/>
      <c r="I108" s="19"/>
      <c r="J108" s="19"/>
      <c r="K108" s="20"/>
      <c r="L108" s="20"/>
    </row>
    <row r="109" spans="1:14" s="5" customFormat="1" x14ac:dyDescent="0.25">
      <c r="A109" s="15"/>
      <c r="B109" s="16"/>
      <c r="C109" s="17"/>
      <c r="D109" s="18"/>
      <c r="E109" s="19"/>
      <c r="F109" s="19"/>
      <c r="G109" s="19"/>
      <c r="H109" s="19"/>
      <c r="I109" s="19"/>
      <c r="J109" s="19"/>
      <c r="K109" s="20"/>
      <c r="L109" s="20"/>
    </row>
    <row r="110" spans="1:14" s="5" customFormat="1" x14ac:dyDescent="0.25">
      <c r="A110" s="15"/>
      <c r="B110" s="16"/>
      <c r="C110" s="17"/>
      <c r="D110" s="18"/>
      <c r="E110" s="19"/>
      <c r="F110" s="19"/>
      <c r="G110" s="19"/>
      <c r="H110" s="19"/>
      <c r="I110" s="19"/>
      <c r="J110" s="19"/>
      <c r="K110" s="20"/>
      <c r="L110" s="20"/>
    </row>
    <row r="111" spans="1:14" s="5" customFormat="1" x14ac:dyDescent="0.25">
      <c r="A111" s="42"/>
      <c r="B111" s="43"/>
      <c r="C111" s="44"/>
      <c r="D111" s="45"/>
      <c r="E111" s="41"/>
      <c r="F111" s="41"/>
      <c r="G111" s="41"/>
      <c r="H111" s="41"/>
      <c r="I111" s="41"/>
      <c r="J111" s="41"/>
      <c r="K111" s="43"/>
      <c r="L111" s="43" t="s">
        <v>105</v>
      </c>
    </row>
    <row r="112" spans="1:14" s="5" customFormat="1" ht="18.75" x14ac:dyDescent="0.3">
      <c r="A112" s="42"/>
      <c r="B112" s="43"/>
      <c r="C112" s="46" t="s">
        <v>78</v>
      </c>
      <c r="D112" s="47"/>
      <c r="E112" s="48"/>
      <c r="F112" s="48"/>
      <c r="G112" s="48"/>
      <c r="H112" s="48"/>
      <c r="I112" s="48" t="s">
        <v>79</v>
      </c>
      <c r="J112" s="48"/>
      <c r="K112" s="43"/>
      <c r="L112" s="43"/>
    </row>
    <row r="113" spans="1:12" s="5" customFormat="1" ht="18.75" x14ac:dyDescent="0.3">
      <c r="A113" s="42"/>
      <c r="B113" s="43"/>
      <c r="C113" s="46"/>
      <c r="D113" s="47"/>
      <c r="E113" s="48"/>
      <c r="F113" s="48"/>
      <c r="G113" s="48"/>
      <c r="H113" s="48"/>
      <c r="I113" s="48"/>
      <c r="J113" s="48"/>
      <c r="K113" s="43"/>
      <c r="L113" s="43"/>
    </row>
    <row r="114" spans="1:12" s="5" customFormat="1" ht="18.75" x14ac:dyDescent="0.3">
      <c r="A114" s="42"/>
      <c r="B114" s="43"/>
      <c r="C114" s="46"/>
      <c r="D114" s="47"/>
      <c r="E114" s="48"/>
      <c r="F114" s="48"/>
      <c r="G114" s="48"/>
      <c r="H114" s="48"/>
      <c r="I114" s="48"/>
      <c r="J114" s="48"/>
      <c r="K114" s="43"/>
      <c r="L114" s="43"/>
    </row>
    <row r="115" spans="1:12" s="5" customFormat="1" ht="18.75" x14ac:dyDescent="0.3">
      <c r="A115" s="42"/>
      <c r="B115" s="43"/>
      <c r="C115" s="46"/>
      <c r="D115" s="47"/>
      <c r="E115" s="48"/>
      <c r="F115" s="48"/>
      <c r="G115" s="48"/>
      <c r="H115" s="48"/>
      <c r="I115" s="48"/>
      <c r="J115" s="48"/>
      <c r="K115" s="43"/>
      <c r="L115" s="43"/>
    </row>
    <row r="116" spans="1:12" s="5" customFormat="1" ht="18.75" x14ac:dyDescent="0.3">
      <c r="A116" s="42"/>
      <c r="B116" s="43"/>
      <c r="C116" s="46"/>
      <c r="D116" s="47"/>
      <c r="E116" s="48"/>
      <c r="F116" s="48"/>
      <c r="G116" s="48"/>
      <c r="H116" s="48"/>
      <c r="I116" s="48"/>
      <c r="J116" s="48"/>
      <c r="K116" s="43"/>
      <c r="L116" s="43"/>
    </row>
    <row r="117" spans="1:12" s="5" customFormat="1" ht="18.75" x14ac:dyDescent="0.3">
      <c r="A117" s="42"/>
      <c r="B117" s="43"/>
      <c r="C117" s="79" t="s">
        <v>117</v>
      </c>
      <c r="D117" s="79"/>
      <c r="E117" s="79"/>
      <c r="F117" s="79"/>
      <c r="G117" s="79"/>
      <c r="H117" s="48"/>
      <c r="I117" s="48"/>
      <c r="J117" s="48"/>
      <c r="K117" s="43"/>
      <c r="L117" s="43"/>
    </row>
    <row r="118" spans="1:12" ht="18.75" x14ac:dyDescent="0.3">
      <c r="C118" s="80" t="s">
        <v>118</v>
      </c>
      <c r="D118" s="80"/>
      <c r="E118" s="80"/>
      <c r="F118" s="80"/>
      <c r="G118" s="80"/>
      <c r="H118" s="81"/>
      <c r="I118" s="81" t="s">
        <v>80</v>
      </c>
      <c r="J118" s="81"/>
    </row>
  </sheetData>
  <mergeCells count="139">
    <mergeCell ref="C118:G118"/>
    <mergeCell ref="C117:G117"/>
    <mergeCell ref="L30:L32"/>
    <mergeCell ref="L67:L68"/>
    <mergeCell ref="L33:L35"/>
    <mergeCell ref="H1:L1"/>
    <mergeCell ref="B3:K3"/>
    <mergeCell ref="F4:J4"/>
    <mergeCell ref="A7:L7"/>
    <mergeCell ref="B8:B10"/>
    <mergeCell ref="B11:B13"/>
    <mergeCell ref="B14:B16"/>
    <mergeCell ref="B22:B26"/>
    <mergeCell ref="J2:L2"/>
    <mergeCell ref="B33:B35"/>
    <mergeCell ref="C33:C35"/>
    <mergeCell ref="K8:K10"/>
    <mergeCell ref="K11:K13"/>
    <mergeCell ref="L11:L13"/>
    <mergeCell ref="K14:K16"/>
    <mergeCell ref="L14:L16"/>
    <mergeCell ref="A33:A35"/>
    <mergeCell ref="A8:A10"/>
    <mergeCell ref="A11:A13"/>
    <mergeCell ref="A14:A16"/>
    <mergeCell ref="A36:A38"/>
    <mergeCell ref="A104:A107"/>
    <mergeCell ref="B104:B107"/>
    <mergeCell ref="C104:C107"/>
    <mergeCell ref="C14:C16"/>
    <mergeCell ref="C11:C13"/>
    <mergeCell ref="C8:C10"/>
    <mergeCell ref="C101:C103"/>
    <mergeCell ref="A101:A103"/>
    <mergeCell ref="B101:B103"/>
    <mergeCell ref="B89:B91"/>
    <mergeCell ref="C89:C91"/>
    <mergeCell ref="A89:A91"/>
    <mergeCell ref="A72:L72"/>
    <mergeCell ref="A45:A48"/>
    <mergeCell ref="C73:C75"/>
    <mergeCell ref="J22:J26"/>
    <mergeCell ref="K22:K26"/>
    <mergeCell ref="C22:C26"/>
    <mergeCell ref="A49:A52"/>
    <mergeCell ref="C61:C66"/>
    <mergeCell ref="A39:L39"/>
    <mergeCell ref="K45:K48"/>
    <mergeCell ref="L45:L48"/>
    <mergeCell ref="L22:L26"/>
    <mergeCell ref="B45:B48"/>
    <mergeCell ref="K73:K75"/>
    <mergeCell ref="L73:L75"/>
    <mergeCell ref="B73:B75"/>
    <mergeCell ref="C36:C38"/>
    <mergeCell ref="C40:C43"/>
    <mergeCell ref="C45:C48"/>
    <mergeCell ref="A40:A43"/>
    <mergeCell ref="B40:B43"/>
    <mergeCell ref="B36:B38"/>
    <mergeCell ref="C49:C52"/>
    <mergeCell ref="B67:B68"/>
    <mergeCell ref="B49:B52"/>
    <mergeCell ref="C30:C32"/>
    <mergeCell ref="B30:B32"/>
    <mergeCell ref="A30:A32"/>
    <mergeCell ref="D22:D26"/>
    <mergeCell ref="E22:E26"/>
    <mergeCell ref="F22:F26"/>
    <mergeCell ref="G22:G26"/>
    <mergeCell ref="H22:H26"/>
    <mergeCell ref="I22:I26"/>
    <mergeCell ref="A22:A26"/>
    <mergeCell ref="L8:L10"/>
    <mergeCell ref="K33:K35"/>
    <mergeCell ref="B76:B78"/>
    <mergeCell ref="B69:B71"/>
    <mergeCell ref="A73:A75"/>
    <mergeCell ref="A76:A78"/>
    <mergeCell ref="L61:L66"/>
    <mergeCell ref="B61:B66"/>
    <mergeCell ref="A61:A66"/>
    <mergeCell ref="B58:B60"/>
    <mergeCell ref="L49:L52"/>
    <mergeCell ref="K58:K60"/>
    <mergeCell ref="A58:A60"/>
    <mergeCell ref="L58:L60"/>
    <mergeCell ref="C53:C56"/>
    <mergeCell ref="C58:C60"/>
    <mergeCell ref="A57:L57"/>
    <mergeCell ref="A69:A71"/>
    <mergeCell ref="C69:C71"/>
    <mergeCell ref="K64:K66"/>
    <mergeCell ref="K61:K63"/>
    <mergeCell ref="B53:B56"/>
    <mergeCell ref="C76:C78"/>
    <mergeCell ref="A53:A56"/>
    <mergeCell ref="L86:L88"/>
    <mergeCell ref="L89:L91"/>
    <mergeCell ref="B86:B88"/>
    <mergeCell ref="C86:C88"/>
    <mergeCell ref="B83:B85"/>
    <mergeCell ref="C83:C85"/>
    <mergeCell ref="C79:C81"/>
    <mergeCell ref="L83:L85"/>
    <mergeCell ref="B93:B95"/>
    <mergeCell ref="C93:C95"/>
    <mergeCell ref="E93:J95"/>
    <mergeCell ref="B79:B81"/>
    <mergeCell ref="A82:L82"/>
    <mergeCell ref="K83:K85"/>
    <mergeCell ref="K86:K88"/>
    <mergeCell ref="A83:A85"/>
    <mergeCell ref="A86:A88"/>
    <mergeCell ref="A79:A81"/>
    <mergeCell ref="K30:K32"/>
    <mergeCell ref="E99:J99"/>
    <mergeCell ref="E100:J100"/>
    <mergeCell ref="A93:A95"/>
    <mergeCell ref="K101:K103"/>
    <mergeCell ref="L101:L103"/>
    <mergeCell ref="K104:K107"/>
    <mergeCell ref="L104:L107"/>
    <mergeCell ref="K36:K38"/>
    <mergeCell ref="L36:L38"/>
    <mergeCell ref="K41:K43"/>
    <mergeCell ref="L41:L43"/>
    <mergeCell ref="K53:K56"/>
    <mergeCell ref="L53:L56"/>
    <mergeCell ref="K69:K71"/>
    <mergeCell ref="L69:L71"/>
    <mergeCell ref="K79:K81"/>
    <mergeCell ref="L79:L81"/>
    <mergeCell ref="K76:K78"/>
    <mergeCell ref="L76:L78"/>
    <mergeCell ref="K93:K95"/>
    <mergeCell ref="L93:L95"/>
    <mergeCell ref="E98:J98"/>
    <mergeCell ref="K89:K91"/>
  </mergeCells>
  <pageMargins left="0.25" right="0.25" top="0.75" bottom="0.75" header="0.3" footer="0.3"/>
  <pageSetup paperSize="9" scale="71" fitToHeight="0" orientation="landscape" useFirstPageNumber="1" r:id="rId1"/>
  <headerFooter>
    <oddHeader>&amp;C&amp;P</oddHeader>
  </headerFooter>
  <rowBreaks count="10" manualBreakCount="10">
    <brk id="13" max="16383" man="1"/>
    <brk id="21" max="16383" man="1"/>
    <brk id="29" max="11" man="1"/>
    <brk id="32" max="16383" man="1"/>
    <brk id="38" max="16383" man="1"/>
    <brk id="44" max="16383" man="1"/>
    <brk id="56" max="16383" man="1"/>
    <brk id="71" max="16383" man="1"/>
    <brk id="85" max="16383" man="1"/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Sheet1!Заголовки_для_печати</vt:lpstr>
      <vt:lpstr>Sheet1!Область_печати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Basil</dc:creator>
  <cp:lastModifiedBy>Труфина Ольга Васильевна</cp:lastModifiedBy>
  <cp:lastPrinted>2021-07-27T11:05:30Z</cp:lastPrinted>
  <dcterms:created xsi:type="dcterms:W3CDTF">2020-01-26T09:26:53Z</dcterms:created>
  <dcterms:modified xsi:type="dcterms:W3CDTF">2021-07-27T11:07:59Z</dcterms:modified>
</cp:coreProperties>
</file>