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9440" windowHeight="8715" tabRatio="494"/>
  </bookViews>
  <sheets>
    <sheet name="Приложение 2" sheetId="8" r:id="rId1"/>
  </sheets>
  <definedNames>
    <definedName name="_xlnm.Print_Titles" localSheetId="0">'Приложение 2'!$10:$12</definedName>
  </definedNames>
  <calcPr calcId="145621"/>
</workbook>
</file>

<file path=xl/calcChain.xml><?xml version="1.0" encoding="utf-8"?>
<calcChain xmlns="http://schemas.openxmlformats.org/spreadsheetml/2006/main">
  <c r="N49" i="8" l="1"/>
  <c r="M49" i="8"/>
  <c r="L49" i="8"/>
  <c r="K49" i="8"/>
  <c r="I49" i="8"/>
  <c r="I24" i="8" l="1"/>
  <c r="J24" i="8"/>
  <c r="K24" i="8"/>
  <c r="L24" i="8"/>
  <c r="M24" i="8"/>
  <c r="H25" i="8"/>
  <c r="H26" i="8"/>
  <c r="H24" i="8" l="1"/>
  <c r="E24" i="8" s="1"/>
  <c r="I43" i="8"/>
  <c r="I15" i="8"/>
  <c r="M32" i="8" l="1"/>
  <c r="L32" i="8"/>
  <c r="K32" i="8"/>
  <c r="H34" i="8"/>
  <c r="H33" i="8" l="1"/>
  <c r="J32" i="8"/>
  <c r="H32" i="8" l="1"/>
  <c r="E32" i="8" s="1"/>
  <c r="I32" i="8"/>
  <c r="K29" i="8" l="1"/>
  <c r="K36" i="8" l="1"/>
  <c r="H18" i="8" l="1"/>
  <c r="H17" i="8"/>
  <c r="H16" i="8"/>
  <c r="M15" i="8"/>
  <c r="L15" i="8"/>
  <c r="K15" i="8"/>
  <c r="J15" i="8"/>
  <c r="H15" i="8" l="1"/>
  <c r="H23" i="8"/>
  <c r="H22" i="8"/>
  <c r="H21" i="8"/>
  <c r="M20" i="8"/>
  <c r="I20" i="8"/>
  <c r="J20" i="8"/>
  <c r="K20" i="8"/>
  <c r="L20" i="8"/>
  <c r="E15" i="8" l="1"/>
  <c r="H20" i="8"/>
  <c r="E20" i="8" s="1"/>
  <c r="K46" i="8" l="1"/>
  <c r="H47" i="8"/>
  <c r="H48" i="8"/>
  <c r="H46" i="8" l="1"/>
  <c r="E46" i="8" s="1"/>
  <c r="J43" i="8" l="1"/>
  <c r="J49" i="8" s="1"/>
  <c r="H45" i="8"/>
  <c r="H44" i="8"/>
  <c r="H43" i="8" l="1"/>
  <c r="H49" i="8" s="1"/>
  <c r="E43" i="8" l="1"/>
  <c r="H30" i="8"/>
  <c r="J29" i="8"/>
  <c r="H40" i="8" l="1"/>
  <c r="I39" i="8"/>
  <c r="H39" i="8" l="1"/>
  <c r="E39" i="8" s="1"/>
  <c r="J36" i="8"/>
  <c r="I36" i="8"/>
  <c r="F29" i="8"/>
  <c r="F49" i="8" s="1"/>
  <c r="I29" i="8"/>
  <c r="H38" i="8" l="1"/>
  <c r="H37" i="8"/>
  <c r="H36" i="8" l="1"/>
  <c r="E36" i="8"/>
  <c r="H31" i="8"/>
  <c r="H29" i="8" l="1"/>
  <c r="E29" i="8" l="1"/>
  <c r="E49" i="8" s="1"/>
</calcChain>
</file>

<file path=xl/sharedStrings.xml><?xml version="1.0" encoding="utf-8"?>
<sst xmlns="http://schemas.openxmlformats.org/spreadsheetml/2006/main" count="102" uniqueCount="65">
  <si>
    <t>к муниципальной программе</t>
  </si>
  <si>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</si>
  <si>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</si>
  <si>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</si>
  <si>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</si>
  <si>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Начальник Управления жилищно-коммунального хозяйства</t>
  </si>
  <si>
    <t>Муниципальный заказчик: Администрация  Одинцовского городского округа</t>
  </si>
  <si>
    <t>Ответственный за выполнение мероприятия: Администрация  Одинцовского городского округа</t>
  </si>
  <si>
    <t>Средстава бюджета Московской области</t>
  </si>
  <si>
    <t>Средства бюджета Одинцовского городского округа</t>
  </si>
  <si>
    <t>Т.Б. Тимошина</t>
  </si>
  <si>
    <t>Профинансировано на 01.01.19, тыс.руб.</t>
  </si>
  <si>
    <t>2020-2021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</si>
  <si>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энергоэффективности"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</si>
  <si>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</si>
  <si>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</si>
  <si>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</si>
  <si>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</si>
  <si>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</si>
  <si>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7,00                   тыс.куб.м/сутки</t>
  </si>
  <si>
    <t>2,00 тыс.куб.м/сутки</t>
  </si>
  <si>
    <t>4,90 тыс.куб.м/сутки</t>
  </si>
  <si>
    <t>Администрация Одинцовского городского округа</t>
  </si>
  <si>
    <t>Итого:</t>
  </si>
  <si>
    <t>Строительство напорных канализационных коллекторов от КНС пос. Барвиха до очистных сооружений с. Лайково (ПИР)</t>
  </si>
  <si>
    <t>2019-2021</t>
  </si>
  <si>
    <t>6,50 тыс.куб.м/сутки</t>
  </si>
  <si>
    <t>Средствав федерального бюджета</t>
  </si>
  <si>
    <t>950,92 тыс.куб.м/сутки</t>
  </si>
  <si>
    <t>Реконструкция ВЗУ-1 г.п. Одинцово Одинцовский г.о.</t>
  </si>
  <si>
    <t>Строительство сетей водоснабжения и водоотведения в д. Подушкино Одинцовского г.о.</t>
  </si>
  <si>
    <t>"Приложение 3</t>
  </si>
  <si>
    <t>".</t>
  </si>
  <si>
    <t>92,00 куб.м/сутки</t>
  </si>
  <si>
    <t>Мероприятие 02.01. Строительство и реконструкция объектов водоснабжения</t>
  </si>
  <si>
    <t>Подпрограмма "Чистая вода"</t>
  </si>
  <si>
    <t>Подпрограмма "Системы водоотведения"</t>
  </si>
  <si>
    <t>Мероприятие 01.02. Строительство и реконструкция объектов очистки сточных вод</t>
  </si>
  <si>
    <t>Мероприятие 02.02. Строительство (реконструкция) канализационных коллекторов, канализационных насосных станций</t>
  </si>
  <si>
    <t>Подпрограмма "Создание условий для обеспечения качественными коммунальными услугами"</t>
  </si>
  <si>
    <t>Мероприятие 02.02. Строительство и реконструкция объектов коммунальной инфраструктуры</t>
  </si>
  <si>
    <t>Реконструкция ВЗУ-10  г.п. Одинцово Одинцовский г.о.</t>
  </si>
  <si>
    <t>2024-2024</t>
  </si>
  <si>
    <t>4,8 тыс.куб.м/сутки</t>
  </si>
  <si>
    <t>1.</t>
  </si>
  <si>
    <t>2.</t>
  </si>
  <si>
    <t>3.</t>
  </si>
  <si>
    <t>4.</t>
  </si>
  <si>
    <t>5.</t>
  </si>
  <si>
    <t>6.</t>
  </si>
  <si>
    <t>8.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</si>
  <si>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</si>
  <si>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</si>
  <si>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</si>
  <si>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Мероприятие 02.01. Строительство и реконструкция объектов водоснабжения, F5.01.  Строительство и реконструкция (модернизация) объектов питьевого водоснабжения</t>
  </si>
  <si>
    <t>Приложение 2 к постановлению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</si>
  <si>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</si>
  <si>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</si>
  <si>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2022-2024</t>
  </si>
  <si>
    <t>10.</t>
  </si>
  <si>
    <t>600 м/куб. сут</t>
  </si>
  <si>
    <t>11.</t>
  </si>
  <si>
    <t>Строительство блочно-модульных очистных сооружений с. Каринское Одинцовский г.о. (в т.ч. ПИР)</t>
  </si>
  <si>
    <t xml:space="preserve"> Администрации Одинцовского
городского округа Московской области
от  "___"______ 2021 №____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</si>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</sst>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0"/>
    <numFmt numFmtId="167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4" fillId="0" borderId="0" xfId="0" applyNumberFormat="1" applyFont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1" fillId="0" borderId="0" xfId="0" applyFont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4" fillId="2" borderId="0" xfId="0" applyFont="1" applyFill="1"/>
    <xf numFmtId="0" fontId="9" fillId="0" borderId="0" xfId="0" applyFont="1"/>
    <xf numFmtId="0" fontId="2" fillId="0" borderId="0" xfId="0" applyFont="1" applyFill="1"/>
    <xf numFmtId="0" fontId="1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3"/>
  <sheetViews>
    <sheetView tabSelected="1" view="pageBreakPreview" zoomScale="85" zoomScaleNormal="90" zoomScaleSheetLayoutView="85" zoomScalePageLayoutView="70" workbookViewId="0">
      <selection activeCell="M3" sqref="M3"/>
    </sheetView>
  </sheetViews>
  <sheetFormatPr defaultRowHeight="15" x14ac:dyDescent="0.25"/>
  <cols>
    <col min="1" max="1" width="9.140625" style="10"/>
    <col min="2" max="2" width="26.85546875" style="27" customWidth="1"/>
    <col min="3" max="3" width="17" style="10" customWidth="1"/>
    <col min="4" max="5" width="18" style="27" customWidth="1"/>
    <col min="6" max="6" width="23.140625" style="27" customWidth="1"/>
    <col min="7" max="7" width="27.140625" style="67" customWidth="1"/>
    <col min="8" max="8" width="15.140625" style="10" customWidth="1"/>
    <col min="9" max="9" width="14" style="10" customWidth="1"/>
    <col min="10" max="10" width="15.42578125" style="27" customWidth="1"/>
    <col min="11" max="11" width="15.140625" style="27" customWidth="1"/>
    <col min="12" max="12" width="13.42578125" style="27" customWidth="1"/>
    <col min="13" max="13" width="15.7109375" style="10" customWidth="1"/>
    <col min="14" max="14" width="24.42578125" style="10" customWidth="1"/>
    <col min="15" max="15" width="17.28515625" style="10" customWidth="1"/>
    <col min="16" max="16" width="12" style="10" bestFit="1" customWidth="1"/>
    <col min="17" max="259" width="9.140625" style="10"/>
    <col min="260" max="260" width="25.28515625" style="10" customWidth="1"/>
    <col min="261" max="262" width="44.7109375" style="10" customWidth="1"/>
    <col min="263" max="263" width="34.5703125" style="10" customWidth="1"/>
    <col min="264" max="264" width="36.7109375" style="10" customWidth="1"/>
    <col min="265" max="265" width="31.85546875" style="10" customWidth="1"/>
    <col min="266" max="515" width="9.140625" style="10"/>
    <col min="516" max="516" width="25.28515625" style="10" customWidth="1"/>
    <col min="517" max="518" width="44.7109375" style="10" customWidth="1"/>
    <col min="519" max="519" width="34.5703125" style="10" customWidth="1"/>
    <col min="520" max="520" width="36.7109375" style="10" customWidth="1"/>
    <col min="521" max="521" width="31.85546875" style="10" customWidth="1"/>
    <col min="522" max="771" width="9.140625" style="10"/>
    <col min="772" max="772" width="25.28515625" style="10" customWidth="1"/>
    <col min="773" max="774" width="44.7109375" style="10" customWidth="1"/>
    <col min="775" max="775" width="34.5703125" style="10" customWidth="1"/>
    <col min="776" max="776" width="36.7109375" style="10" customWidth="1"/>
    <col min="777" max="777" width="31.85546875" style="10" customWidth="1"/>
    <col min="778" max="1027" width="9.140625" style="10"/>
    <col min="1028" max="1028" width="25.28515625" style="10" customWidth="1"/>
    <col min="1029" max="1030" width="44.7109375" style="10" customWidth="1"/>
    <col min="1031" max="1031" width="34.5703125" style="10" customWidth="1"/>
    <col min="1032" max="1032" width="36.7109375" style="10" customWidth="1"/>
    <col min="1033" max="1033" width="31.85546875" style="10" customWidth="1"/>
    <col min="1034" max="1283" width="9.140625" style="10"/>
    <col min="1284" max="1284" width="25.28515625" style="10" customWidth="1"/>
    <col min="1285" max="1286" width="44.7109375" style="10" customWidth="1"/>
    <col min="1287" max="1287" width="34.5703125" style="10" customWidth="1"/>
    <col min="1288" max="1288" width="36.7109375" style="10" customWidth="1"/>
    <col min="1289" max="1289" width="31.85546875" style="10" customWidth="1"/>
    <col min="1290" max="1539" width="9.140625" style="10"/>
    <col min="1540" max="1540" width="25.28515625" style="10" customWidth="1"/>
    <col min="1541" max="1542" width="44.7109375" style="10" customWidth="1"/>
    <col min="1543" max="1543" width="34.5703125" style="10" customWidth="1"/>
    <col min="1544" max="1544" width="36.7109375" style="10" customWidth="1"/>
    <col min="1545" max="1545" width="31.85546875" style="10" customWidth="1"/>
    <col min="1546" max="1795" width="9.140625" style="10"/>
    <col min="1796" max="1796" width="25.28515625" style="10" customWidth="1"/>
    <col min="1797" max="1798" width="44.7109375" style="10" customWidth="1"/>
    <col min="1799" max="1799" width="34.5703125" style="10" customWidth="1"/>
    <col min="1800" max="1800" width="36.7109375" style="10" customWidth="1"/>
    <col min="1801" max="1801" width="31.85546875" style="10" customWidth="1"/>
    <col min="1802" max="2051" width="9.140625" style="10"/>
    <col min="2052" max="2052" width="25.28515625" style="10" customWidth="1"/>
    <col min="2053" max="2054" width="44.7109375" style="10" customWidth="1"/>
    <col min="2055" max="2055" width="34.5703125" style="10" customWidth="1"/>
    <col min="2056" max="2056" width="36.7109375" style="10" customWidth="1"/>
    <col min="2057" max="2057" width="31.85546875" style="10" customWidth="1"/>
    <col min="2058" max="2307" width="9.140625" style="10"/>
    <col min="2308" max="2308" width="25.28515625" style="10" customWidth="1"/>
    <col min="2309" max="2310" width="44.7109375" style="10" customWidth="1"/>
    <col min="2311" max="2311" width="34.5703125" style="10" customWidth="1"/>
    <col min="2312" max="2312" width="36.7109375" style="10" customWidth="1"/>
    <col min="2313" max="2313" width="31.85546875" style="10" customWidth="1"/>
    <col min="2314" max="2563" width="9.140625" style="10"/>
    <col min="2564" max="2564" width="25.28515625" style="10" customWidth="1"/>
    <col min="2565" max="2566" width="44.7109375" style="10" customWidth="1"/>
    <col min="2567" max="2567" width="34.5703125" style="10" customWidth="1"/>
    <col min="2568" max="2568" width="36.7109375" style="10" customWidth="1"/>
    <col min="2569" max="2569" width="31.85546875" style="10" customWidth="1"/>
    <col min="2570" max="2819" width="9.140625" style="10"/>
    <col min="2820" max="2820" width="25.28515625" style="10" customWidth="1"/>
    <col min="2821" max="2822" width="44.7109375" style="10" customWidth="1"/>
    <col min="2823" max="2823" width="34.5703125" style="10" customWidth="1"/>
    <col min="2824" max="2824" width="36.7109375" style="10" customWidth="1"/>
    <col min="2825" max="2825" width="31.85546875" style="10" customWidth="1"/>
    <col min="2826" max="3075" width="9.140625" style="10"/>
    <col min="3076" max="3076" width="25.28515625" style="10" customWidth="1"/>
    <col min="3077" max="3078" width="44.7109375" style="10" customWidth="1"/>
    <col min="3079" max="3079" width="34.5703125" style="10" customWidth="1"/>
    <col min="3080" max="3080" width="36.7109375" style="10" customWidth="1"/>
    <col min="3081" max="3081" width="31.85546875" style="10" customWidth="1"/>
    <col min="3082" max="3331" width="9.140625" style="10"/>
    <col min="3332" max="3332" width="25.28515625" style="10" customWidth="1"/>
    <col min="3333" max="3334" width="44.7109375" style="10" customWidth="1"/>
    <col min="3335" max="3335" width="34.5703125" style="10" customWidth="1"/>
    <col min="3336" max="3336" width="36.7109375" style="10" customWidth="1"/>
    <col min="3337" max="3337" width="31.85546875" style="10" customWidth="1"/>
    <col min="3338" max="3587" width="9.140625" style="10"/>
    <col min="3588" max="3588" width="25.28515625" style="10" customWidth="1"/>
    <col min="3589" max="3590" width="44.7109375" style="10" customWidth="1"/>
    <col min="3591" max="3591" width="34.5703125" style="10" customWidth="1"/>
    <col min="3592" max="3592" width="36.7109375" style="10" customWidth="1"/>
    <col min="3593" max="3593" width="31.85546875" style="10" customWidth="1"/>
    <col min="3594" max="3843" width="9.140625" style="10"/>
    <col min="3844" max="3844" width="25.28515625" style="10" customWidth="1"/>
    <col min="3845" max="3846" width="44.7109375" style="10" customWidth="1"/>
    <col min="3847" max="3847" width="34.5703125" style="10" customWidth="1"/>
    <col min="3848" max="3848" width="36.7109375" style="10" customWidth="1"/>
    <col min="3849" max="3849" width="31.85546875" style="10" customWidth="1"/>
    <col min="3850" max="4099" width="9.140625" style="10"/>
    <col min="4100" max="4100" width="25.28515625" style="10" customWidth="1"/>
    <col min="4101" max="4102" width="44.7109375" style="10" customWidth="1"/>
    <col min="4103" max="4103" width="34.5703125" style="10" customWidth="1"/>
    <col min="4104" max="4104" width="36.7109375" style="10" customWidth="1"/>
    <col min="4105" max="4105" width="31.85546875" style="10" customWidth="1"/>
    <col min="4106" max="4355" width="9.140625" style="10"/>
    <col min="4356" max="4356" width="25.28515625" style="10" customWidth="1"/>
    <col min="4357" max="4358" width="44.7109375" style="10" customWidth="1"/>
    <col min="4359" max="4359" width="34.5703125" style="10" customWidth="1"/>
    <col min="4360" max="4360" width="36.7109375" style="10" customWidth="1"/>
    <col min="4361" max="4361" width="31.85546875" style="10" customWidth="1"/>
    <col min="4362" max="4611" width="9.140625" style="10"/>
    <col min="4612" max="4612" width="25.28515625" style="10" customWidth="1"/>
    <col min="4613" max="4614" width="44.7109375" style="10" customWidth="1"/>
    <col min="4615" max="4615" width="34.5703125" style="10" customWidth="1"/>
    <col min="4616" max="4616" width="36.7109375" style="10" customWidth="1"/>
    <col min="4617" max="4617" width="31.85546875" style="10" customWidth="1"/>
    <col min="4618" max="4867" width="9.140625" style="10"/>
    <col min="4868" max="4868" width="25.28515625" style="10" customWidth="1"/>
    <col min="4869" max="4870" width="44.7109375" style="10" customWidth="1"/>
    <col min="4871" max="4871" width="34.5703125" style="10" customWidth="1"/>
    <col min="4872" max="4872" width="36.7109375" style="10" customWidth="1"/>
    <col min="4873" max="4873" width="31.85546875" style="10" customWidth="1"/>
    <col min="4874" max="5123" width="9.140625" style="10"/>
    <col min="5124" max="5124" width="25.28515625" style="10" customWidth="1"/>
    <col min="5125" max="5126" width="44.7109375" style="10" customWidth="1"/>
    <col min="5127" max="5127" width="34.5703125" style="10" customWidth="1"/>
    <col min="5128" max="5128" width="36.7109375" style="10" customWidth="1"/>
    <col min="5129" max="5129" width="31.85546875" style="10" customWidth="1"/>
    <col min="5130" max="5379" width="9.140625" style="10"/>
    <col min="5380" max="5380" width="25.28515625" style="10" customWidth="1"/>
    <col min="5381" max="5382" width="44.7109375" style="10" customWidth="1"/>
    <col min="5383" max="5383" width="34.5703125" style="10" customWidth="1"/>
    <col min="5384" max="5384" width="36.7109375" style="10" customWidth="1"/>
    <col min="5385" max="5385" width="31.85546875" style="10" customWidth="1"/>
    <col min="5386" max="5635" width="9.140625" style="10"/>
    <col min="5636" max="5636" width="25.28515625" style="10" customWidth="1"/>
    <col min="5637" max="5638" width="44.7109375" style="10" customWidth="1"/>
    <col min="5639" max="5639" width="34.5703125" style="10" customWidth="1"/>
    <col min="5640" max="5640" width="36.7109375" style="10" customWidth="1"/>
    <col min="5641" max="5641" width="31.85546875" style="10" customWidth="1"/>
    <col min="5642" max="5891" width="9.140625" style="10"/>
    <col min="5892" max="5892" width="25.28515625" style="10" customWidth="1"/>
    <col min="5893" max="5894" width="44.7109375" style="10" customWidth="1"/>
    <col min="5895" max="5895" width="34.5703125" style="10" customWidth="1"/>
    <col min="5896" max="5896" width="36.7109375" style="10" customWidth="1"/>
    <col min="5897" max="5897" width="31.85546875" style="10" customWidth="1"/>
    <col min="5898" max="6147" width="9.140625" style="10"/>
    <col min="6148" max="6148" width="25.28515625" style="10" customWidth="1"/>
    <col min="6149" max="6150" width="44.7109375" style="10" customWidth="1"/>
    <col min="6151" max="6151" width="34.5703125" style="10" customWidth="1"/>
    <col min="6152" max="6152" width="36.7109375" style="10" customWidth="1"/>
    <col min="6153" max="6153" width="31.85546875" style="10" customWidth="1"/>
    <col min="6154" max="6403" width="9.140625" style="10"/>
    <col min="6404" max="6404" width="25.28515625" style="10" customWidth="1"/>
    <col min="6405" max="6406" width="44.7109375" style="10" customWidth="1"/>
    <col min="6407" max="6407" width="34.5703125" style="10" customWidth="1"/>
    <col min="6408" max="6408" width="36.7109375" style="10" customWidth="1"/>
    <col min="6409" max="6409" width="31.85546875" style="10" customWidth="1"/>
    <col min="6410" max="6659" width="9.140625" style="10"/>
    <col min="6660" max="6660" width="25.28515625" style="10" customWidth="1"/>
    <col min="6661" max="6662" width="44.7109375" style="10" customWidth="1"/>
    <col min="6663" max="6663" width="34.5703125" style="10" customWidth="1"/>
    <col min="6664" max="6664" width="36.7109375" style="10" customWidth="1"/>
    <col min="6665" max="6665" width="31.85546875" style="10" customWidth="1"/>
    <col min="6666" max="6915" width="9.140625" style="10"/>
    <col min="6916" max="6916" width="25.28515625" style="10" customWidth="1"/>
    <col min="6917" max="6918" width="44.7109375" style="10" customWidth="1"/>
    <col min="6919" max="6919" width="34.5703125" style="10" customWidth="1"/>
    <col min="6920" max="6920" width="36.7109375" style="10" customWidth="1"/>
    <col min="6921" max="6921" width="31.85546875" style="10" customWidth="1"/>
    <col min="6922" max="7171" width="9.140625" style="10"/>
    <col min="7172" max="7172" width="25.28515625" style="10" customWidth="1"/>
    <col min="7173" max="7174" width="44.7109375" style="10" customWidth="1"/>
    <col min="7175" max="7175" width="34.5703125" style="10" customWidth="1"/>
    <col min="7176" max="7176" width="36.7109375" style="10" customWidth="1"/>
    <col min="7177" max="7177" width="31.85546875" style="10" customWidth="1"/>
    <col min="7178" max="7427" width="9.140625" style="10"/>
    <col min="7428" max="7428" width="25.28515625" style="10" customWidth="1"/>
    <col min="7429" max="7430" width="44.7109375" style="10" customWidth="1"/>
    <col min="7431" max="7431" width="34.5703125" style="10" customWidth="1"/>
    <col min="7432" max="7432" width="36.7109375" style="10" customWidth="1"/>
    <col min="7433" max="7433" width="31.85546875" style="10" customWidth="1"/>
    <col min="7434" max="7683" width="9.140625" style="10"/>
    <col min="7684" max="7684" width="25.28515625" style="10" customWidth="1"/>
    <col min="7685" max="7686" width="44.7109375" style="10" customWidth="1"/>
    <col min="7687" max="7687" width="34.5703125" style="10" customWidth="1"/>
    <col min="7688" max="7688" width="36.7109375" style="10" customWidth="1"/>
    <col min="7689" max="7689" width="31.85546875" style="10" customWidth="1"/>
    <col min="7690" max="7939" width="9.140625" style="10"/>
    <col min="7940" max="7940" width="25.28515625" style="10" customWidth="1"/>
    <col min="7941" max="7942" width="44.7109375" style="10" customWidth="1"/>
    <col min="7943" max="7943" width="34.5703125" style="10" customWidth="1"/>
    <col min="7944" max="7944" width="36.7109375" style="10" customWidth="1"/>
    <col min="7945" max="7945" width="31.85546875" style="10" customWidth="1"/>
    <col min="7946" max="8195" width="9.140625" style="10"/>
    <col min="8196" max="8196" width="25.28515625" style="10" customWidth="1"/>
    <col min="8197" max="8198" width="44.7109375" style="10" customWidth="1"/>
    <col min="8199" max="8199" width="34.5703125" style="10" customWidth="1"/>
    <col min="8200" max="8200" width="36.7109375" style="10" customWidth="1"/>
    <col min="8201" max="8201" width="31.85546875" style="10" customWidth="1"/>
    <col min="8202" max="8451" width="9.140625" style="10"/>
    <col min="8452" max="8452" width="25.28515625" style="10" customWidth="1"/>
    <col min="8453" max="8454" width="44.7109375" style="10" customWidth="1"/>
    <col min="8455" max="8455" width="34.5703125" style="10" customWidth="1"/>
    <col min="8456" max="8456" width="36.7109375" style="10" customWidth="1"/>
    <col min="8457" max="8457" width="31.85546875" style="10" customWidth="1"/>
    <col min="8458" max="8707" width="9.140625" style="10"/>
    <col min="8708" max="8708" width="25.28515625" style="10" customWidth="1"/>
    <col min="8709" max="8710" width="44.7109375" style="10" customWidth="1"/>
    <col min="8711" max="8711" width="34.5703125" style="10" customWidth="1"/>
    <col min="8712" max="8712" width="36.7109375" style="10" customWidth="1"/>
    <col min="8713" max="8713" width="31.85546875" style="10" customWidth="1"/>
    <col min="8714" max="8963" width="9.140625" style="10"/>
    <col min="8964" max="8964" width="25.28515625" style="10" customWidth="1"/>
    <col min="8965" max="8966" width="44.7109375" style="10" customWidth="1"/>
    <col min="8967" max="8967" width="34.5703125" style="10" customWidth="1"/>
    <col min="8968" max="8968" width="36.7109375" style="10" customWidth="1"/>
    <col min="8969" max="8969" width="31.85546875" style="10" customWidth="1"/>
    <col min="8970" max="9219" width="9.140625" style="10"/>
    <col min="9220" max="9220" width="25.28515625" style="10" customWidth="1"/>
    <col min="9221" max="9222" width="44.7109375" style="10" customWidth="1"/>
    <col min="9223" max="9223" width="34.5703125" style="10" customWidth="1"/>
    <col min="9224" max="9224" width="36.7109375" style="10" customWidth="1"/>
    <col min="9225" max="9225" width="31.85546875" style="10" customWidth="1"/>
    <col min="9226" max="9475" width="9.140625" style="10"/>
    <col min="9476" max="9476" width="25.28515625" style="10" customWidth="1"/>
    <col min="9477" max="9478" width="44.7109375" style="10" customWidth="1"/>
    <col min="9479" max="9479" width="34.5703125" style="10" customWidth="1"/>
    <col min="9480" max="9480" width="36.7109375" style="10" customWidth="1"/>
    <col min="9481" max="9481" width="31.85546875" style="10" customWidth="1"/>
    <col min="9482" max="9731" width="9.140625" style="10"/>
    <col min="9732" max="9732" width="25.28515625" style="10" customWidth="1"/>
    <col min="9733" max="9734" width="44.7109375" style="10" customWidth="1"/>
    <col min="9735" max="9735" width="34.5703125" style="10" customWidth="1"/>
    <col min="9736" max="9736" width="36.7109375" style="10" customWidth="1"/>
    <col min="9737" max="9737" width="31.85546875" style="10" customWidth="1"/>
    <col min="9738" max="9987" width="9.140625" style="10"/>
    <col min="9988" max="9988" width="25.28515625" style="10" customWidth="1"/>
    <col min="9989" max="9990" width="44.7109375" style="10" customWidth="1"/>
    <col min="9991" max="9991" width="34.5703125" style="10" customWidth="1"/>
    <col min="9992" max="9992" width="36.7109375" style="10" customWidth="1"/>
    <col min="9993" max="9993" width="31.85546875" style="10" customWidth="1"/>
    <col min="9994" max="10243" width="9.140625" style="10"/>
    <col min="10244" max="10244" width="25.28515625" style="10" customWidth="1"/>
    <col min="10245" max="10246" width="44.7109375" style="10" customWidth="1"/>
    <col min="10247" max="10247" width="34.5703125" style="10" customWidth="1"/>
    <col min="10248" max="10248" width="36.7109375" style="10" customWidth="1"/>
    <col min="10249" max="10249" width="31.85546875" style="10" customWidth="1"/>
    <col min="10250" max="10499" width="9.140625" style="10"/>
    <col min="10500" max="10500" width="25.28515625" style="10" customWidth="1"/>
    <col min="10501" max="10502" width="44.7109375" style="10" customWidth="1"/>
    <col min="10503" max="10503" width="34.5703125" style="10" customWidth="1"/>
    <col min="10504" max="10504" width="36.7109375" style="10" customWidth="1"/>
    <col min="10505" max="10505" width="31.85546875" style="10" customWidth="1"/>
    <col min="10506" max="10755" width="9.140625" style="10"/>
    <col min="10756" max="10756" width="25.28515625" style="10" customWidth="1"/>
    <col min="10757" max="10758" width="44.7109375" style="10" customWidth="1"/>
    <col min="10759" max="10759" width="34.5703125" style="10" customWidth="1"/>
    <col min="10760" max="10760" width="36.7109375" style="10" customWidth="1"/>
    <col min="10761" max="10761" width="31.85546875" style="10" customWidth="1"/>
    <col min="10762" max="11011" width="9.140625" style="10"/>
    <col min="11012" max="11012" width="25.28515625" style="10" customWidth="1"/>
    <col min="11013" max="11014" width="44.7109375" style="10" customWidth="1"/>
    <col min="11015" max="11015" width="34.5703125" style="10" customWidth="1"/>
    <col min="11016" max="11016" width="36.7109375" style="10" customWidth="1"/>
    <col min="11017" max="11017" width="31.85546875" style="10" customWidth="1"/>
    <col min="11018" max="11267" width="9.140625" style="10"/>
    <col min="11268" max="11268" width="25.28515625" style="10" customWidth="1"/>
    <col min="11269" max="11270" width="44.7109375" style="10" customWidth="1"/>
    <col min="11271" max="11271" width="34.5703125" style="10" customWidth="1"/>
    <col min="11272" max="11272" width="36.7109375" style="10" customWidth="1"/>
    <col min="11273" max="11273" width="31.85546875" style="10" customWidth="1"/>
    <col min="11274" max="11523" width="9.140625" style="10"/>
    <col min="11524" max="11524" width="25.28515625" style="10" customWidth="1"/>
    <col min="11525" max="11526" width="44.7109375" style="10" customWidth="1"/>
    <col min="11527" max="11527" width="34.5703125" style="10" customWidth="1"/>
    <col min="11528" max="11528" width="36.7109375" style="10" customWidth="1"/>
    <col min="11529" max="11529" width="31.85546875" style="10" customWidth="1"/>
    <col min="11530" max="11779" width="9.140625" style="10"/>
    <col min="11780" max="11780" width="25.28515625" style="10" customWidth="1"/>
    <col min="11781" max="11782" width="44.7109375" style="10" customWidth="1"/>
    <col min="11783" max="11783" width="34.5703125" style="10" customWidth="1"/>
    <col min="11784" max="11784" width="36.7109375" style="10" customWidth="1"/>
    <col min="11785" max="11785" width="31.85546875" style="10" customWidth="1"/>
    <col min="11786" max="12035" width="9.140625" style="10"/>
    <col min="12036" max="12036" width="25.28515625" style="10" customWidth="1"/>
    <col min="12037" max="12038" width="44.7109375" style="10" customWidth="1"/>
    <col min="12039" max="12039" width="34.5703125" style="10" customWidth="1"/>
    <col min="12040" max="12040" width="36.7109375" style="10" customWidth="1"/>
    <col min="12041" max="12041" width="31.85546875" style="10" customWidth="1"/>
    <col min="12042" max="12291" width="9.140625" style="10"/>
    <col min="12292" max="12292" width="25.28515625" style="10" customWidth="1"/>
    <col min="12293" max="12294" width="44.7109375" style="10" customWidth="1"/>
    <col min="12295" max="12295" width="34.5703125" style="10" customWidth="1"/>
    <col min="12296" max="12296" width="36.7109375" style="10" customWidth="1"/>
    <col min="12297" max="12297" width="31.85546875" style="10" customWidth="1"/>
    <col min="12298" max="12547" width="9.140625" style="10"/>
    <col min="12548" max="12548" width="25.28515625" style="10" customWidth="1"/>
    <col min="12549" max="12550" width="44.7109375" style="10" customWidth="1"/>
    <col min="12551" max="12551" width="34.5703125" style="10" customWidth="1"/>
    <col min="12552" max="12552" width="36.7109375" style="10" customWidth="1"/>
    <col min="12553" max="12553" width="31.85546875" style="10" customWidth="1"/>
    <col min="12554" max="12803" width="9.140625" style="10"/>
    <col min="12804" max="12804" width="25.28515625" style="10" customWidth="1"/>
    <col min="12805" max="12806" width="44.7109375" style="10" customWidth="1"/>
    <col min="12807" max="12807" width="34.5703125" style="10" customWidth="1"/>
    <col min="12808" max="12808" width="36.7109375" style="10" customWidth="1"/>
    <col min="12809" max="12809" width="31.85546875" style="10" customWidth="1"/>
    <col min="12810" max="13059" width="9.140625" style="10"/>
    <col min="13060" max="13060" width="25.28515625" style="10" customWidth="1"/>
    <col min="13061" max="13062" width="44.7109375" style="10" customWidth="1"/>
    <col min="13063" max="13063" width="34.5703125" style="10" customWidth="1"/>
    <col min="13064" max="13064" width="36.7109375" style="10" customWidth="1"/>
    <col min="13065" max="13065" width="31.85546875" style="10" customWidth="1"/>
    <col min="13066" max="13315" width="9.140625" style="10"/>
    <col min="13316" max="13316" width="25.28515625" style="10" customWidth="1"/>
    <col min="13317" max="13318" width="44.7109375" style="10" customWidth="1"/>
    <col min="13319" max="13319" width="34.5703125" style="10" customWidth="1"/>
    <col min="13320" max="13320" width="36.7109375" style="10" customWidth="1"/>
    <col min="13321" max="13321" width="31.85546875" style="10" customWidth="1"/>
    <col min="13322" max="13571" width="9.140625" style="10"/>
    <col min="13572" max="13572" width="25.28515625" style="10" customWidth="1"/>
    <col min="13573" max="13574" width="44.7109375" style="10" customWidth="1"/>
    <col min="13575" max="13575" width="34.5703125" style="10" customWidth="1"/>
    <col min="13576" max="13576" width="36.7109375" style="10" customWidth="1"/>
    <col min="13577" max="13577" width="31.85546875" style="10" customWidth="1"/>
    <col min="13578" max="13827" width="9.140625" style="10"/>
    <col min="13828" max="13828" width="25.28515625" style="10" customWidth="1"/>
    <col min="13829" max="13830" width="44.7109375" style="10" customWidth="1"/>
    <col min="13831" max="13831" width="34.5703125" style="10" customWidth="1"/>
    <col min="13832" max="13832" width="36.7109375" style="10" customWidth="1"/>
    <col min="13833" max="13833" width="31.85546875" style="10" customWidth="1"/>
    <col min="13834" max="14083" width="9.140625" style="10"/>
    <col min="14084" max="14084" width="25.28515625" style="10" customWidth="1"/>
    <col min="14085" max="14086" width="44.7109375" style="10" customWidth="1"/>
    <col min="14087" max="14087" width="34.5703125" style="10" customWidth="1"/>
    <col min="14088" max="14088" width="36.7109375" style="10" customWidth="1"/>
    <col min="14089" max="14089" width="31.85546875" style="10" customWidth="1"/>
    <col min="14090" max="14339" width="9.140625" style="10"/>
    <col min="14340" max="14340" width="25.28515625" style="10" customWidth="1"/>
    <col min="14341" max="14342" width="44.7109375" style="10" customWidth="1"/>
    <col min="14343" max="14343" width="34.5703125" style="10" customWidth="1"/>
    <col min="14344" max="14344" width="36.7109375" style="10" customWidth="1"/>
    <col min="14345" max="14345" width="31.85546875" style="10" customWidth="1"/>
    <col min="14346" max="14595" width="9.140625" style="10"/>
    <col min="14596" max="14596" width="25.28515625" style="10" customWidth="1"/>
    <col min="14597" max="14598" width="44.7109375" style="10" customWidth="1"/>
    <col min="14599" max="14599" width="34.5703125" style="10" customWidth="1"/>
    <col min="14600" max="14600" width="36.7109375" style="10" customWidth="1"/>
    <col min="14601" max="14601" width="31.85546875" style="10" customWidth="1"/>
    <col min="14602" max="14851" width="9.140625" style="10"/>
    <col min="14852" max="14852" width="25.28515625" style="10" customWidth="1"/>
    <col min="14853" max="14854" width="44.7109375" style="10" customWidth="1"/>
    <col min="14855" max="14855" width="34.5703125" style="10" customWidth="1"/>
    <col min="14856" max="14856" width="36.7109375" style="10" customWidth="1"/>
    <col min="14857" max="14857" width="31.85546875" style="10" customWidth="1"/>
    <col min="14858" max="15107" width="9.140625" style="10"/>
    <col min="15108" max="15108" width="25.28515625" style="10" customWidth="1"/>
    <col min="15109" max="15110" width="44.7109375" style="10" customWidth="1"/>
    <col min="15111" max="15111" width="34.5703125" style="10" customWidth="1"/>
    <col min="15112" max="15112" width="36.7109375" style="10" customWidth="1"/>
    <col min="15113" max="15113" width="31.85546875" style="10" customWidth="1"/>
    <col min="15114" max="15363" width="9.140625" style="10"/>
    <col min="15364" max="15364" width="25.28515625" style="10" customWidth="1"/>
    <col min="15365" max="15366" width="44.7109375" style="10" customWidth="1"/>
    <col min="15367" max="15367" width="34.5703125" style="10" customWidth="1"/>
    <col min="15368" max="15368" width="36.7109375" style="10" customWidth="1"/>
    <col min="15369" max="15369" width="31.85546875" style="10" customWidth="1"/>
    <col min="15370" max="15619" width="9.140625" style="10"/>
    <col min="15620" max="15620" width="25.28515625" style="10" customWidth="1"/>
    <col min="15621" max="15622" width="44.7109375" style="10" customWidth="1"/>
    <col min="15623" max="15623" width="34.5703125" style="10" customWidth="1"/>
    <col min="15624" max="15624" width="36.7109375" style="10" customWidth="1"/>
    <col min="15625" max="15625" width="31.85546875" style="10" customWidth="1"/>
    <col min="15626" max="15875" width="9.140625" style="10"/>
    <col min="15876" max="15876" width="25.28515625" style="10" customWidth="1"/>
    <col min="15877" max="15878" width="44.7109375" style="10" customWidth="1"/>
    <col min="15879" max="15879" width="34.5703125" style="10" customWidth="1"/>
    <col min="15880" max="15880" width="36.7109375" style="10" customWidth="1"/>
    <col min="15881" max="15881" width="31.85546875" style="10" customWidth="1"/>
    <col min="15882" max="16131" width="9.140625" style="10"/>
    <col min="16132" max="16132" width="25.28515625" style="10" customWidth="1"/>
    <col min="16133" max="16134" width="44.7109375" style="10" customWidth="1"/>
    <col min="16135" max="16135" width="34.5703125" style="10" customWidth="1"/>
    <col min="16136" max="16136" width="36.7109375" style="10" customWidth="1"/>
    <col min="16137" max="16137" width="31.85546875" style="10" customWidth="1"/>
    <col min="16138" max="16384" width="9.140625" style="10"/>
  </cols>
  <sheetData>
    <row r="1" spans="1:15" x14ac:dyDescent="0.25">
      <c r="B1" s="11"/>
      <c r="C1" s="12"/>
      <c r="D1" s="11"/>
      <c r="E1" s="11"/>
      <c r="F1" s="11"/>
      <c r="G1" s="13"/>
      <c r="H1" s="14"/>
      <c r="I1" s="15"/>
      <c r="J1" s="101" t="s">
        <v>55</v>
      </c>
      <c r="K1" s="101"/>
      <c r="L1" s="101"/>
      <c r="M1" s="101"/>
      <c r="N1" s="101"/>
      <c r="O1" s="101"/>
    </row>
    <row r="2" spans="1:15" ht="48" customHeight="1" x14ac:dyDescent="0.25">
      <c r="B2" s="11"/>
      <c r="C2" s="12"/>
      <c r="D2" s="11"/>
      <c r="E2" s="11"/>
      <c r="F2" s="11"/>
      <c r="G2" s="16" t="s">
        <v>64</v>
      </c>
      <c r="H2" s="14"/>
      <c r="I2" s="15"/>
      <c r="J2" s="14"/>
      <c r="K2" s="14"/>
      <c r="L2" s="14"/>
      <c r="M2" s="14"/>
      <c r="N2" s="104" t="s">
        <v>63</v>
      </c>
      <c r="O2" s="105"/>
    </row>
    <row r="3" spans="1:15" ht="17.25" customHeight="1" x14ac:dyDescent="0.25">
      <c r="B3" s="11"/>
      <c r="C3" s="12"/>
      <c r="D3" s="11"/>
      <c r="E3" s="11"/>
      <c r="F3" s="11"/>
      <c r="G3" s="16"/>
      <c r="H3" s="14"/>
      <c r="I3" s="15"/>
      <c r="J3" s="14"/>
      <c r="K3" s="14"/>
      <c r="L3" s="14"/>
      <c r="M3" s="14"/>
      <c r="N3" s="17"/>
      <c r="O3" s="14" t="s">
        <v>31</v>
      </c>
    </row>
    <row r="4" spans="1:15" x14ac:dyDescent="0.25">
      <c r="B4" s="11"/>
      <c r="C4" s="12"/>
      <c r="D4" s="11"/>
      <c r="E4" s="11"/>
      <c r="F4" s="11"/>
      <c r="G4" s="13"/>
      <c r="H4" s="14"/>
      <c r="I4" s="15"/>
      <c r="J4" s="18"/>
      <c r="K4" s="18"/>
      <c r="L4" s="18"/>
      <c r="M4" s="101" t="s">
        <v>0</v>
      </c>
      <c r="N4" s="101"/>
      <c r="O4" s="101"/>
    </row>
    <row r="5" spans="1:15" x14ac:dyDescent="0.25">
      <c r="B5" s="11"/>
      <c r="C5" s="12"/>
      <c r="D5" s="11"/>
      <c r="E5" s="11"/>
      <c r="F5" s="11"/>
      <c r="G5" s="13"/>
      <c r="H5" s="14"/>
      <c r="I5" s="15"/>
      <c r="J5" s="18"/>
      <c r="K5" s="18"/>
      <c r="L5" s="18"/>
      <c r="M5" s="14"/>
      <c r="N5" s="101"/>
      <c r="O5" s="101"/>
    </row>
    <row r="6" spans="1:15" ht="78.75" customHeight="1" x14ac:dyDescent="0.25">
      <c r="A6" s="9"/>
      <c r="B6" s="9"/>
      <c r="C6" s="9"/>
      <c r="D6" s="123" t="s">
        <v>13</v>
      </c>
      <c r="E6" s="123"/>
      <c r="F6" s="123"/>
      <c r="G6" s="123"/>
      <c r="H6" s="123"/>
      <c r="I6" s="123"/>
      <c r="J6" s="123"/>
      <c r="K6" s="123"/>
      <c r="L6" s="123"/>
      <c r="M6" s="9"/>
      <c r="N6" s="9"/>
      <c r="O6" s="9"/>
    </row>
    <row r="7" spans="1:15" x14ac:dyDescent="0.25">
      <c r="A7" s="19" t="s">
        <v>6</v>
      </c>
      <c r="B7" s="20"/>
      <c r="C7" s="21"/>
      <c r="D7" s="11"/>
      <c r="E7" s="11"/>
      <c r="F7" s="11"/>
      <c r="G7" s="13"/>
      <c r="H7" s="14"/>
      <c r="I7" s="15"/>
      <c r="J7" s="18"/>
      <c r="K7" s="18"/>
      <c r="L7" s="18"/>
      <c r="M7" s="14"/>
      <c r="N7" s="14"/>
    </row>
    <row r="8" spans="1:15" x14ac:dyDescent="0.25">
      <c r="A8" s="19" t="s">
        <v>7</v>
      </c>
      <c r="B8" s="20"/>
      <c r="C8" s="21"/>
      <c r="D8" s="11"/>
      <c r="E8" s="11"/>
      <c r="F8" s="11"/>
      <c r="G8" s="13"/>
      <c r="H8" s="14"/>
      <c r="I8" s="15"/>
      <c r="J8" s="18"/>
      <c r="K8" s="18"/>
      <c r="L8" s="18"/>
      <c r="M8" s="14"/>
      <c r="N8" s="14"/>
    </row>
    <row r="9" spans="1:15" x14ac:dyDescent="0.25">
      <c r="A9" s="22"/>
      <c r="B9" s="23"/>
      <c r="C9" s="24"/>
      <c r="D9" s="23"/>
      <c r="E9" s="23"/>
      <c r="F9" s="23"/>
      <c r="G9" s="25"/>
      <c r="H9" s="26"/>
      <c r="I9" s="26"/>
    </row>
    <row r="10" spans="1:15" ht="51" customHeight="1" x14ac:dyDescent="0.25">
      <c r="A10" s="109" t="s">
        <v>1</v>
      </c>
      <c r="B10" s="102" t="s">
        <v>51</v>
      </c>
      <c r="C10" s="109" t="s">
        <v>14</v>
      </c>
      <c r="D10" s="124" t="s">
        <v>15</v>
      </c>
      <c r="E10" s="102" t="s">
        <v>16</v>
      </c>
      <c r="F10" s="124" t="s">
        <v>11</v>
      </c>
      <c r="G10" s="124" t="s">
        <v>2</v>
      </c>
      <c r="H10" s="106" t="s">
        <v>17</v>
      </c>
      <c r="I10" s="107"/>
      <c r="J10" s="107"/>
      <c r="K10" s="107"/>
      <c r="L10" s="107"/>
      <c r="M10" s="108"/>
      <c r="N10" s="109" t="s">
        <v>3</v>
      </c>
      <c r="O10" s="102" t="s">
        <v>18</v>
      </c>
    </row>
    <row r="11" spans="1:15" ht="96.75" customHeight="1" x14ac:dyDescent="0.25">
      <c r="A11" s="110"/>
      <c r="B11" s="129"/>
      <c r="C11" s="110"/>
      <c r="D11" s="125"/>
      <c r="E11" s="129"/>
      <c r="F11" s="125"/>
      <c r="G11" s="125"/>
      <c r="H11" s="28" t="s">
        <v>4</v>
      </c>
      <c r="I11" s="5">
        <v>2020</v>
      </c>
      <c r="J11" s="29">
        <v>2021</v>
      </c>
      <c r="K11" s="29">
        <v>2022</v>
      </c>
      <c r="L11" s="29">
        <v>2023</v>
      </c>
      <c r="M11" s="29">
        <v>2024</v>
      </c>
      <c r="N11" s="110"/>
      <c r="O11" s="103"/>
    </row>
    <row r="12" spans="1:15" ht="15.75" customHeight="1" x14ac:dyDescent="0.25">
      <c r="A12" s="30">
        <v>1</v>
      </c>
      <c r="B12" s="31">
        <v>2</v>
      </c>
      <c r="C12" s="30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</row>
    <row r="13" spans="1:15" ht="15.75" customHeight="1" x14ac:dyDescent="0.25">
      <c r="A13" s="90" t="s">
        <v>35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5.75" customHeight="1" x14ac:dyDescent="0.25">
      <c r="A14" s="90" t="s">
        <v>54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5.75" customHeight="1" x14ac:dyDescent="0.25">
      <c r="A15" s="111" t="s">
        <v>44</v>
      </c>
      <c r="B15" s="99" t="s">
        <v>29</v>
      </c>
      <c r="C15" s="88" t="s">
        <v>25</v>
      </c>
      <c r="D15" s="94" t="s">
        <v>26</v>
      </c>
      <c r="E15" s="114">
        <f>H15</f>
        <v>277550.61002000002</v>
      </c>
      <c r="F15" s="127">
        <v>0</v>
      </c>
      <c r="G15" s="30" t="s">
        <v>23</v>
      </c>
      <c r="H15" s="33">
        <f t="shared" ref="H15" si="0">H16+H17+H18</f>
        <v>277550.61002000002</v>
      </c>
      <c r="I15" s="74">
        <f>I16+I17+I18</f>
        <v>232000</v>
      </c>
      <c r="J15" s="33">
        <f>J16+J17+J18</f>
        <v>45550.61002</v>
      </c>
      <c r="K15" s="34">
        <f t="shared" ref="K15:M15" si="1">K16+K17+K18</f>
        <v>0</v>
      </c>
      <c r="L15" s="34">
        <f t="shared" si="1"/>
        <v>0</v>
      </c>
      <c r="M15" s="34">
        <f t="shared" si="1"/>
        <v>0</v>
      </c>
      <c r="N15" s="35">
        <v>0</v>
      </c>
      <c r="O15" s="96" t="s">
        <v>22</v>
      </c>
    </row>
    <row r="16" spans="1:15" ht="30" customHeight="1" x14ac:dyDescent="0.25">
      <c r="A16" s="112"/>
      <c r="B16" s="113"/>
      <c r="C16" s="88"/>
      <c r="D16" s="94"/>
      <c r="E16" s="114"/>
      <c r="F16" s="127"/>
      <c r="G16" s="36" t="s">
        <v>27</v>
      </c>
      <c r="H16" s="37">
        <f>I16+J16</f>
        <v>130101.7</v>
      </c>
      <c r="I16" s="74">
        <v>108750</v>
      </c>
      <c r="J16" s="2">
        <v>21351.7</v>
      </c>
      <c r="K16" s="80">
        <v>0</v>
      </c>
      <c r="L16" s="80">
        <v>0</v>
      </c>
      <c r="M16" s="80">
        <v>0</v>
      </c>
      <c r="N16" s="39">
        <v>0</v>
      </c>
      <c r="O16" s="97"/>
    </row>
    <row r="17" spans="1:16" ht="36" customHeight="1" x14ac:dyDescent="0.25">
      <c r="A17" s="112"/>
      <c r="B17" s="97"/>
      <c r="C17" s="88"/>
      <c r="D17" s="94"/>
      <c r="E17" s="114"/>
      <c r="F17" s="127"/>
      <c r="G17" s="40" t="s">
        <v>8</v>
      </c>
      <c r="H17" s="37">
        <f>I17+J17</f>
        <v>43367.33</v>
      </c>
      <c r="I17" s="74">
        <v>36250</v>
      </c>
      <c r="J17" s="2">
        <v>7117.33</v>
      </c>
      <c r="K17" s="80">
        <v>0</v>
      </c>
      <c r="L17" s="80">
        <v>0</v>
      </c>
      <c r="M17" s="80">
        <v>0</v>
      </c>
      <c r="N17" s="39">
        <v>0</v>
      </c>
      <c r="O17" s="97"/>
    </row>
    <row r="18" spans="1:16" ht="48" customHeight="1" x14ac:dyDescent="0.25">
      <c r="A18" s="112"/>
      <c r="B18" s="97"/>
      <c r="C18" s="96"/>
      <c r="D18" s="117"/>
      <c r="E18" s="126"/>
      <c r="F18" s="128"/>
      <c r="G18" s="78" t="s">
        <v>9</v>
      </c>
      <c r="H18" s="82">
        <f>I18+J18</f>
        <v>104081.58001999999</v>
      </c>
      <c r="I18" s="74">
        <v>87000</v>
      </c>
      <c r="J18" s="83">
        <v>17081.580020000001</v>
      </c>
      <c r="K18" s="39">
        <v>0</v>
      </c>
      <c r="L18" s="39">
        <v>0</v>
      </c>
      <c r="M18" s="39">
        <v>0</v>
      </c>
      <c r="N18" s="39">
        <v>0</v>
      </c>
      <c r="O18" s="97"/>
    </row>
    <row r="19" spans="1:16" ht="15.75" customHeight="1" x14ac:dyDescent="0.2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6" ht="38.25" customHeight="1" x14ac:dyDescent="0.25">
      <c r="A20" s="95" t="s">
        <v>45</v>
      </c>
      <c r="B20" s="88" t="s">
        <v>41</v>
      </c>
      <c r="C20" s="88" t="s">
        <v>42</v>
      </c>
      <c r="D20" s="94" t="s">
        <v>43</v>
      </c>
      <c r="E20" s="114">
        <f>H20</f>
        <v>245991.8</v>
      </c>
      <c r="F20" s="127">
        <v>0</v>
      </c>
      <c r="G20" s="41" t="s">
        <v>23</v>
      </c>
      <c r="H20" s="37">
        <f t="shared" ref="H20:M20" si="2">H21+H22+H23</f>
        <v>245991.8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245991.8</v>
      </c>
      <c r="N20" s="38">
        <v>0</v>
      </c>
      <c r="O20" s="96" t="s">
        <v>22</v>
      </c>
    </row>
    <row r="21" spans="1:16" ht="39.75" customHeight="1" x14ac:dyDescent="0.25">
      <c r="A21" s="95"/>
      <c r="B21" s="88"/>
      <c r="C21" s="88"/>
      <c r="D21" s="94"/>
      <c r="E21" s="114"/>
      <c r="F21" s="127"/>
      <c r="G21" s="42" t="s">
        <v>27</v>
      </c>
      <c r="H21" s="37">
        <f>M21</f>
        <v>115308.67</v>
      </c>
      <c r="I21" s="1">
        <v>0</v>
      </c>
      <c r="J21" s="1">
        <v>0</v>
      </c>
      <c r="K21" s="38">
        <v>0</v>
      </c>
      <c r="L21" s="38">
        <v>0</v>
      </c>
      <c r="M21" s="37">
        <v>115308.67</v>
      </c>
      <c r="N21" s="38">
        <v>0</v>
      </c>
      <c r="O21" s="97"/>
    </row>
    <row r="22" spans="1:16" ht="42.75" customHeight="1" x14ac:dyDescent="0.25">
      <c r="A22" s="95"/>
      <c r="B22" s="88"/>
      <c r="C22" s="88"/>
      <c r="D22" s="94"/>
      <c r="E22" s="114"/>
      <c r="F22" s="127"/>
      <c r="G22" s="40" t="s">
        <v>8</v>
      </c>
      <c r="H22" s="37">
        <f>M22</f>
        <v>38436.19</v>
      </c>
      <c r="I22" s="1">
        <v>0</v>
      </c>
      <c r="J22" s="1">
        <v>0</v>
      </c>
      <c r="K22" s="38">
        <v>0</v>
      </c>
      <c r="L22" s="38">
        <v>0</v>
      </c>
      <c r="M22" s="37">
        <v>38436.19</v>
      </c>
      <c r="N22" s="38">
        <v>0</v>
      </c>
      <c r="O22" s="97"/>
    </row>
    <row r="23" spans="1:16" ht="48" customHeight="1" x14ac:dyDescent="0.25">
      <c r="A23" s="95"/>
      <c r="B23" s="88"/>
      <c r="C23" s="88"/>
      <c r="D23" s="94"/>
      <c r="E23" s="114"/>
      <c r="F23" s="127"/>
      <c r="G23" s="5" t="s">
        <v>9</v>
      </c>
      <c r="H23" s="37">
        <f>M23</f>
        <v>92246.94</v>
      </c>
      <c r="I23" s="1">
        <v>0</v>
      </c>
      <c r="J23" s="1">
        <v>0</v>
      </c>
      <c r="K23" s="38">
        <v>0</v>
      </c>
      <c r="L23" s="38">
        <v>0</v>
      </c>
      <c r="M23" s="37">
        <v>92246.94</v>
      </c>
      <c r="N23" s="38">
        <v>0</v>
      </c>
      <c r="O23" s="98"/>
    </row>
    <row r="24" spans="1:16" ht="30" customHeight="1" x14ac:dyDescent="0.25">
      <c r="A24" s="95" t="s">
        <v>46</v>
      </c>
      <c r="B24" s="94" t="s">
        <v>57</v>
      </c>
      <c r="C24" s="88" t="s">
        <v>58</v>
      </c>
      <c r="D24" s="94" t="s">
        <v>60</v>
      </c>
      <c r="E24" s="114">
        <f>H24</f>
        <v>50000</v>
      </c>
      <c r="F24" s="127">
        <v>0</v>
      </c>
      <c r="G24" s="87" t="s">
        <v>23</v>
      </c>
      <c r="H24" s="37">
        <f t="shared" ref="H24:J24" si="3">H25+H26+H27</f>
        <v>50000</v>
      </c>
      <c r="I24" s="37">
        <f t="shared" si="3"/>
        <v>0</v>
      </c>
      <c r="J24" s="37">
        <f t="shared" si="3"/>
        <v>0</v>
      </c>
      <c r="K24" s="74">
        <f>K25+K26</f>
        <v>5000</v>
      </c>
      <c r="L24" s="74">
        <f t="shared" ref="L24:M24" si="4">L25+L26</f>
        <v>25000</v>
      </c>
      <c r="M24" s="74">
        <f t="shared" si="4"/>
        <v>20000</v>
      </c>
      <c r="N24" s="86">
        <v>0</v>
      </c>
      <c r="O24" s="88" t="s">
        <v>22</v>
      </c>
    </row>
    <row r="25" spans="1:16" ht="37.5" customHeight="1" x14ac:dyDescent="0.25">
      <c r="A25" s="95"/>
      <c r="B25" s="94"/>
      <c r="C25" s="88"/>
      <c r="D25" s="94"/>
      <c r="E25" s="114"/>
      <c r="F25" s="127"/>
      <c r="G25" s="85" t="s">
        <v>8</v>
      </c>
      <c r="H25" s="37">
        <f>I25+J25+K25+L25+M25</f>
        <v>31250</v>
      </c>
      <c r="I25" s="1">
        <v>0</v>
      </c>
      <c r="J25" s="1">
        <v>0</v>
      </c>
      <c r="K25" s="74">
        <v>3125</v>
      </c>
      <c r="L25" s="74">
        <v>15625</v>
      </c>
      <c r="M25" s="74">
        <v>12500</v>
      </c>
      <c r="N25" s="86">
        <v>0</v>
      </c>
      <c r="O25" s="88"/>
    </row>
    <row r="26" spans="1:16" ht="48" customHeight="1" x14ac:dyDescent="0.25">
      <c r="A26" s="95"/>
      <c r="B26" s="94"/>
      <c r="C26" s="88"/>
      <c r="D26" s="94"/>
      <c r="E26" s="114"/>
      <c r="F26" s="127"/>
      <c r="G26" s="84" t="s">
        <v>9</v>
      </c>
      <c r="H26" s="37">
        <f>I26+J26+K26+L26+M26</f>
        <v>18750</v>
      </c>
      <c r="I26" s="1">
        <v>0</v>
      </c>
      <c r="J26" s="1">
        <v>0</v>
      </c>
      <c r="K26" s="74">
        <v>1875</v>
      </c>
      <c r="L26" s="74">
        <v>9375</v>
      </c>
      <c r="M26" s="74">
        <v>7500</v>
      </c>
      <c r="N26" s="86">
        <v>0</v>
      </c>
      <c r="O26" s="88"/>
    </row>
    <row r="27" spans="1:16" ht="15.75" customHeight="1" x14ac:dyDescent="0.25">
      <c r="A27" s="90" t="s">
        <v>36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1:16" ht="15.75" customHeight="1" x14ac:dyDescent="0.25">
      <c r="A28" s="90" t="s">
        <v>37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1:16" ht="22.5" customHeight="1" x14ac:dyDescent="0.25">
      <c r="A29" s="88" t="s">
        <v>47</v>
      </c>
      <c r="B29" s="93" t="s">
        <v>56</v>
      </c>
      <c r="C29" s="95" t="s">
        <v>25</v>
      </c>
      <c r="D29" s="94" t="s">
        <v>19</v>
      </c>
      <c r="E29" s="89">
        <f>H29</f>
        <v>676825.92</v>
      </c>
      <c r="F29" s="4">
        <f>F30+F31</f>
        <v>34500</v>
      </c>
      <c r="G29" s="5" t="s">
        <v>23</v>
      </c>
      <c r="H29" s="4">
        <f>H30+H31</f>
        <v>676825.92</v>
      </c>
      <c r="I29" s="6">
        <f>I30+I31</f>
        <v>373104.77</v>
      </c>
      <c r="J29" s="6">
        <f>J30+J31</f>
        <v>303721.15000000002</v>
      </c>
      <c r="K29" s="6">
        <f>K30+K31</f>
        <v>0</v>
      </c>
      <c r="L29" s="7">
        <v>0</v>
      </c>
      <c r="M29" s="7">
        <v>0</v>
      </c>
      <c r="N29" s="8">
        <v>0</v>
      </c>
      <c r="O29" s="88" t="s">
        <v>22</v>
      </c>
      <c r="P29" s="43"/>
    </row>
    <row r="30" spans="1:16" ht="34.9" customHeight="1" x14ac:dyDescent="0.25">
      <c r="A30" s="88"/>
      <c r="B30" s="93"/>
      <c r="C30" s="95"/>
      <c r="D30" s="94"/>
      <c r="E30" s="89"/>
      <c r="F30" s="4">
        <v>21562</v>
      </c>
      <c r="G30" s="29" t="s">
        <v>8</v>
      </c>
      <c r="H30" s="4">
        <f>SUM(I30:M30)</f>
        <v>422725.78</v>
      </c>
      <c r="I30" s="6">
        <v>233190.98</v>
      </c>
      <c r="J30" s="74">
        <v>189534.8</v>
      </c>
      <c r="K30" s="74">
        <v>0</v>
      </c>
      <c r="L30" s="7">
        <v>0</v>
      </c>
      <c r="M30" s="7">
        <v>0</v>
      </c>
      <c r="N30" s="8">
        <v>0</v>
      </c>
      <c r="O30" s="88"/>
    </row>
    <row r="31" spans="1:16" ht="46.5" customHeight="1" x14ac:dyDescent="0.25">
      <c r="A31" s="88"/>
      <c r="B31" s="93"/>
      <c r="C31" s="95"/>
      <c r="D31" s="94"/>
      <c r="E31" s="89"/>
      <c r="F31" s="4">
        <v>12938</v>
      </c>
      <c r="G31" s="5" t="s">
        <v>9</v>
      </c>
      <c r="H31" s="4">
        <f>SUM(I31:M31)</f>
        <v>254100.14</v>
      </c>
      <c r="I31" s="6">
        <v>139913.79</v>
      </c>
      <c r="J31" s="74">
        <v>114186.35</v>
      </c>
      <c r="K31" s="74">
        <v>0</v>
      </c>
      <c r="L31" s="7">
        <v>0</v>
      </c>
      <c r="M31" s="7">
        <v>0</v>
      </c>
      <c r="N31" s="8">
        <v>0</v>
      </c>
      <c r="O31" s="88"/>
    </row>
    <row r="32" spans="1:16" ht="46.5" customHeight="1" x14ac:dyDescent="0.25">
      <c r="A32" s="96" t="s">
        <v>48</v>
      </c>
      <c r="B32" s="99" t="s">
        <v>62</v>
      </c>
      <c r="C32" s="111" t="s">
        <v>58</v>
      </c>
      <c r="D32" s="117" t="s">
        <v>60</v>
      </c>
      <c r="E32" s="89">
        <f>H32</f>
        <v>200000</v>
      </c>
      <c r="F32" s="77">
        <v>0</v>
      </c>
      <c r="G32" s="79" t="s">
        <v>23</v>
      </c>
      <c r="H32" s="77">
        <f>H33+H34</f>
        <v>200000</v>
      </c>
      <c r="I32" s="77">
        <f t="shared" ref="I32:J32" si="5">I33+I34</f>
        <v>0</v>
      </c>
      <c r="J32" s="77">
        <f t="shared" si="5"/>
        <v>0</v>
      </c>
      <c r="K32" s="74">
        <f>K33+K34</f>
        <v>20000</v>
      </c>
      <c r="L32" s="74">
        <f>L33+L34</f>
        <v>60000</v>
      </c>
      <c r="M32" s="74">
        <f>M33+M34</f>
        <v>120000</v>
      </c>
      <c r="N32" s="77">
        <v>0</v>
      </c>
      <c r="O32" s="96" t="s">
        <v>22</v>
      </c>
    </row>
    <row r="33" spans="1:15" ht="46.5" customHeight="1" x14ac:dyDescent="0.25">
      <c r="A33" s="97"/>
      <c r="B33" s="113"/>
      <c r="C33" s="112"/>
      <c r="D33" s="121"/>
      <c r="E33" s="89"/>
      <c r="F33" s="77">
        <v>0</v>
      </c>
      <c r="G33" s="76" t="s">
        <v>8</v>
      </c>
      <c r="H33" s="77">
        <f>I33+J33+K33+L33+M33</f>
        <v>125000</v>
      </c>
      <c r="I33" s="77">
        <v>0</v>
      </c>
      <c r="J33" s="77">
        <v>0</v>
      </c>
      <c r="K33" s="74">
        <v>12500</v>
      </c>
      <c r="L33" s="74">
        <v>37500</v>
      </c>
      <c r="M33" s="74">
        <v>75000</v>
      </c>
      <c r="N33" s="77">
        <v>0</v>
      </c>
      <c r="O33" s="97"/>
    </row>
    <row r="34" spans="1:15" ht="46.5" customHeight="1" x14ac:dyDescent="0.25">
      <c r="A34" s="98"/>
      <c r="B34" s="100"/>
      <c r="C34" s="116"/>
      <c r="D34" s="118"/>
      <c r="E34" s="89"/>
      <c r="F34" s="77">
        <v>0</v>
      </c>
      <c r="G34" s="79" t="s">
        <v>9</v>
      </c>
      <c r="H34" s="77">
        <f>SUM(I34:M34)</f>
        <v>75000</v>
      </c>
      <c r="I34" s="77">
        <v>0</v>
      </c>
      <c r="J34" s="77">
        <v>0</v>
      </c>
      <c r="K34" s="74">
        <v>7500</v>
      </c>
      <c r="L34" s="74">
        <v>22500</v>
      </c>
      <c r="M34" s="74">
        <v>45000</v>
      </c>
      <c r="N34" s="77">
        <v>0</v>
      </c>
      <c r="O34" s="98"/>
    </row>
    <row r="35" spans="1:15" ht="15.75" customHeight="1" x14ac:dyDescent="0.25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21" customHeight="1" x14ac:dyDescent="0.25">
      <c r="A36" s="88" t="s">
        <v>49</v>
      </c>
      <c r="B36" s="93" t="s">
        <v>53</v>
      </c>
      <c r="C36" s="95" t="s">
        <v>12</v>
      </c>
      <c r="D36" s="130" t="s">
        <v>20</v>
      </c>
      <c r="E36" s="89">
        <f>H37+H38</f>
        <v>442856.77999999997</v>
      </c>
      <c r="F36" s="4">
        <v>0</v>
      </c>
      <c r="G36" s="5" t="s">
        <v>23</v>
      </c>
      <c r="H36" s="4">
        <f>H37+H38</f>
        <v>442856.77999999997</v>
      </c>
      <c r="I36" s="4">
        <f>I37+I38</f>
        <v>0</v>
      </c>
      <c r="J36" s="4">
        <f>J37+J38</f>
        <v>371883.24</v>
      </c>
      <c r="K36" s="75">
        <f>K37+K38</f>
        <v>70973.540000000008</v>
      </c>
      <c r="L36" s="7">
        <v>0</v>
      </c>
      <c r="M36" s="7">
        <v>0</v>
      </c>
      <c r="N36" s="8">
        <v>0</v>
      </c>
      <c r="O36" s="88" t="s">
        <v>22</v>
      </c>
    </row>
    <row r="37" spans="1:15" ht="48.75" customHeight="1" x14ac:dyDescent="0.25">
      <c r="A37" s="88"/>
      <c r="B37" s="93"/>
      <c r="C37" s="95"/>
      <c r="D37" s="130"/>
      <c r="E37" s="89"/>
      <c r="F37" s="4">
        <v>0</v>
      </c>
      <c r="G37" s="29" t="s">
        <v>8</v>
      </c>
      <c r="H37" s="4">
        <f>SUM(I37:M37)</f>
        <v>276784.86</v>
      </c>
      <c r="I37" s="6">
        <v>0</v>
      </c>
      <c r="J37" s="74">
        <v>232426.4</v>
      </c>
      <c r="K37" s="74">
        <v>44358.46</v>
      </c>
      <c r="L37" s="7">
        <v>0</v>
      </c>
      <c r="M37" s="7">
        <v>0</v>
      </c>
      <c r="N37" s="8">
        <v>0</v>
      </c>
      <c r="O37" s="88"/>
    </row>
    <row r="38" spans="1:15" ht="61.5" customHeight="1" x14ac:dyDescent="0.25">
      <c r="A38" s="88"/>
      <c r="B38" s="93"/>
      <c r="C38" s="95"/>
      <c r="D38" s="130"/>
      <c r="E38" s="89"/>
      <c r="F38" s="4">
        <v>0</v>
      </c>
      <c r="G38" s="5" t="s">
        <v>9</v>
      </c>
      <c r="H38" s="4">
        <f>SUM(I38:M38)</f>
        <v>166071.91999999998</v>
      </c>
      <c r="I38" s="6">
        <v>0</v>
      </c>
      <c r="J38" s="74">
        <v>139456.84</v>
      </c>
      <c r="K38" s="74">
        <v>26615.08</v>
      </c>
      <c r="L38" s="7">
        <v>0</v>
      </c>
      <c r="M38" s="7">
        <v>0</v>
      </c>
      <c r="N38" s="8">
        <v>0</v>
      </c>
      <c r="O38" s="88"/>
    </row>
    <row r="39" spans="1:15" ht="25.5" customHeight="1" x14ac:dyDescent="0.25">
      <c r="A39" s="96" t="s">
        <v>50</v>
      </c>
      <c r="B39" s="99" t="s">
        <v>24</v>
      </c>
      <c r="C39" s="111">
        <v>2020</v>
      </c>
      <c r="D39" s="117" t="s">
        <v>21</v>
      </c>
      <c r="E39" s="119">
        <f>H39</f>
        <v>9362.7863399999987</v>
      </c>
      <c r="F39" s="4">
        <v>0</v>
      </c>
      <c r="G39" s="5" t="s">
        <v>23</v>
      </c>
      <c r="H39" s="4">
        <f>H40</f>
        <v>9362.7863399999987</v>
      </c>
      <c r="I39" s="6">
        <f>I40</f>
        <v>9362.7863399999987</v>
      </c>
      <c r="J39" s="7">
        <v>0</v>
      </c>
      <c r="K39" s="7">
        <v>0</v>
      </c>
      <c r="L39" s="7">
        <v>0</v>
      </c>
      <c r="M39" s="7">
        <v>0</v>
      </c>
      <c r="N39" s="8">
        <v>0</v>
      </c>
      <c r="O39" s="96" t="s">
        <v>22</v>
      </c>
    </row>
    <row r="40" spans="1:15" ht="67.5" customHeight="1" x14ac:dyDescent="0.25">
      <c r="A40" s="98"/>
      <c r="B40" s="100"/>
      <c r="C40" s="116"/>
      <c r="D40" s="118"/>
      <c r="E40" s="120"/>
      <c r="F40" s="4">
        <v>0</v>
      </c>
      <c r="G40" s="5" t="s">
        <v>9</v>
      </c>
      <c r="H40" s="4">
        <f>SUM(I40:M40)</f>
        <v>9362.7863399999987</v>
      </c>
      <c r="I40" s="3">
        <v>9362.7863399999987</v>
      </c>
      <c r="J40" s="7">
        <v>0</v>
      </c>
      <c r="K40" s="7">
        <v>0</v>
      </c>
      <c r="L40" s="7">
        <v>0</v>
      </c>
      <c r="M40" s="7">
        <v>0</v>
      </c>
      <c r="N40" s="8">
        <v>0</v>
      </c>
      <c r="O40" s="98"/>
    </row>
    <row r="41" spans="1:15" ht="15.75" customHeight="1" x14ac:dyDescent="0.25">
      <c r="A41" s="90" t="s">
        <v>39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15.75" customHeight="1" x14ac:dyDescent="0.25">
      <c r="A42" s="90" t="s">
        <v>40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35.25" customHeight="1" x14ac:dyDescent="0.25">
      <c r="A43" s="88" t="s">
        <v>59</v>
      </c>
      <c r="B43" s="94" t="s">
        <v>52</v>
      </c>
      <c r="C43" s="95" t="s">
        <v>12</v>
      </c>
      <c r="D43" s="94" t="s">
        <v>28</v>
      </c>
      <c r="E43" s="89">
        <f>H43</f>
        <v>462222.05836999998</v>
      </c>
      <c r="F43" s="4">
        <v>0</v>
      </c>
      <c r="G43" s="5" t="s">
        <v>23</v>
      </c>
      <c r="H43" s="4">
        <f>H44+H45</f>
        <v>462222.05836999998</v>
      </c>
      <c r="I43" s="74">
        <f>I44+I45</f>
        <v>129204.8</v>
      </c>
      <c r="J43" s="4">
        <f>J44+J45</f>
        <v>333017.25837</v>
      </c>
      <c r="K43" s="7">
        <v>0</v>
      </c>
      <c r="L43" s="7">
        <v>0</v>
      </c>
      <c r="M43" s="7">
        <v>0</v>
      </c>
      <c r="N43" s="8">
        <v>0</v>
      </c>
      <c r="O43" s="88" t="s">
        <v>22</v>
      </c>
    </row>
    <row r="44" spans="1:15" ht="49.5" customHeight="1" x14ac:dyDescent="0.25">
      <c r="A44" s="88"/>
      <c r="B44" s="94"/>
      <c r="C44" s="95"/>
      <c r="D44" s="94"/>
      <c r="E44" s="89"/>
      <c r="F44" s="4">
        <v>0</v>
      </c>
      <c r="G44" s="29" t="s">
        <v>8</v>
      </c>
      <c r="H44" s="4">
        <f>I44+J44</f>
        <v>278857.76</v>
      </c>
      <c r="I44" s="74">
        <v>80753</v>
      </c>
      <c r="J44" s="74">
        <v>198104.76</v>
      </c>
      <c r="K44" s="7">
        <v>0</v>
      </c>
      <c r="L44" s="7">
        <v>0</v>
      </c>
      <c r="M44" s="7">
        <v>0</v>
      </c>
      <c r="N44" s="8">
        <v>0</v>
      </c>
      <c r="O44" s="88"/>
    </row>
    <row r="45" spans="1:15" ht="51.75" customHeight="1" x14ac:dyDescent="0.25">
      <c r="A45" s="88"/>
      <c r="B45" s="94"/>
      <c r="C45" s="95"/>
      <c r="D45" s="94"/>
      <c r="E45" s="89"/>
      <c r="F45" s="4">
        <v>0</v>
      </c>
      <c r="G45" s="5" t="s">
        <v>9</v>
      </c>
      <c r="H45" s="4">
        <f>I45+J45</f>
        <v>183364.29836999997</v>
      </c>
      <c r="I45" s="74">
        <v>48451.8</v>
      </c>
      <c r="J45" s="74">
        <v>134912.49836999999</v>
      </c>
      <c r="K45" s="7">
        <v>0</v>
      </c>
      <c r="L45" s="7">
        <v>0</v>
      </c>
      <c r="M45" s="7">
        <v>0</v>
      </c>
      <c r="N45" s="8">
        <v>0</v>
      </c>
      <c r="O45" s="88"/>
    </row>
    <row r="46" spans="1:15" ht="34.5" customHeight="1" x14ac:dyDescent="0.25">
      <c r="A46" s="88" t="s">
        <v>61</v>
      </c>
      <c r="B46" s="93" t="s">
        <v>30</v>
      </c>
      <c r="C46" s="115">
        <v>2022</v>
      </c>
      <c r="D46" s="94" t="s">
        <v>33</v>
      </c>
      <c r="E46" s="89">
        <f>H46</f>
        <v>106820</v>
      </c>
      <c r="F46" s="4">
        <v>0</v>
      </c>
      <c r="G46" s="5" t="s">
        <v>23</v>
      </c>
      <c r="H46" s="4">
        <f>H48+H47</f>
        <v>106820</v>
      </c>
      <c r="I46" s="6">
        <v>0</v>
      </c>
      <c r="J46" s="4">
        <v>0</v>
      </c>
      <c r="K46" s="4">
        <f>K47+K48</f>
        <v>106820</v>
      </c>
      <c r="L46" s="7">
        <v>0</v>
      </c>
      <c r="M46" s="7">
        <v>0</v>
      </c>
      <c r="N46" s="8">
        <v>0</v>
      </c>
      <c r="O46" s="88" t="s">
        <v>22</v>
      </c>
    </row>
    <row r="47" spans="1:15" ht="47.25" customHeight="1" x14ac:dyDescent="0.25">
      <c r="A47" s="88"/>
      <c r="B47" s="93"/>
      <c r="C47" s="115"/>
      <c r="D47" s="94"/>
      <c r="E47" s="89"/>
      <c r="F47" s="4">
        <v>0</v>
      </c>
      <c r="G47" s="29" t="s">
        <v>8</v>
      </c>
      <c r="H47" s="4">
        <f>SUM(I47:M47)</f>
        <v>66762.5</v>
      </c>
      <c r="I47" s="6">
        <v>0</v>
      </c>
      <c r="J47" s="4">
        <v>0</v>
      </c>
      <c r="K47" s="4">
        <v>66762.5</v>
      </c>
      <c r="L47" s="7">
        <v>0</v>
      </c>
      <c r="M47" s="7">
        <v>0</v>
      </c>
      <c r="N47" s="8">
        <v>0</v>
      </c>
      <c r="O47" s="88"/>
    </row>
    <row r="48" spans="1:15" ht="47.25" customHeight="1" x14ac:dyDescent="0.25">
      <c r="A48" s="88"/>
      <c r="B48" s="93"/>
      <c r="C48" s="115"/>
      <c r="D48" s="94"/>
      <c r="E48" s="89"/>
      <c r="F48" s="4">
        <v>0</v>
      </c>
      <c r="G48" s="5" t="s">
        <v>9</v>
      </c>
      <c r="H48" s="4">
        <f>SUM(I48:M48)</f>
        <v>40057.5</v>
      </c>
      <c r="I48" s="6">
        <v>0</v>
      </c>
      <c r="J48" s="4">
        <v>0</v>
      </c>
      <c r="K48" s="4">
        <v>40057.5</v>
      </c>
      <c r="L48" s="7">
        <v>0</v>
      </c>
      <c r="M48" s="7">
        <v>0</v>
      </c>
      <c r="N48" s="8">
        <v>0</v>
      </c>
      <c r="O48" s="88"/>
    </row>
    <row r="49" spans="1:15" ht="15.75" x14ac:dyDescent="0.25">
      <c r="A49" s="44"/>
      <c r="B49" s="45"/>
      <c r="C49" s="46"/>
      <c r="D49" s="47"/>
      <c r="E49" s="81">
        <f>SUM(E15:E48)</f>
        <v>2471629.9547300003</v>
      </c>
      <c r="F49" s="81">
        <f>SUM(F29)</f>
        <v>34500</v>
      </c>
      <c r="G49" s="48" t="s">
        <v>23</v>
      </c>
      <c r="H49" s="49">
        <f t="shared" ref="H49:M49" si="6">+H29+H36+H39+H43+H46+H20+H15+H32+H24</f>
        <v>2471629.9547300003</v>
      </c>
      <c r="I49" s="49">
        <f t="shared" si="6"/>
        <v>743672.35633999994</v>
      </c>
      <c r="J49" s="49">
        <f t="shared" si="6"/>
        <v>1054172.2583900001</v>
      </c>
      <c r="K49" s="49">
        <f t="shared" si="6"/>
        <v>202793.54</v>
      </c>
      <c r="L49" s="49">
        <f t="shared" si="6"/>
        <v>85000</v>
      </c>
      <c r="M49" s="49">
        <f t="shared" si="6"/>
        <v>385991.8</v>
      </c>
      <c r="N49" s="49">
        <f>+N29+N36+N39+N43+N46+N20+N15</f>
        <v>0</v>
      </c>
      <c r="O49" s="50"/>
    </row>
    <row r="50" spans="1:15" ht="16.5" x14ac:dyDescent="0.25">
      <c r="A50" s="51"/>
      <c r="B50" s="52"/>
      <c r="C50" s="53"/>
      <c r="D50" s="52"/>
      <c r="E50" s="52"/>
      <c r="F50" s="52"/>
      <c r="G50" s="10"/>
      <c r="N50" s="54"/>
      <c r="O50" s="55" t="s">
        <v>32</v>
      </c>
    </row>
    <row r="51" spans="1:15" s="61" customFormat="1" ht="21" customHeight="1" x14ac:dyDescent="0.3">
      <c r="A51" s="56" t="s">
        <v>5</v>
      </c>
      <c r="B51" s="57"/>
      <c r="C51" s="58"/>
      <c r="D51" s="59"/>
      <c r="E51" s="59"/>
      <c r="F51" s="59"/>
      <c r="G51" s="60"/>
      <c r="J51" s="62"/>
      <c r="K51" s="62"/>
      <c r="L51" s="63" t="s">
        <v>10</v>
      </c>
      <c r="M51" s="64"/>
      <c r="N51" s="64"/>
    </row>
    <row r="52" spans="1:15" ht="18.75" customHeight="1" x14ac:dyDescent="0.25">
      <c r="B52" s="65"/>
      <c r="C52" s="66"/>
      <c r="D52" s="66"/>
      <c r="E52" s="66"/>
      <c r="F52" s="66"/>
      <c r="I52" s="68"/>
      <c r="L52" s="69"/>
    </row>
    <row r="53" spans="1:15" ht="18.75" x14ac:dyDescent="0.3">
      <c r="A53" s="70"/>
      <c r="B53" s="71"/>
      <c r="C53" s="68"/>
      <c r="D53" s="72"/>
      <c r="E53" s="72"/>
      <c r="F53" s="72"/>
      <c r="G53" s="73"/>
      <c r="L53" s="63"/>
    </row>
  </sheetData>
  <mergeCells count="80">
    <mergeCell ref="O24:O26"/>
    <mergeCell ref="O32:O34"/>
    <mergeCell ref="F20:F23"/>
    <mergeCell ref="O20:O23"/>
    <mergeCell ref="A24:A26"/>
    <mergeCell ref="B24:B26"/>
    <mergeCell ref="C24:C26"/>
    <mergeCell ref="E32:E34"/>
    <mergeCell ref="D24:D26"/>
    <mergeCell ref="E24:E26"/>
    <mergeCell ref="F24:F26"/>
    <mergeCell ref="A10:A11"/>
    <mergeCell ref="E10:E11"/>
    <mergeCell ref="A20:A23"/>
    <mergeCell ref="A29:A31"/>
    <mergeCell ref="A36:A38"/>
    <mergeCell ref="B36:B38"/>
    <mergeCell ref="D36:D38"/>
    <mergeCell ref="B20:B23"/>
    <mergeCell ref="C20:C23"/>
    <mergeCell ref="D20:D23"/>
    <mergeCell ref="B32:B34"/>
    <mergeCell ref="C32:C34"/>
    <mergeCell ref="B10:B11"/>
    <mergeCell ref="C10:C11"/>
    <mergeCell ref="D6:L6"/>
    <mergeCell ref="F10:F11"/>
    <mergeCell ref="G10:G11"/>
    <mergeCell ref="D15:D18"/>
    <mergeCell ref="E15:E18"/>
    <mergeCell ref="F15:F18"/>
    <mergeCell ref="D10:D11"/>
    <mergeCell ref="C46:C48"/>
    <mergeCell ref="D46:D48"/>
    <mergeCell ref="E46:E48"/>
    <mergeCell ref="C29:C31"/>
    <mergeCell ref="D29:D31"/>
    <mergeCell ref="E29:E31"/>
    <mergeCell ref="C39:C40"/>
    <mergeCell ref="D39:D40"/>
    <mergeCell ref="E39:E40"/>
    <mergeCell ref="C36:C38"/>
    <mergeCell ref="D32:D34"/>
    <mergeCell ref="D43:D45"/>
    <mergeCell ref="A35:O35"/>
    <mergeCell ref="A41:O41"/>
    <mergeCell ref="A42:O42"/>
    <mergeCell ref="E36:E38"/>
    <mergeCell ref="O43:O45"/>
    <mergeCell ref="J1:O1"/>
    <mergeCell ref="O39:O40"/>
    <mergeCell ref="O10:O11"/>
    <mergeCell ref="M4:O4"/>
    <mergeCell ref="O29:O31"/>
    <mergeCell ref="N2:O2"/>
    <mergeCell ref="H10:M10"/>
    <mergeCell ref="N5:O5"/>
    <mergeCell ref="N10:N11"/>
    <mergeCell ref="A14:O14"/>
    <mergeCell ref="A15:A18"/>
    <mergeCell ref="B15:B18"/>
    <mergeCell ref="C15:C18"/>
    <mergeCell ref="E20:E23"/>
    <mergeCell ref="A32:A34"/>
    <mergeCell ref="O46:O48"/>
    <mergeCell ref="E43:E45"/>
    <mergeCell ref="A19:O19"/>
    <mergeCell ref="A13:O13"/>
    <mergeCell ref="A27:O27"/>
    <mergeCell ref="A28:O28"/>
    <mergeCell ref="B29:B31"/>
    <mergeCell ref="O36:O38"/>
    <mergeCell ref="A46:A48"/>
    <mergeCell ref="B46:B48"/>
    <mergeCell ref="A43:A45"/>
    <mergeCell ref="B43:B45"/>
    <mergeCell ref="C43:C45"/>
    <mergeCell ref="O15:O18"/>
    <mergeCell ref="A39:A40"/>
    <mergeCell ref="B39:B40"/>
  </mergeCells>
  <pageMargins left="0.25" right="0.25" top="0.75" bottom="0.75" header="0.3" footer="0.3"/>
  <pageSetup paperSize="9" scale="52" fitToHeight="0" orientation="landscape" r:id="rId1"/>
  <rowBreaks count="2" manualBreakCount="2">
    <brk id="26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2021-05-12T06:33:08Z</cp:lastPrinted>
  <dcterms:created xsi:type="dcterms:W3CDTF">2014-09-12T06:18:21Z</dcterms:created>
  <dcterms:modified xsi:type="dcterms:W3CDTF">2021-10-21T09:06:31Z</dcterms:modified>
</cp:coreProperties>
</file>