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4"/>
  </bookViews>
  <sheets>
    <sheet name="Лист1" sheetId="1" r:id="rId1"/>
    <sheet name="Лист2" sheetId="2" r:id="rId2"/>
    <sheet name="Лист3" sheetId="3" r:id="rId3"/>
    <sheet name="2022.06.02" sheetId="4" r:id="rId4"/>
    <sheet name="2022.06.14" sheetId="5" r:id="rId5"/>
  </sheets>
  <definedNames>
    <definedName name="_xlnm.Print_Area" localSheetId="3">'2022.06.02'!$A$1:$N$22</definedName>
    <definedName name="_xlnm.Print_Area" localSheetId="4">'2022.06.14'!$A$1:$N$22</definedName>
    <definedName name="_xlnm.Print_Area" localSheetId="0">Лист1!$A$1:$N$22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5" l="1"/>
  <c r="K13" i="5" l="1"/>
  <c r="H18" i="5"/>
  <c r="H15" i="5"/>
  <c r="L13" i="5"/>
  <c r="J13" i="5"/>
  <c r="H12" i="5"/>
  <c r="H11" i="5"/>
  <c r="H10" i="5" s="1"/>
  <c r="L10" i="5"/>
  <c r="K10" i="5"/>
  <c r="J10" i="5"/>
  <c r="L9" i="5"/>
  <c r="H9" i="5" s="1"/>
  <c r="K9" i="5"/>
  <c r="J9" i="5"/>
  <c r="J7" i="5" s="1"/>
  <c r="L8" i="5"/>
  <c r="K8" i="5"/>
  <c r="H8" i="5" l="1"/>
  <c r="H7" i="5" s="1"/>
  <c r="K7" i="5"/>
  <c r="H18" i="4"/>
  <c r="H15" i="4"/>
  <c r="L14" i="4"/>
  <c r="J14" i="4"/>
  <c r="H12" i="4"/>
  <c r="H11" i="4"/>
  <c r="L10" i="4"/>
  <c r="K10" i="4"/>
  <c r="J10" i="4"/>
  <c r="H10" i="4"/>
  <c r="L9" i="4"/>
  <c r="K9" i="4"/>
  <c r="J9" i="4"/>
  <c r="H9" i="4"/>
  <c r="L8" i="4"/>
  <c r="K8" i="4"/>
  <c r="H8" i="4"/>
  <c r="H7" i="4" s="1"/>
  <c r="K7" i="4"/>
  <c r="J7" i="4"/>
  <c r="L14" i="1"/>
  <c r="J14" i="1"/>
  <c r="L8" i="1"/>
  <c r="L9" i="1"/>
  <c r="K8" i="1"/>
  <c r="K9" i="1"/>
  <c r="J9" i="1"/>
  <c r="J7" i="1" l="1"/>
  <c r="K7" i="1"/>
  <c r="H9" i="1"/>
  <c r="H8" i="1"/>
  <c r="J10" i="1"/>
  <c r="L10" i="1"/>
  <c r="H7" i="1" l="1"/>
  <c r="H18" i="1"/>
  <c r="K10" i="1" l="1"/>
  <c r="H12" i="1"/>
  <c r="H11" i="1"/>
  <c r="H15" i="1"/>
  <c r="H10" i="1" l="1"/>
</calcChain>
</file>

<file path=xl/sharedStrings.xml><?xml version="1.0" encoding="utf-8"?>
<sst xmlns="http://schemas.openxmlformats.org/spreadsheetml/2006/main" count="167" uniqueCount="45">
  <si>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</si>
  <si>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</si>
  <si>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</si>
  <si>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</si>
  <si>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</si>
  <si>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</si>
  <si>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</si>
  <si>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</si>
  <si>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</si>
  <si>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</si>
  <si>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</si>
  <si>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</si>
  <si>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</si>
  <si>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</si>
  <si>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</si>
  <si>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</si>
  <si>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</si>
  <si>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</si>
  <si>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</si>
  <si>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</si>
  <si>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</si>
  <si>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</si>
  <si>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</si>
  <si>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</si>
  <si>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Реконструкция подъездной дороги от Луцинского шоссе жо жилого дома №1 мкрн. Южный (ул.Радужная)</t>
  </si>
  <si>
    <t>2022-2023 (Разработка проектной документации)</t>
  </si>
  <si>
    <t>Начальник управления транспорта, дорожной инфраструктуры и безопасности дорожного движения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</si>
  <si>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</si>
  <si>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</si>
  <si>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</si>
  <si>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</si>
  <si>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2022
 (Разработка проектной документации)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</si>
  <si>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</si>
  <si>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</si>
  <si>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</si>
  <si>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</si>
  <si>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2.2</t>
  </si>
  <si>
    <t>2.3</t>
  </si>
  <si>
    <t>Приложение 2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</t>
  </si>
  <si>
    <t>2021-2023</t>
  </si>
  <si>
    <t>2019-2022
(Разработка проектной документации)</t>
  </si>
  <si>
    <t>определяется проектом</t>
  </si>
  <si>
    <t>Строительство дополнительного выезда из ЖК "Гусарская баллада"</t>
  </si>
  <si>
    <t>2023 (Разработка проектной документации)</t>
  </si>
  <si>
    <t>Приложение 4 к Постановлению Администрации Одинцовского городского округа от 11.07.2022 № 3089                                                                                                                                               " Приложение  3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</si>
</sst>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7" zoomScale="90" zoomScaleNormal="90" zoomScaleSheetLayoutView="90" workbookViewId="0">
      <selection activeCell="K7" sqref="K7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1.710937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38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24" t="s">
        <v>3</v>
      </c>
      <c r="I4" s="24">
        <v>2020</v>
      </c>
      <c r="J4" s="24">
        <v>2021</v>
      </c>
      <c r="K4" s="24">
        <v>2022</v>
      </c>
      <c r="L4" s="24">
        <v>2023</v>
      </c>
      <c r="M4" s="87"/>
      <c r="N4" s="65"/>
    </row>
    <row r="5" spans="1:14" ht="19.5" customHeight="1" x14ac:dyDescent="0.25">
      <c r="A5" s="2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20">
        <v>11</v>
      </c>
      <c r="L5" s="5">
        <v>12</v>
      </c>
      <c r="M5" s="6">
        <v>13</v>
      </c>
      <c r="N5" s="5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27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28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29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66" t="s">
        <v>21</v>
      </c>
      <c r="B13" s="88" t="s">
        <v>30</v>
      </c>
      <c r="C13" s="70"/>
      <c r="D13" s="82"/>
      <c r="E13" s="82"/>
      <c r="F13" s="79"/>
      <c r="G13" s="34" t="s">
        <v>5</v>
      </c>
      <c r="H13" s="8">
        <v>63878.091139999997</v>
      </c>
      <c r="I13" s="8">
        <v>0</v>
      </c>
      <c r="J13" s="8">
        <v>13568.54557</v>
      </c>
      <c r="K13" s="8">
        <v>49358.491569999998</v>
      </c>
      <c r="L13" s="8">
        <v>951.05399999999997</v>
      </c>
      <c r="M13" s="35"/>
      <c r="N13" s="76" t="s">
        <v>14</v>
      </c>
    </row>
    <row r="14" spans="1:14" s="30" customFormat="1" ht="45" x14ac:dyDescent="0.25">
      <c r="A14" s="66"/>
      <c r="B14" s="90"/>
      <c r="C14" s="72"/>
      <c r="D14" s="84"/>
      <c r="E14" s="84"/>
      <c r="F14" s="81"/>
      <c r="G14" s="31" t="s">
        <v>22</v>
      </c>
      <c r="H14" s="8">
        <v>63878.091139999997</v>
      </c>
      <c r="I14" s="8">
        <v>0</v>
      </c>
      <c r="J14" s="8">
        <f>SUM(J15+J17+J18)</f>
        <v>13568.54557</v>
      </c>
      <c r="K14" s="8">
        <v>49358.491569999998</v>
      </c>
      <c r="L14" s="8">
        <f>SUM(L15+L17+L18)</f>
        <v>951.05399999999997</v>
      </c>
      <c r="M14" s="35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39" t="s">
        <v>36</v>
      </c>
      <c r="B17" s="37" t="s">
        <v>28</v>
      </c>
      <c r="C17" s="29" t="s">
        <v>31</v>
      </c>
      <c r="D17" s="36" t="s">
        <v>41</v>
      </c>
      <c r="E17" s="36"/>
      <c r="F17" s="38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22611</v>
      </c>
      <c r="L17" s="7">
        <v>0</v>
      </c>
      <c r="M17" s="3"/>
      <c r="N17" s="35" t="s">
        <v>14</v>
      </c>
    </row>
    <row r="18" spans="1:14" ht="60" x14ac:dyDescent="0.25">
      <c r="A18" s="40" t="s">
        <v>37</v>
      </c>
      <c r="B18" s="26" t="s">
        <v>24</v>
      </c>
      <c r="C18" s="23" t="s">
        <v>25</v>
      </c>
      <c r="D18" s="21" t="s">
        <v>41</v>
      </c>
      <c r="E18" s="21"/>
      <c r="F18" s="9">
        <v>0</v>
      </c>
      <c r="G18" s="10" t="s">
        <v>22</v>
      </c>
      <c r="H18" s="7">
        <f>SUM(I18+J18+K18+L18)</f>
        <v>14130</v>
      </c>
      <c r="I18" s="7">
        <v>0</v>
      </c>
      <c r="J18" s="7">
        <v>0</v>
      </c>
      <c r="K18" s="7">
        <v>13178.946</v>
      </c>
      <c r="L18" s="7">
        <v>951.05399999999997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47">
    <mergeCell ref="B15:B16"/>
    <mergeCell ref="A15:A16"/>
    <mergeCell ref="G15:G16"/>
    <mergeCell ref="H15:H16"/>
    <mergeCell ref="I15:I16"/>
    <mergeCell ref="N15:N16"/>
    <mergeCell ref="F15:F16"/>
    <mergeCell ref="E15:E16"/>
    <mergeCell ref="D15:D16"/>
    <mergeCell ref="C15:C16"/>
    <mergeCell ref="J15:J16"/>
    <mergeCell ref="K15:K16"/>
    <mergeCell ref="L15:L16"/>
    <mergeCell ref="M15:M16"/>
    <mergeCell ref="N13:N14"/>
    <mergeCell ref="B7:B9"/>
    <mergeCell ref="A7:A9"/>
    <mergeCell ref="F7:F9"/>
    <mergeCell ref="N7:N9"/>
    <mergeCell ref="A13:A14"/>
    <mergeCell ref="B13:B14"/>
    <mergeCell ref="C13:C14"/>
    <mergeCell ref="D13:D14"/>
    <mergeCell ref="E13:E14"/>
    <mergeCell ref="F13:F14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7" zoomScale="90" zoomScaleNormal="90" zoomScaleSheetLayoutView="90" workbookViewId="0">
      <selection activeCell="K7" sqref="K7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5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38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41" t="s">
        <v>3</v>
      </c>
      <c r="I4" s="41">
        <v>2020</v>
      </c>
      <c r="J4" s="41">
        <v>2021</v>
      </c>
      <c r="K4" s="41">
        <v>2022</v>
      </c>
      <c r="L4" s="41">
        <v>2023</v>
      </c>
      <c r="M4" s="87"/>
      <c r="N4" s="65"/>
    </row>
    <row r="5" spans="1:14" ht="19.5" customHeight="1" x14ac:dyDescent="0.25">
      <c r="A5" s="41">
        <v>1</v>
      </c>
      <c r="B5" s="41">
        <v>2</v>
      </c>
      <c r="C5" s="4">
        <v>3</v>
      </c>
      <c r="D5" s="4">
        <v>4</v>
      </c>
      <c r="E5" s="4">
        <v>5</v>
      </c>
      <c r="F5" s="4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6">
        <v>13</v>
      </c>
      <c r="N5" s="41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44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45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46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66" t="s">
        <v>21</v>
      </c>
      <c r="B13" s="88" t="s">
        <v>30</v>
      </c>
      <c r="C13" s="70"/>
      <c r="D13" s="82"/>
      <c r="E13" s="82"/>
      <c r="F13" s="79"/>
      <c r="G13" s="34" t="s">
        <v>5</v>
      </c>
      <c r="H13" s="47">
        <v>63878.091139999997</v>
      </c>
      <c r="I13" s="47">
        <v>0</v>
      </c>
      <c r="J13" s="47">
        <v>13568.54557</v>
      </c>
      <c r="K13" s="47">
        <v>49358.491569999998</v>
      </c>
      <c r="L13" s="47">
        <v>951.05399999999997</v>
      </c>
      <c r="M13" s="48"/>
      <c r="N13" s="76" t="s">
        <v>14</v>
      </c>
    </row>
    <row r="14" spans="1:14" s="30" customFormat="1" ht="45" x14ac:dyDescent="0.25">
      <c r="A14" s="66"/>
      <c r="B14" s="90"/>
      <c r="C14" s="72"/>
      <c r="D14" s="84"/>
      <c r="E14" s="84"/>
      <c r="F14" s="81"/>
      <c r="G14" s="31" t="s">
        <v>22</v>
      </c>
      <c r="H14" s="47">
        <v>63878.091139999997</v>
      </c>
      <c r="I14" s="47">
        <v>0</v>
      </c>
      <c r="J14" s="47">
        <f>SUM(J15+J17+J18)</f>
        <v>13568.54557</v>
      </c>
      <c r="K14" s="47">
        <v>49358.491569999998</v>
      </c>
      <c r="L14" s="47">
        <f>SUM(L15+L17+L18)</f>
        <v>4738</v>
      </c>
      <c r="M14" s="48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42" t="s">
        <v>36</v>
      </c>
      <c r="B17" s="43" t="s">
        <v>28</v>
      </c>
      <c r="C17" s="46" t="s">
        <v>31</v>
      </c>
      <c r="D17" s="50" t="s">
        <v>41</v>
      </c>
      <c r="E17" s="50"/>
      <c r="F17" s="49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17873</v>
      </c>
      <c r="L17" s="7">
        <v>4738</v>
      </c>
      <c r="M17" s="3"/>
      <c r="N17" s="48" t="s">
        <v>14</v>
      </c>
    </row>
    <row r="18" spans="1:14" ht="60" x14ac:dyDescent="0.25">
      <c r="A18" s="40" t="s">
        <v>37</v>
      </c>
      <c r="B18" s="26" t="s">
        <v>24</v>
      </c>
      <c r="C18" s="51" t="s">
        <v>25</v>
      </c>
      <c r="D18" s="41" t="s">
        <v>41</v>
      </c>
      <c r="E18" s="41"/>
      <c r="F18" s="9">
        <v>0</v>
      </c>
      <c r="G18" s="10" t="s">
        <v>22</v>
      </c>
      <c r="H18" s="7">
        <f>SUM(I18+J18+K18+L18)</f>
        <v>6342.9459999999999</v>
      </c>
      <c r="I18" s="7">
        <v>0</v>
      </c>
      <c r="J18" s="7">
        <v>0</v>
      </c>
      <c r="K18" s="7">
        <v>6342.9459999999999</v>
      </c>
      <c r="L18" s="7">
        <v>0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47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A15:A16"/>
    <mergeCell ref="A6:N6"/>
    <mergeCell ref="A7:A9"/>
    <mergeCell ref="B7:B9"/>
    <mergeCell ref="D7:D9"/>
    <mergeCell ref="E7:E9"/>
    <mergeCell ref="F7:F9"/>
    <mergeCell ref="N7:N9"/>
    <mergeCell ref="N10:N12"/>
    <mergeCell ref="A13:A14"/>
    <mergeCell ref="B13:B14"/>
    <mergeCell ref="C13:C14"/>
    <mergeCell ref="D13:D14"/>
    <mergeCell ref="E13:E14"/>
    <mergeCell ref="F13:F14"/>
    <mergeCell ref="N13:N14"/>
    <mergeCell ref="A10:A12"/>
    <mergeCell ref="B10:B12"/>
    <mergeCell ref="C10:C12"/>
    <mergeCell ref="D10:D12"/>
    <mergeCell ref="E10:E12"/>
    <mergeCell ref="F10:F12"/>
    <mergeCell ref="B15:B16"/>
    <mergeCell ref="C15:C16"/>
    <mergeCell ref="D15:D16"/>
    <mergeCell ref="E15:E16"/>
    <mergeCell ref="M15:M16"/>
    <mergeCell ref="F15:F16"/>
    <mergeCell ref="N15:N16"/>
    <mergeCell ref="G15:G16"/>
    <mergeCell ref="H15:H16"/>
    <mergeCell ref="I15:I16"/>
    <mergeCell ref="J15:J16"/>
    <mergeCell ref="K15:K16"/>
    <mergeCell ref="L15:L16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90" zoomScaleNormal="90" zoomScaleSheetLayoutView="90" workbookViewId="0">
      <selection activeCell="E1" sqref="E1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5.14062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85" t="s">
        <v>44</v>
      </c>
      <c r="K1" s="85"/>
      <c r="L1" s="85"/>
      <c r="M1" s="85"/>
      <c r="N1" s="85"/>
    </row>
    <row r="2" spans="1:14" ht="49.5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 x14ac:dyDescent="0.25">
      <c r="A3" s="65" t="s">
        <v>0</v>
      </c>
      <c r="B3" s="65" t="s">
        <v>9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</v>
      </c>
      <c r="H3" s="65" t="s">
        <v>2</v>
      </c>
      <c r="I3" s="65"/>
      <c r="J3" s="65"/>
      <c r="K3" s="65"/>
      <c r="L3" s="65"/>
      <c r="M3" s="65" t="s">
        <v>11</v>
      </c>
      <c r="N3" s="65" t="s">
        <v>12</v>
      </c>
    </row>
    <row r="4" spans="1:14" ht="96.75" customHeight="1" x14ac:dyDescent="0.25">
      <c r="A4" s="65"/>
      <c r="B4" s="65"/>
      <c r="C4" s="65"/>
      <c r="D4" s="65"/>
      <c r="E4" s="65"/>
      <c r="F4" s="65"/>
      <c r="G4" s="65"/>
      <c r="H4" s="60" t="s">
        <v>3</v>
      </c>
      <c r="I4" s="60">
        <v>2020</v>
      </c>
      <c r="J4" s="60">
        <v>2021</v>
      </c>
      <c r="K4" s="60">
        <v>2022</v>
      </c>
      <c r="L4" s="60">
        <v>2023</v>
      </c>
      <c r="M4" s="87"/>
      <c r="N4" s="65"/>
    </row>
    <row r="5" spans="1:14" ht="19.5" customHeight="1" x14ac:dyDescent="0.25">
      <c r="A5" s="60">
        <v>1</v>
      </c>
      <c r="B5" s="60">
        <v>2</v>
      </c>
      <c r="C5" s="4">
        <v>3</v>
      </c>
      <c r="D5" s="4">
        <v>4</v>
      </c>
      <c r="E5" s="4">
        <v>5</v>
      </c>
      <c r="F5" s="4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">
        <v>13</v>
      </c>
      <c r="N5" s="60">
        <v>14</v>
      </c>
    </row>
    <row r="6" spans="1:14" s="30" customFormat="1" ht="30.75" customHeight="1" x14ac:dyDescent="0.2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s="30" customFormat="1" x14ac:dyDescent="0.25">
      <c r="A7" s="91" t="s">
        <v>4</v>
      </c>
      <c r="B7" s="88" t="s">
        <v>29</v>
      </c>
      <c r="C7" s="55"/>
      <c r="D7" s="82"/>
      <c r="E7" s="82"/>
      <c r="F7" s="79"/>
      <c r="G7" s="31" t="s">
        <v>5</v>
      </c>
      <c r="H7" s="32">
        <f>SUM(H8+H9)</f>
        <v>1638011.3120000002</v>
      </c>
      <c r="I7" s="32">
        <v>0</v>
      </c>
      <c r="J7" s="32">
        <f>SUM(J8+J9)</f>
        <v>599803.60699999996</v>
      </c>
      <c r="K7" s="32">
        <f>SUM(K8+K9)</f>
        <v>1034114.235</v>
      </c>
      <c r="L7" s="32">
        <v>4093.47</v>
      </c>
      <c r="M7" s="33"/>
      <c r="N7" s="76" t="s">
        <v>14</v>
      </c>
    </row>
    <row r="8" spans="1:14" s="30" customFormat="1" ht="30" x14ac:dyDescent="0.25">
      <c r="A8" s="91"/>
      <c r="B8" s="89"/>
      <c r="C8" s="61"/>
      <c r="D8" s="83"/>
      <c r="E8" s="83"/>
      <c r="F8" s="80"/>
      <c r="G8" s="31" t="s">
        <v>20</v>
      </c>
      <c r="H8" s="7">
        <f>SUM(I8+J8+K8+L8)</f>
        <v>1556100.925</v>
      </c>
      <c r="I8" s="7">
        <v>0</v>
      </c>
      <c r="J8" s="7">
        <v>569803.60699999996</v>
      </c>
      <c r="K8" s="7">
        <f t="shared" ref="J8:L9" si="0">SUM(K11)</f>
        <v>982408.522</v>
      </c>
      <c r="L8" s="7">
        <f t="shared" si="0"/>
        <v>3888.7959999999998</v>
      </c>
      <c r="M8" s="33"/>
      <c r="N8" s="77"/>
    </row>
    <row r="9" spans="1:14" s="30" customFormat="1" ht="45" x14ac:dyDescent="0.25">
      <c r="A9" s="91"/>
      <c r="B9" s="90"/>
      <c r="C9" s="56"/>
      <c r="D9" s="84"/>
      <c r="E9" s="84"/>
      <c r="F9" s="81"/>
      <c r="G9" s="31" t="s">
        <v>22</v>
      </c>
      <c r="H9" s="7">
        <f>SUM(I9+J9+K9+L9)</f>
        <v>81910.387000000002</v>
      </c>
      <c r="I9" s="7">
        <v>0</v>
      </c>
      <c r="J9" s="7">
        <f t="shared" si="0"/>
        <v>30000</v>
      </c>
      <c r="K9" s="7">
        <f t="shared" si="0"/>
        <v>51705.713000000003</v>
      </c>
      <c r="L9" s="7">
        <f t="shared" si="0"/>
        <v>204.67400000000001</v>
      </c>
      <c r="M9" s="33"/>
      <c r="N9" s="78"/>
    </row>
    <row r="10" spans="1:14" s="30" customFormat="1" x14ac:dyDescent="0.25">
      <c r="A10" s="66" t="s">
        <v>34</v>
      </c>
      <c r="B10" s="67" t="s">
        <v>17</v>
      </c>
      <c r="C10" s="70" t="s">
        <v>39</v>
      </c>
      <c r="D10" s="70" t="s">
        <v>18</v>
      </c>
      <c r="E10" s="73">
        <v>1263469.8289999999</v>
      </c>
      <c r="F10" s="79">
        <v>0</v>
      </c>
      <c r="G10" s="34" t="s">
        <v>5</v>
      </c>
      <c r="H10" s="7">
        <f>SUM(H11+H12)</f>
        <v>1638011.3120000002</v>
      </c>
      <c r="I10" s="7">
        <v>0</v>
      </c>
      <c r="J10" s="7">
        <f>SUM(J11+J12)</f>
        <v>599803.60699999996</v>
      </c>
      <c r="K10" s="7">
        <f>SUM(K11+K12)</f>
        <v>1034114.235</v>
      </c>
      <c r="L10" s="7">
        <f>SUM(L11+L12)</f>
        <v>4093.47</v>
      </c>
      <c r="M10" s="3"/>
      <c r="N10" s="76" t="s">
        <v>14</v>
      </c>
    </row>
    <row r="11" spans="1:14" s="30" customFormat="1" ht="30" x14ac:dyDescent="0.25">
      <c r="A11" s="66"/>
      <c r="B11" s="68"/>
      <c r="C11" s="71"/>
      <c r="D11" s="71"/>
      <c r="E11" s="74"/>
      <c r="F11" s="80"/>
      <c r="G11" s="34" t="s">
        <v>20</v>
      </c>
      <c r="H11" s="7">
        <f>SUM(I11+J11+K11+L11)</f>
        <v>1556100.925</v>
      </c>
      <c r="I11" s="7">
        <v>0</v>
      </c>
      <c r="J11" s="7">
        <v>569803.60699999996</v>
      </c>
      <c r="K11" s="7">
        <v>982408.522</v>
      </c>
      <c r="L11" s="7">
        <v>3888.7959999999998</v>
      </c>
      <c r="M11" s="3"/>
      <c r="N11" s="77"/>
    </row>
    <row r="12" spans="1:14" s="30" customFormat="1" ht="45" x14ac:dyDescent="0.25">
      <c r="A12" s="66"/>
      <c r="B12" s="69"/>
      <c r="C12" s="72"/>
      <c r="D12" s="72"/>
      <c r="E12" s="75"/>
      <c r="F12" s="81"/>
      <c r="G12" s="31" t="s">
        <v>22</v>
      </c>
      <c r="H12" s="7">
        <f>SUM(I12+J12+K12+L12)</f>
        <v>81910.387000000002</v>
      </c>
      <c r="I12" s="7">
        <v>0</v>
      </c>
      <c r="J12" s="7">
        <v>30000</v>
      </c>
      <c r="K12" s="7">
        <v>51705.713000000003</v>
      </c>
      <c r="L12" s="7">
        <v>204.67400000000001</v>
      </c>
      <c r="M12" s="3"/>
      <c r="N12" s="78"/>
    </row>
    <row r="13" spans="1:14" s="30" customFormat="1" ht="20.25" customHeight="1" x14ac:dyDescent="0.25">
      <c r="A13" s="92" t="s">
        <v>21</v>
      </c>
      <c r="B13" s="88" t="s">
        <v>30</v>
      </c>
      <c r="C13" s="70"/>
      <c r="D13" s="82"/>
      <c r="E13" s="82"/>
      <c r="F13" s="79"/>
      <c r="G13" s="94" t="s">
        <v>22</v>
      </c>
      <c r="H13" s="73">
        <f>SUM(I13+J13+K13+L13)</f>
        <v>80748.091140000004</v>
      </c>
      <c r="I13" s="73">
        <v>0</v>
      </c>
      <c r="J13" s="73">
        <f>SUM(J15+J17+J18)</f>
        <v>13568.54557</v>
      </c>
      <c r="K13" s="73">
        <f>K15+K17</f>
        <v>31441.545570000002</v>
      </c>
      <c r="L13" s="73">
        <f>SUM(L15+L17+L18)</f>
        <v>35738</v>
      </c>
      <c r="M13" s="76"/>
      <c r="N13" s="76" t="s">
        <v>14</v>
      </c>
    </row>
    <row r="14" spans="1:14" s="30" customFormat="1" ht="45" customHeight="1" x14ac:dyDescent="0.25">
      <c r="A14" s="93"/>
      <c r="B14" s="90"/>
      <c r="C14" s="72"/>
      <c r="D14" s="84"/>
      <c r="E14" s="84"/>
      <c r="F14" s="81"/>
      <c r="G14" s="95"/>
      <c r="H14" s="75"/>
      <c r="I14" s="75"/>
      <c r="J14" s="75"/>
      <c r="K14" s="75"/>
      <c r="L14" s="75"/>
      <c r="M14" s="78"/>
      <c r="N14" s="78"/>
    </row>
    <row r="15" spans="1:14" s="30" customFormat="1" ht="16.5" customHeight="1" x14ac:dyDescent="0.25">
      <c r="A15" s="92" t="s">
        <v>35</v>
      </c>
      <c r="B15" s="67" t="s">
        <v>13</v>
      </c>
      <c r="C15" s="70" t="s">
        <v>40</v>
      </c>
      <c r="D15" s="70" t="s">
        <v>19</v>
      </c>
      <c r="E15" s="70">
        <v>13568.54557</v>
      </c>
      <c r="F15" s="79">
        <v>6955</v>
      </c>
      <c r="G15" s="94" t="s">
        <v>22</v>
      </c>
      <c r="H15" s="73">
        <f>SUM(I15+J15+K15+L15)</f>
        <v>27137.09114</v>
      </c>
      <c r="I15" s="73">
        <v>0</v>
      </c>
      <c r="J15" s="73">
        <v>13568.54557</v>
      </c>
      <c r="K15" s="73">
        <v>13568.54557</v>
      </c>
      <c r="L15" s="73">
        <v>0</v>
      </c>
      <c r="M15" s="82"/>
      <c r="N15" s="76" t="s">
        <v>14</v>
      </c>
    </row>
    <row r="16" spans="1:14" s="30" customFormat="1" ht="44.45" customHeight="1" x14ac:dyDescent="0.25">
      <c r="A16" s="93"/>
      <c r="B16" s="69"/>
      <c r="C16" s="72"/>
      <c r="D16" s="72"/>
      <c r="E16" s="72"/>
      <c r="F16" s="81"/>
      <c r="G16" s="95"/>
      <c r="H16" s="75"/>
      <c r="I16" s="75"/>
      <c r="J16" s="75"/>
      <c r="K16" s="75"/>
      <c r="L16" s="75"/>
      <c r="M16" s="84"/>
      <c r="N16" s="78"/>
    </row>
    <row r="17" spans="1:14" s="30" customFormat="1" ht="60" x14ac:dyDescent="0.25">
      <c r="A17" s="59" t="s">
        <v>36</v>
      </c>
      <c r="B17" s="52" t="s">
        <v>28</v>
      </c>
      <c r="C17" s="56" t="s">
        <v>31</v>
      </c>
      <c r="D17" s="57" t="s">
        <v>41</v>
      </c>
      <c r="E17" s="57"/>
      <c r="F17" s="54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17873</v>
      </c>
      <c r="L17" s="7">
        <v>4738</v>
      </c>
      <c r="M17" s="3"/>
      <c r="N17" s="53" t="s">
        <v>14</v>
      </c>
    </row>
    <row r="18" spans="1:14" ht="60" x14ac:dyDescent="0.25">
      <c r="A18" s="40" t="s">
        <v>37</v>
      </c>
      <c r="B18" s="26" t="s">
        <v>42</v>
      </c>
      <c r="C18" s="58" t="s">
        <v>43</v>
      </c>
      <c r="D18" s="60" t="s">
        <v>41</v>
      </c>
      <c r="E18" s="60"/>
      <c r="F18" s="9">
        <v>0</v>
      </c>
      <c r="G18" s="10" t="s">
        <v>22</v>
      </c>
      <c r="H18" s="7">
        <f>SUM(I18+J18+K18+L18)</f>
        <v>31000</v>
      </c>
      <c r="I18" s="7">
        <v>0</v>
      </c>
      <c r="J18" s="7">
        <v>0</v>
      </c>
      <c r="K18" s="7">
        <v>0</v>
      </c>
      <c r="L18" s="7">
        <v>31000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27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32</v>
      </c>
    </row>
    <row r="21" spans="1:14" ht="33" customHeight="1" x14ac:dyDescent="0.3">
      <c r="A21" s="1" t="s">
        <v>26</v>
      </c>
      <c r="I21" s="2" t="s">
        <v>15</v>
      </c>
    </row>
    <row r="22" spans="1:14" ht="40.5" customHeight="1" x14ac:dyDescent="0.25"/>
  </sheetData>
  <mergeCells count="54">
    <mergeCell ref="N15:N16"/>
    <mergeCell ref="G15:G16"/>
    <mergeCell ref="H15:H16"/>
    <mergeCell ref="I15:I16"/>
    <mergeCell ref="J15:J16"/>
    <mergeCell ref="K15:K16"/>
    <mergeCell ref="L15:L16"/>
    <mergeCell ref="B15:B16"/>
    <mergeCell ref="C15:C16"/>
    <mergeCell ref="D15:D16"/>
    <mergeCell ref="E15:E16"/>
    <mergeCell ref="M15:M16"/>
    <mergeCell ref="F15:F16"/>
    <mergeCell ref="N10:N12"/>
    <mergeCell ref="A10:A12"/>
    <mergeCell ref="B10:B12"/>
    <mergeCell ref="C10:C12"/>
    <mergeCell ref="D10:D12"/>
    <mergeCell ref="E10:E12"/>
    <mergeCell ref="F10:F12"/>
    <mergeCell ref="A15:A16"/>
    <mergeCell ref="A6:N6"/>
    <mergeCell ref="A7:A9"/>
    <mergeCell ref="B7:B9"/>
    <mergeCell ref="D7:D9"/>
    <mergeCell ref="E7:E9"/>
    <mergeCell ref="F7:F9"/>
    <mergeCell ref="N7:N9"/>
    <mergeCell ref="N13:N14"/>
    <mergeCell ref="F13:F14"/>
    <mergeCell ref="E13:E14"/>
    <mergeCell ref="D13:D14"/>
    <mergeCell ref="C13:C14"/>
    <mergeCell ref="B13:B14"/>
    <mergeCell ref="A13:A14"/>
    <mergeCell ref="G13:G14"/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M13:M14"/>
    <mergeCell ref="H13:H14"/>
    <mergeCell ref="I13:I14"/>
    <mergeCell ref="J13:J14"/>
    <mergeCell ref="K13:K14"/>
    <mergeCell ref="L13:L14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2022.06.02</vt:lpstr>
      <vt:lpstr>2022.06.14</vt:lpstr>
      <vt:lpstr>'2022.06.02'!Область_печати</vt:lpstr>
      <vt:lpstr>'2022.06.14'!Область_печати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2022-03-05T11:39:12Z</cp:lastPrinted>
  <dcterms:created xsi:type="dcterms:W3CDTF">2016-06-09T08:25:53Z</dcterms:created>
  <dcterms:modified xsi:type="dcterms:W3CDTF">2022-07-12T11:53:07Z</dcterms:modified>
</cp:coreProperties>
</file>