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Аварийка 2019-2025\МП 19\Изменение в МП19 +4 млн\"/>
    </mc:Choice>
  </mc:AlternateContent>
  <bookViews>
    <workbookView xWindow="0" yWindow="0" windowWidth="28170" windowHeight="10680"/>
  </bookViews>
  <sheets>
    <sheet name="Проект 10.08.2022" sheetId="1" r:id="rId1"/>
    <sheet name="Черновик" sheetId="2" r:id="rId2"/>
  </sheets>
  <definedNames>
    <definedName name="_xlnm.Print_Titles" localSheetId="0">'Проект 10.08.2022'!$9:$10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I26" i="1"/>
  <c r="J26" i="1"/>
  <c r="E15" i="1"/>
  <c r="F13" i="1"/>
  <c r="F27" i="1" s="1"/>
  <c r="G13" i="1"/>
  <c r="I13" i="1"/>
  <c r="I27" i="1" s="1"/>
  <c r="J13" i="1"/>
  <c r="J27" i="1" s="1"/>
  <c r="H13" i="1"/>
  <c r="G14" i="1"/>
  <c r="G12" i="1" s="1"/>
  <c r="H14" i="1"/>
  <c r="H12" i="1" s="1"/>
  <c r="I14" i="1"/>
  <c r="I12" i="1" s="1"/>
  <c r="J14" i="1"/>
  <c r="J12" i="1" s="1"/>
  <c r="F14" i="1"/>
  <c r="F12" i="1" s="1"/>
  <c r="E13" i="1" l="1"/>
  <c r="F24" i="1"/>
  <c r="F39" i="1"/>
  <c r="E14" i="1"/>
  <c r="E12" i="1" s="1"/>
  <c r="J30" i="1"/>
  <c r="J36" i="1" s="1"/>
  <c r="J40" i="1" s="1"/>
  <c r="F30" i="1"/>
  <c r="F36" i="1" s="1"/>
  <c r="F40" i="1" s="1"/>
  <c r="G30" i="1"/>
  <c r="G36" i="1" s="1"/>
  <c r="H30" i="1"/>
  <c r="H36" i="1" s="1"/>
  <c r="J32" i="1"/>
  <c r="J29" i="1" s="1"/>
  <c r="J35" i="1" s="1"/>
  <c r="F32" i="1"/>
  <c r="F29" i="1" s="1"/>
  <c r="F35" i="1" s="1"/>
  <c r="G32" i="1"/>
  <c r="G29" i="1" s="1"/>
  <c r="G35" i="1" s="1"/>
  <c r="H32" i="1"/>
  <c r="H29" i="1" s="1"/>
  <c r="H35" i="1" s="1"/>
  <c r="E33" i="1"/>
  <c r="I32" i="1"/>
  <c r="I29" i="1" s="1"/>
  <c r="I35" i="1" s="1"/>
  <c r="I30" i="1"/>
  <c r="I36" i="1" s="1"/>
  <c r="I40" i="1" s="1"/>
  <c r="E35" i="1" l="1"/>
  <c r="E36" i="1"/>
  <c r="E30" i="1"/>
  <c r="E32" i="1"/>
  <c r="E29" i="1" s="1"/>
  <c r="E34" i="1"/>
  <c r="G31" i="1"/>
  <c r="G37" i="1" s="1"/>
  <c r="H31" i="1"/>
  <c r="H37" i="1" s="1"/>
  <c r="I31" i="1"/>
  <c r="I37" i="1" s="1"/>
  <c r="I41" i="1" s="1"/>
  <c r="J31" i="1"/>
  <c r="J37" i="1" s="1"/>
  <c r="J41" i="1" s="1"/>
  <c r="F31" i="1"/>
  <c r="E31" i="1" l="1"/>
  <c r="F37" i="1"/>
  <c r="F41" i="1" s="1"/>
  <c r="F38" i="1" l="1"/>
  <c r="E37" i="1"/>
  <c r="H17" i="1"/>
  <c r="H25" i="1" s="1"/>
  <c r="I17" i="1"/>
  <c r="I25" i="1" s="1"/>
  <c r="J17" i="1"/>
  <c r="J25" i="1" s="1"/>
  <c r="J39" i="1" l="1"/>
  <c r="J38" i="1" s="1"/>
  <c r="J24" i="1"/>
  <c r="I24" i="1"/>
  <c r="I39" i="1"/>
  <c r="I38" i="1" s="1"/>
  <c r="H39" i="1"/>
  <c r="E21" i="1"/>
  <c r="E22" i="1"/>
  <c r="E23" i="1"/>
  <c r="I20" i="1"/>
  <c r="I16" i="1" s="1"/>
  <c r="J20" i="1"/>
  <c r="J16" i="1" s="1"/>
  <c r="F20" i="1"/>
  <c r="F16" i="1" s="1"/>
  <c r="G20" i="1"/>
  <c r="G16" i="1" s="1"/>
  <c r="H20" i="1"/>
  <c r="H16" i="1" s="1"/>
  <c r="E20" i="1" l="1"/>
  <c r="E16" i="1" s="1"/>
  <c r="E36" i="2"/>
  <c r="E35" i="2"/>
  <c r="E34" i="2"/>
  <c r="H33" i="2"/>
  <c r="G33" i="2"/>
  <c r="E33" i="2" s="1"/>
  <c r="J21" i="2"/>
  <c r="J29" i="2" s="1"/>
  <c r="I21" i="2"/>
  <c r="I29" i="2" s="1"/>
  <c r="H21" i="2"/>
  <c r="H29" i="2" s="1"/>
  <c r="G21" i="2"/>
  <c r="G29" i="2" s="1"/>
  <c r="F21" i="2"/>
  <c r="F29" i="2" s="1"/>
  <c r="E21" i="2"/>
  <c r="E29" i="2" s="1"/>
  <c r="E19" i="2"/>
  <c r="E18" i="2"/>
  <c r="E17" i="2"/>
  <c r="H16" i="2"/>
  <c r="G16" i="2"/>
  <c r="H11" i="2"/>
  <c r="G11" i="2"/>
  <c r="E11" i="2" s="1"/>
  <c r="H10" i="2"/>
  <c r="G10" i="2"/>
  <c r="G9" i="2"/>
  <c r="E9" i="2"/>
  <c r="H8" i="2"/>
  <c r="G17" i="1"/>
  <c r="G25" i="1" s="1"/>
  <c r="G18" i="1"/>
  <c r="G26" i="1" s="1"/>
  <c r="G19" i="1"/>
  <c r="G27" i="1" s="1"/>
  <c r="H19" i="1"/>
  <c r="H27" i="1" s="1"/>
  <c r="H41" i="1" s="1"/>
  <c r="H18" i="1"/>
  <c r="H26" i="1" s="1"/>
  <c r="E10" i="2" l="1"/>
  <c r="H40" i="1"/>
  <c r="H38" i="1" s="1"/>
  <c r="H24" i="1"/>
  <c r="G24" i="1"/>
  <c r="G39" i="1"/>
  <c r="E25" i="1"/>
  <c r="G41" i="1"/>
  <c r="E41" i="1" s="1"/>
  <c r="E27" i="1"/>
  <c r="G40" i="1"/>
  <c r="E26" i="1"/>
  <c r="E16" i="2"/>
  <c r="G8" i="2"/>
  <c r="E8" i="2" s="1"/>
  <c r="E19" i="1"/>
  <c r="E18" i="1"/>
  <c r="E17" i="1"/>
  <c r="E24" i="1" l="1"/>
  <c r="E40" i="1"/>
  <c r="G38" i="1"/>
  <c r="E38" i="1" s="1"/>
  <c r="E39" i="1"/>
</calcChain>
</file>

<file path=xl/sharedStrings.xml><?xml version="1.0" encoding="utf-8"?>
<sst xmlns="http://schemas.openxmlformats.org/spreadsheetml/2006/main" count="170" uniqueCount="67">
  <si>
    <t>Перечень мероприятий муниципальной программы Одинцовского городского округа Московской области</t>
  </si>
  <si>
    <t>N п/п</t>
  </si>
  <si>
    <t>Мероприятие подпрограммы</t>
  </si>
  <si>
    <t>Сроки исполнения мероприятия</t>
  </si>
  <si>
    <t>Источники финансирования</t>
  </si>
  <si>
    <t>Всего (тыс. руб.)</t>
  </si>
  <si>
    <t>Объем финансирования по годам, тыс. руб.</t>
  </si>
  <si>
    <t>Ответственный за выполнение мероприятия подпрограммы</t>
  </si>
  <si>
    <t>Результаты выполнения мероприятия подпрограммы</t>
  </si>
  <si>
    <t>2020 год</t>
  </si>
  <si>
    <t>2021 год</t>
  </si>
  <si>
    <t>2022 год</t>
  </si>
  <si>
    <t>2023 год</t>
  </si>
  <si>
    <t>2024 год</t>
  </si>
  <si>
    <t>1.</t>
  </si>
  <si>
    <t>2020-2024</t>
  </si>
  <si>
    <t>Средства бюджета Одинцовского городского округа</t>
  </si>
  <si>
    <t>1.1.</t>
  </si>
  <si>
    <t>Средства бюджета Московской области</t>
  </si>
  <si>
    <t>А.Я. Медникова</t>
  </si>
  <si>
    <t>2.</t>
  </si>
  <si>
    <t>2.1.</t>
  </si>
  <si>
    <t xml:space="preserve">«Переселение граждан из аварийного жилищного фонда» </t>
  </si>
  <si>
    <t>Подпрограмма «Обеспечение устойчивого сокращения непригодного для проживания жилищного фонда»</t>
  </si>
  <si>
    <t xml:space="preserve">Подпрограмма  «Обеспечение мероприятий по переселению граждан из аварийного жилищного фонда в Московской области» </t>
  </si>
  <si>
    <t>Управление жилищных отношений</t>
  </si>
  <si>
    <r>
      <rPr>
        <b/>
        <sz val="10"/>
        <rFont val="Times New Roman"/>
        <family val="1"/>
        <charset val="204"/>
      </rPr>
      <t>Основное мероприятие F3</t>
    </r>
    <r>
      <rPr>
        <sz val="10"/>
        <color theme="1"/>
        <rFont val="Times New Roman"/>
        <family val="1"/>
        <charset val="204"/>
      </rPr>
      <t xml:space="preserve">
Федеральный проект «Обеспечение устойчивого сокращения непригодного для проживания жилищного фонда»
</t>
    </r>
  </si>
  <si>
    <r>
      <rPr>
        <b/>
        <sz val="10"/>
        <rFont val="Times New Roman"/>
        <family val="1"/>
        <charset val="204"/>
      </rPr>
      <t>Основное мероприятие 02</t>
    </r>
    <r>
      <rPr>
        <sz val="10"/>
        <color theme="1"/>
        <rFont val="Times New Roman"/>
        <family val="1"/>
        <charset val="204"/>
      </rPr>
      <t xml:space="preserve">
Переселение граждан из аварийного жилищного фонда</t>
    </r>
  </si>
  <si>
    <t>Средства фонда содействия реформированию ЖКХ</t>
  </si>
  <si>
    <t>1.1</t>
  </si>
  <si>
    <t>Средства фонда содействию реформированию ЖКХ</t>
  </si>
  <si>
    <t>Итого</t>
  </si>
  <si>
    <t xml:space="preserve">Всего по муниципальной программе  </t>
  </si>
  <si>
    <t xml:space="preserve">Итого по подпрограмме </t>
  </si>
  <si>
    <t xml:space="preserve"> </t>
  </si>
  <si>
    <t>Мероприятие F3.03
Переселение из непригодного для проживания жилищного фонда по III этапу</t>
  </si>
  <si>
    <t>Мероприятие 02.01
Обеспечение мероприятий по переселению граждан</t>
  </si>
  <si>
    <t>Мероприятие 04.01
Обеспечение мероприятий по переселению граждан в рамках адресной программы Московской области 2016-2021</t>
  </si>
  <si>
    <t>Ликвидация аварийного жилищного фонда общей площадью  4180,4 кв. м</t>
  </si>
  <si>
    <t>Переселение из аварийного жилищного фонда 97 семей, 225 чел.</t>
  </si>
  <si>
    <t>Ликвидация аварийного жилищного фонда общей площадью  118,3 кв. м</t>
  </si>
  <si>
    <t>Переселение из аварийного жилищного фонда 2 семьи, 2 человека</t>
  </si>
  <si>
    <t>Приложение 1
к муниципальной программе
Одинцовского городского округа</t>
  </si>
  <si>
    <r>
      <rPr>
        <b/>
        <strike/>
        <sz val="10"/>
        <rFont val="Times New Roman"/>
        <family val="1"/>
        <charset val="204"/>
      </rPr>
      <t>Основное мероприятие 04</t>
    </r>
    <r>
      <rPr>
        <strike/>
        <sz val="10"/>
        <color theme="1"/>
        <rFont val="Times New Roman"/>
        <family val="1"/>
        <charset val="204"/>
      </rPr>
      <t xml:space="preserve">
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2016-2021 годы»</t>
    </r>
  </si>
  <si>
    <t>Начальник Управления</t>
  </si>
  <si>
    <t>жилищных отношений</t>
  </si>
  <si>
    <t xml:space="preserve">Перечень мероприятий муниципальной программы Одинцовского городского округа Московской области                                                                                                                                          «Переселение граждан из аварийного жилищного фонда»
</t>
  </si>
  <si>
    <t>Мероприятие 02.01
Обеспечение мероприятий по переселению граждан из аварийного жилищного фонда, признанного таковым после 01.01.2017</t>
  </si>
  <si>
    <t>к постановлению Администрации Одинцовского городского округа Московской области</t>
  </si>
  <si>
    <t>Начальник Управления жилищных отношений</t>
  </si>
  <si>
    <r>
      <rPr>
        <b/>
        <sz val="10"/>
        <rFont val="Times New Roman"/>
        <family val="1"/>
        <charset val="204"/>
      </rPr>
      <t>Основное мероприятие F3</t>
    </r>
    <r>
      <rPr>
        <sz val="10"/>
        <color theme="1"/>
        <rFont val="Times New Roman"/>
        <family val="1"/>
        <charset val="204"/>
      </rPr>
      <t xml:space="preserve">
«Обеспечение устойчивого сокращения непригодного для проживания жилищного фонда»
</t>
    </r>
  </si>
  <si>
    <t>Ликвидация в 2021 году аварийного жилищного фонда общей площадью  118,3 кв. м. Переселение в 2023 году жителей из аварийного жилищного фонда общей площадью                   2 789,40 кв.м.</t>
  </si>
  <si>
    <t xml:space="preserve">«Приложение 1 к муниципальной программе </t>
  </si>
  <si>
    <t>».</t>
  </si>
  <si>
    <t>2022-2024</t>
  </si>
  <si>
    <r>
      <rPr>
        <b/>
        <sz val="10"/>
        <rFont val="Times New Roman"/>
        <family val="1"/>
        <charset val="204"/>
      </rPr>
      <t>Основное мероприятие 01</t>
    </r>
    <r>
      <rPr>
        <sz val="10"/>
        <rFont val="Times New Roman"/>
        <family val="1"/>
        <charset val="204"/>
      </rPr>
      <t xml:space="preserve">
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</t>
    </r>
  </si>
  <si>
    <t>Мероприятие 01.02
Обеспечение мероприятий по устойчивому сокращению непригодного для проживания жилищного фонда за счет средств местного бюджета</t>
  </si>
  <si>
    <t>Ликвидация аварийного жилищного фонда общей площадью  3 808,00 кв. м</t>
  </si>
  <si>
    <t>Расселение 89 аварийных жилых помещений, 196 человек</t>
  </si>
  <si>
    <t>Средства фонда содействия реформированию ЖКХ*</t>
  </si>
  <si>
    <t>Средства бюджета Московской области**</t>
  </si>
  <si>
    <t>* в том числе 144 991,57194 тыс. руб. – объем бюджетных ассигнований, предусмотренный на обеспечение расходных обязательств Одинцовского городского округа в 2022 году согласно постановлению Правительства Московской области от 14.06.2022 № 619/21 «О внесении изменений в государственную программу Московской области «Переселение граждан из аварийного жилищного фонда Московской области на 2019-2025 годы» (далее – постановление Правительства Московской области), а также 5 600,97237 тыс. руб. – возврат остатков 2021 года.</t>
  </si>
  <si>
    <t>** в том числе 39 918,88758 тыс. руб. – объем бюджетных ассигнований, предусмотренный на обеспечение расходных обязательств в 2022 году согласно постановлению Правительства Московской области , а также 534,76757 тыс. руб. – возврат остатков 2021 года.</t>
  </si>
  <si>
    <t>ПРОЕКТ</t>
  </si>
  <si>
    <t>Переселение из аварийного жилищного фонда в 2021 году 2 семьи, 2 человека. Расселение в 2023 году 61 аварийное жилое помещение в доме № 5, по ул. Институт, рп. Большие Вяземы, 190 человек.</t>
  </si>
  <si>
    <r>
      <t>от «</t>
    </r>
    <r>
      <rPr>
        <u/>
        <sz val="12"/>
        <color theme="1"/>
        <rFont val="Times New Roman"/>
        <family val="1"/>
        <charset val="204"/>
      </rPr>
      <t xml:space="preserve"> ___ 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 xml:space="preserve">   _______  </t>
    </r>
    <r>
      <rPr>
        <sz val="12"/>
        <color theme="1"/>
        <rFont val="Times New Roman"/>
        <family val="1"/>
        <charset val="204"/>
      </rPr>
      <t xml:space="preserve"> 2022 г. № ____</t>
    </r>
    <r>
      <rPr>
        <u/>
        <sz val="12"/>
        <color theme="1"/>
        <rFont val="Times New Roman"/>
        <family val="1"/>
        <charset val="204"/>
      </rPr>
      <t xml:space="preserve"> </t>
    </r>
  </si>
  <si>
    <t xml:space="preserve">Приложение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</si>
</sst>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2" fontId="0" fillId="0" borderId="0" xfId="0" applyNumberFormat="1"/>
    <xf numFmtId="0" fontId="5" fillId="0" borderId="0" xfId="0" applyFont="1" applyAlignment="1">
      <alignment vertic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0" applyNumberFormat="1" applyFont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165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4" fillId="0" borderId="0" xfId="0" applyFont="1"/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vertical="justify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0" xfId="0" applyFont="1" applyFill="1"/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topLeftCell="A10" zoomScaleNormal="100" zoomScaleSheetLayoutView="100" workbookViewId="0">
      <selection activeCell="I39" sqref="I39"/>
    </sheetView>
  </sheetViews>
  <sheetFormatPr defaultRowHeight="15" x14ac:dyDescent="0.25"/>
  <cols>
    <col min="1" max="1" width="5.5703125" customWidth="1"/>
    <col min="2" max="2" width="25.42578125" customWidth="1"/>
    <col min="3" max="3" width="13" customWidth="1"/>
    <col min="4" max="4" width="18" customWidth="1"/>
    <col min="5" max="5" width="13.140625" customWidth="1"/>
    <col min="6" max="6" width="11.85546875" bestFit="1" customWidth="1"/>
    <col min="7" max="7" width="15.140625" customWidth="1"/>
    <col min="8" max="8" width="13.140625" customWidth="1"/>
    <col min="9" max="9" width="12.7109375" customWidth="1"/>
    <col min="10" max="10" width="16.28515625" customWidth="1"/>
    <col min="11" max="11" width="22.28515625" customWidth="1"/>
    <col min="12" max="12" width="23.5703125" customWidth="1"/>
  </cols>
  <sheetData>
    <row r="1" spans="1:12" s="34" customFormat="1" ht="19.5" customHeight="1" x14ac:dyDescent="0.25">
      <c r="E1" s="35"/>
      <c r="F1" s="58" t="s">
        <v>63</v>
      </c>
      <c r="G1" s="36"/>
      <c r="H1"/>
      <c r="I1" s="103" t="s">
        <v>66</v>
      </c>
      <c r="J1" s="103"/>
      <c r="K1" s="103"/>
      <c r="L1" s="103"/>
    </row>
    <row r="2" spans="1:12" s="34" customFormat="1" ht="36" customHeight="1" x14ac:dyDescent="0.25">
      <c r="E2" s="35"/>
      <c r="G2" s="36"/>
      <c r="H2"/>
      <c r="I2" s="104" t="s">
        <v>48</v>
      </c>
      <c r="J2" s="104"/>
      <c r="K2" s="104"/>
      <c r="L2" s="104"/>
    </row>
    <row r="3" spans="1:12" s="34" customFormat="1" ht="19.5" customHeight="1" x14ac:dyDescent="0.25">
      <c r="E3" s="35"/>
      <c r="G3" s="36"/>
      <c r="H3"/>
      <c r="I3" s="103" t="s">
        <v>65</v>
      </c>
      <c r="J3" s="103"/>
      <c r="K3" s="103"/>
      <c r="L3" s="103"/>
    </row>
    <row r="4" spans="1:12" s="34" customFormat="1" ht="19.5" customHeight="1" x14ac:dyDescent="0.25">
      <c r="E4" s="35"/>
      <c r="G4" s="36"/>
      <c r="H4"/>
      <c r="I4" s="41"/>
      <c r="J4" s="41"/>
      <c r="K4" s="41"/>
      <c r="L4" s="41"/>
    </row>
    <row r="6" spans="1:12" s="34" customFormat="1" ht="42" customHeight="1" x14ac:dyDescent="0.25">
      <c r="E6" s="35"/>
      <c r="G6" s="36"/>
      <c r="H6" s="36"/>
      <c r="I6" s="120" t="s">
        <v>52</v>
      </c>
      <c r="J6" s="120"/>
      <c r="K6" s="120"/>
      <c r="L6" s="120"/>
    </row>
    <row r="7" spans="1:12" s="34" customFormat="1" ht="36.75" customHeight="1" x14ac:dyDescent="0.25">
      <c r="A7" s="118" t="s">
        <v>46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34" customFormat="1" ht="18.75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87" customHeight="1" x14ac:dyDescent="0.25">
      <c r="A9" s="92" t="s">
        <v>1</v>
      </c>
      <c r="B9" s="92" t="s">
        <v>2</v>
      </c>
      <c r="C9" s="92" t="s">
        <v>3</v>
      </c>
      <c r="D9" s="92" t="s">
        <v>4</v>
      </c>
      <c r="E9" s="92" t="s">
        <v>5</v>
      </c>
      <c r="F9" s="92" t="s">
        <v>6</v>
      </c>
      <c r="G9" s="92"/>
      <c r="H9" s="92"/>
      <c r="I9" s="92"/>
      <c r="J9" s="92"/>
      <c r="K9" s="92" t="s">
        <v>7</v>
      </c>
      <c r="L9" s="92" t="s">
        <v>8</v>
      </c>
    </row>
    <row r="10" spans="1:12" ht="33.6" customHeight="1" x14ac:dyDescent="0.25">
      <c r="A10" s="92"/>
      <c r="B10" s="92"/>
      <c r="C10" s="92"/>
      <c r="D10" s="92"/>
      <c r="E10" s="92"/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92"/>
      <c r="L10" s="92"/>
    </row>
    <row r="11" spans="1:12" ht="21" customHeight="1" x14ac:dyDescent="0.25">
      <c r="A11" s="121" t="s">
        <v>23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21" customHeight="1" x14ac:dyDescent="0.25">
      <c r="A12" s="63" t="s">
        <v>14</v>
      </c>
      <c r="B12" s="65" t="s">
        <v>55</v>
      </c>
      <c r="C12" s="69" t="s">
        <v>54</v>
      </c>
      <c r="D12" s="53" t="s">
        <v>31</v>
      </c>
      <c r="E12" s="52">
        <f>E14</f>
        <v>51386.654000000002</v>
      </c>
      <c r="F12" s="52">
        <f t="shared" ref="F12:J12" si="0">F14</f>
        <v>0</v>
      </c>
      <c r="G12" s="52">
        <f t="shared" si="0"/>
        <v>0</v>
      </c>
      <c r="H12" s="52">
        <f t="shared" si="0"/>
        <v>51386.654000000002</v>
      </c>
      <c r="I12" s="52">
        <f t="shared" si="0"/>
        <v>0</v>
      </c>
      <c r="J12" s="52">
        <f t="shared" si="0"/>
        <v>0</v>
      </c>
      <c r="K12" s="61" t="s">
        <v>25</v>
      </c>
      <c r="L12" s="61" t="s">
        <v>57</v>
      </c>
    </row>
    <row r="13" spans="1:12" ht="91.15" customHeight="1" x14ac:dyDescent="0.25">
      <c r="A13" s="64"/>
      <c r="B13" s="66"/>
      <c r="C13" s="70"/>
      <c r="D13" s="53" t="s">
        <v>16</v>
      </c>
      <c r="E13" s="52">
        <f>SUM(F13:J13)</f>
        <v>51386.654000000002</v>
      </c>
      <c r="F13" s="52">
        <f t="shared" ref="F13:G13" si="1">F15</f>
        <v>0</v>
      </c>
      <c r="G13" s="52">
        <f t="shared" si="1"/>
        <v>0</v>
      </c>
      <c r="H13" s="52">
        <f>H15</f>
        <v>51386.654000000002</v>
      </c>
      <c r="I13" s="52">
        <f t="shared" ref="I13:J13" si="2">I15</f>
        <v>0</v>
      </c>
      <c r="J13" s="52">
        <f t="shared" si="2"/>
        <v>0</v>
      </c>
      <c r="K13" s="62"/>
      <c r="L13" s="62"/>
    </row>
    <row r="14" spans="1:12" ht="21" customHeight="1" x14ac:dyDescent="0.25">
      <c r="A14" s="63" t="s">
        <v>17</v>
      </c>
      <c r="B14" s="67" t="s">
        <v>56</v>
      </c>
      <c r="C14" s="69" t="s">
        <v>54</v>
      </c>
      <c r="D14" s="53" t="s">
        <v>31</v>
      </c>
      <c r="E14" s="52">
        <f>SUM(F14:J14)</f>
        <v>51386.654000000002</v>
      </c>
      <c r="F14" s="52">
        <f>F15</f>
        <v>0</v>
      </c>
      <c r="G14" s="52">
        <f t="shared" ref="G14:J14" si="3">G15</f>
        <v>0</v>
      </c>
      <c r="H14" s="52">
        <f t="shared" si="3"/>
        <v>51386.654000000002</v>
      </c>
      <c r="I14" s="52">
        <f t="shared" si="3"/>
        <v>0</v>
      </c>
      <c r="J14" s="52">
        <f t="shared" si="3"/>
        <v>0</v>
      </c>
      <c r="K14" s="61" t="s">
        <v>25</v>
      </c>
      <c r="L14" s="61" t="s">
        <v>58</v>
      </c>
    </row>
    <row r="15" spans="1:12" ht="64.5" customHeight="1" x14ac:dyDescent="0.25">
      <c r="A15" s="64"/>
      <c r="B15" s="68"/>
      <c r="C15" s="70"/>
      <c r="D15" s="53" t="s">
        <v>16</v>
      </c>
      <c r="E15" s="52">
        <f>SUM(F15:J15)</f>
        <v>51386.654000000002</v>
      </c>
      <c r="F15" s="52">
        <v>0</v>
      </c>
      <c r="G15" s="52">
        <v>0</v>
      </c>
      <c r="H15" s="52">
        <v>51386.654000000002</v>
      </c>
      <c r="I15" s="52">
        <v>0</v>
      </c>
      <c r="J15" s="52">
        <v>0</v>
      </c>
      <c r="K15" s="62"/>
      <c r="L15" s="62"/>
    </row>
    <row r="16" spans="1:12" ht="20.25" customHeight="1" x14ac:dyDescent="0.25">
      <c r="A16" s="69" t="s">
        <v>20</v>
      </c>
      <c r="B16" s="79" t="s">
        <v>50</v>
      </c>
      <c r="C16" s="76" t="s">
        <v>15</v>
      </c>
      <c r="D16" s="27" t="s">
        <v>31</v>
      </c>
      <c r="E16" s="28">
        <f>E20</f>
        <v>279040.19598000002</v>
      </c>
      <c r="F16" s="28">
        <f t="shared" ref="F16:J16" si="4">F20</f>
        <v>0</v>
      </c>
      <c r="G16" s="28">
        <f t="shared" si="4"/>
        <v>64042.663999999997</v>
      </c>
      <c r="H16" s="33">
        <f t="shared" si="4"/>
        <v>214997.53198</v>
      </c>
      <c r="I16" s="28">
        <f t="shared" si="4"/>
        <v>0</v>
      </c>
      <c r="J16" s="28">
        <f t="shared" si="4"/>
        <v>0</v>
      </c>
      <c r="K16" s="100" t="s">
        <v>25</v>
      </c>
      <c r="L16" s="100" t="s">
        <v>57</v>
      </c>
    </row>
    <row r="17" spans="1:12" ht="56.25" customHeight="1" x14ac:dyDescent="0.25">
      <c r="A17" s="71"/>
      <c r="B17" s="80"/>
      <c r="C17" s="77"/>
      <c r="D17" s="27" t="s">
        <v>59</v>
      </c>
      <c r="E17" s="28">
        <f>F17+G17+H17+I17+J17</f>
        <v>186831.99231</v>
      </c>
      <c r="F17" s="28">
        <v>0</v>
      </c>
      <c r="G17" s="28">
        <f>G21</f>
        <v>36239.447999999997</v>
      </c>
      <c r="H17" s="33">
        <f t="shared" ref="H17:J17" si="5">H21</f>
        <v>150592.54431</v>
      </c>
      <c r="I17" s="28">
        <f t="shared" si="5"/>
        <v>0</v>
      </c>
      <c r="J17" s="28">
        <f t="shared" si="5"/>
        <v>0</v>
      </c>
      <c r="K17" s="101"/>
      <c r="L17" s="101"/>
    </row>
    <row r="18" spans="1:12" ht="48" customHeight="1" x14ac:dyDescent="0.25">
      <c r="A18" s="71"/>
      <c r="B18" s="80"/>
      <c r="C18" s="77"/>
      <c r="D18" s="27" t="s">
        <v>60</v>
      </c>
      <c r="E18" s="28">
        <f t="shared" ref="E18:E19" si="6">F18+G18+H18+I18+J18</f>
        <v>48003.540150000001</v>
      </c>
      <c r="F18" s="28">
        <v>0</v>
      </c>
      <c r="G18" s="28">
        <f>G22</f>
        <v>7549.8850000000002</v>
      </c>
      <c r="H18" s="33">
        <f>H22</f>
        <v>40453.655149999999</v>
      </c>
      <c r="I18" s="28">
        <v>0</v>
      </c>
      <c r="J18" s="28">
        <v>0</v>
      </c>
      <c r="K18" s="101"/>
      <c r="L18" s="101"/>
    </row>
    <row r="19" spans="1:12" ht="48" customHeight="1" x14ac:dyDescent="0.25">
      <c r="A19" s="70"/>
      <c r="B19" s="81"/>
      <c r="C19" s="78"/>
      <c r="D19" s="27" t="s">
        <v>16</v>
      </c>
      <c r="E19" s="28">
        <f t="shared" si="6"/>
        <v>44204.663520000002</v>
      </c>
      <c r="F19" s="28">
        <v>0</v>
      </c>
      <c r="G19" s="28">
        <f>G23</f>
        <v>20253.330999999998</v>
      </c>
      <c r="H19" s="33">
        <f>H23</f>
        <v>23951.33252</v>
      </c>
      <c r="I19" s="28">
        <v>0</v>
      </c>
      <c r="J19" s="28">
        <v>0</v>
      </c>
      <c r="K19" s="102"/>
      <c r="L19" s="102"/>
    </row>
    <row r="20" spans="1:12" ht="18.75" customHeight="1" x14ac:dyDescent="0.25">
      <c r="A20" s="97" t="s">
        <v>21</v>
      </c>
      <c r="B20" s="67" t="s">
        <v>35</v>
      </c>
      <c r="C20" s="76" t="s">
        <v>15</v>
      </c>
      <c r="D20" s="27" t="s">
        <v>31</v>
      </c>
      <c r="E20" s="28">
        <f>SUM(F20:J20)</f>
        <v>279040.19598000002</v>
      </c>
      <c r="F20" s="28">
        <f t="shared" ref="F20:G20" si="7">SUM(F21:F23)</f>
        <v>0</v>
      </c>
      <c r="G20" s="28">
        <f t="shared" si="7"/>
        <v>64042.663999999997</v>
      </c>
      <c r="H20" s="33">
        <f>SUM(H21:H23)</f>
        <v>214997.53198</v>
      </c>
      <c r="I20" s="28">
        <f t="shared" ref="I20:J20" si="8">SUM(I21:I23)</f>
        <v>0</v>
      </c>
      <c r="J20" s="28">
        <f t="shared" si="8"/>
        <v>0</v>
      </c>
      <c r="K20" s="100" t="s">
        <v>25</v>
      </c>
      <c r="L20" s="100" t="s">
        <v>58</v>
      </c>
    </row>
    <row r="21" spans="1:12" ht="55.5" customHeight="1" x14ac:dyDescent="0.25">
      <c r="A21" s="98"/>
      <c r="B21" s="93"/>
      <c r="C21" s="77"/>
      <c r="D21" s="27" t="s">
        <v>59</v>
      </c>
      <c r="E21" s="33">
        <f>SUM(F21:J21)</f>
        <v>186831.99231</v>
      </c>
      <c r="F21" s="33">
        <v>0</v>
      </c>
      <c r="G21" s="33">
        <v>36239.447999999997</v>
      </c>
      <c r="H21" s="33">
        <v>150592.54431</v>
      </c>
      <c r="I21" s="33">
        <v>0</v>
      </c>
      <c r="J21" s="33">
        <v>0</v>
      </c>
      <c r="K21" s="101"/>
      <c r="L21" s="101"/>
    </row>
    <row r="22" spans="1:12" ht="42.75" customHeight="1" x14ac:dyDescent="0.25">
      <c r="A22" s="98"/>
      <c r="B22" s="93"/>
      <c r="C22" s="77"/>
      <c r="D22" s="27" t="s">
        <v>60</v>
      </c>
      <c r="E22" s="33">
        <f>SUM(F22:J22)</f>
        <v>48003.540150000001</v>
      </c>
      <c r="F22" s="33">
        <v>0</v>
      </c>
      <c r="G22" s="33">
        <v>7549.8850000000002</v>
      </c>
      <c r="H22" s="33">
        <v>40453.655149999999</v>
      </c>
      <c r="I22" s="33">
        <v>0</v>
      </c>
      <c r="J22" s="33">
        <v>0</v>
      </c>
      <c r="K22" s="101"/>
      <c r="L22" s="101"/>
    </row>
    <row r="23" spans="1:12" ht="45" customHeight="1" x14ac:dyDescent="0.25">
      <c r="A23" s="99"/>
      <c r="B23" s="68"/>
      <c r="C23" s="78"/>
      <c r="D23" s="27" t="s">
        <v>16</v>
      </c>
      <c r="E23" s="33">
        <f>SUM(F23:J23)</f>
        <v>44204.663520000002</v>
      </c>
      <c r="F23" s="33">
        <v>0</v>
      </c>
      <c r="G23" s="33">
        <v>20253.330999999998</v>
      </c>
      <c r="H23" s="33">
        <v>23951.33252</v>
      </c>
      <c r="I23" s="33">
        <v>0</v>
      </c>
      <c r="J23" s="33">
        <v>0</v>
      </c>
      <c r="K23" s="102"/>
      <c r="L23" s="102"/>
    </row>
    <row r="24" spans="1:12" ht="20.25" customHeight="1" x14ac:dyDescent="0.25">
      <c r="A24" s="83" t="s">
        <v>33</v>
      </c>
      <c r="B24" s="84"/>
      <c r="C24" s="85"/>
      <c r="D24" s="29" t="s">
        <v>31</v>
      </c>
      <c r="E24" s="55">
        <f t="shared" ref="E24:E26" si="9">SUM(F24:J24)</f>
        <v>330426.84998</v>
      </c>
      <c r="F24" s="55">
        <f t="shared" ref="F24:G24" si="10">SUM(F25:F27)</f>
        <v>0</v>
      </c>
      <c r="G24" s="55">
        <f t="shared" si="10"/>
        <v>64042.663999999997</v>
      </c>
      <c r="H24" s="55">
        <f>SUM(H25:H27)</f>
        <v>266384.18598000001</v>
      </c>
      <c r="I24" s="55">
        <f t="shared" ref="I24:J24" si="11">SUM(I25:I27)</f>
        <v>0</v>
      </c>
      <c r="J24" s="55">
        <f t="shared" si="11"/>
        <v>0</v>
      </c>
      <c r="K24" s="44"/>
      <c r="L24" s="44"/>
    </row>
    <row r="25" spans="1:12" ht="54.75" customHeight="1" x14ac:dyDescent="0.25">
      <c r="A25" s="86"/>
      <c r="B25" s="87"/>
      <c r="C25" s="88"/>
      <c r="D25" s="29" t="s">
        <v>28</v>
      </c>
      <c r="E25" s="33">
        <f t="shared" si="9"/>
        <v>186831.99231</v>
      </c>
      <c r="F25" s="33">
        <f t="shared" ref="F25:G25" si="12">F17</f>
        <v>0</v>
      </c>
      <c r="G25" s="33">
        <f t="shared" si="12"/>
        <v>36239.447999999997</v>
      </c>
      <c r="H25" s="33">
        <f>H17</f>
        <v>150592.54431</v>
      </c>
      <c r="I25" s="33">
        <f t="shared" ref="I25:J25" si="13">I17</f>
        <v>0</v>
      </c>
      <c r="J25" s="33">
        <f t="shared" si="13"/>
        <v>0</v>
      </c>
      <c r="K25" s="46"/>
      <c r="L25" s="46"/>
    </row>
    <row r="26" spans="1:12" ht="38.450000000000003" customHeight="1" x14ac:dyDescent="0.25">
      <c r="A26" s="86"/>
      <c r="B26" s="87"/>
      <c r="C26" s="88"/>
      <c r="D26" s="29" t="s">
        <v>18</v>
      </c>
      <c r="E26" s="33">
        <f t="shared" si="9"/>
        <v>48003.540150000001</v>
      </c>
      <c r="F26" s="33">
        <f>F18</f>
        <v>0</v>
      </c>
      <c r="G26" s="33">
        <f>G18</f>
        <v>7549.8850000000002</v>
      </c>
      <c r="H26" s="33">
        <f t="shared" ref="H26:J26" si="14">H18</f>
        <v>40453.655149999999</v>
      </c>
      <c r="I26" s="33">
        <f t="shared" si="14"/>
        <v>0</v>
      </c>
      <c r="J26" s="33">
        <f t="shared" si="14"/>
        <v>0</v>
      </c>
      <c r="K26" s="45"/>
      <c r="L26" s="45"/>
    </row>
    <row r="27" spans="1:12" ht="49.9" customHeight="1" x14ac:dyDescent="0.25">
      <c r="A27" s="89"/>
      <c r="B27" s="90"/>
      <c r="C27" s="91"/>
      <c r="D27" s="29" t="s">
        <v>16</v>
      </c>
      <c r="E27" s="33">
        <f>SUM(F27:J27)</f>
        <v>95591.317520000011</v>
      </c>
      <c r="F27" s="33">
        <f>F13+F19</f>
        <v>0</v>
      </c>
      <c r="G27" s="33">
        <f>G13+G19</f>
        <v>20253.330999999998</v>
      </c>
      <c r="H27" s="33">
        <f t="shared" ref="H27:J27" si="15">H13+H19</f>
        <v>75337.986520000006</v>
      </c>
      <c r="I27" s="33">
        <f t="shared" si="15"/>
        <v>0</v>
      </c>
      <c r="J27" s="33">
        <f t="shared" si="15"/>
        <v>0</v>
      </c>
      <c r="K27" s="46"/>
      <c r="L27" s="46"/>
    </row>
    <row r="28" spans="1:12" ht="23.25" customHeight="1" x14ac:dyDescent="0.25">
      <c r="A28" s="117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ht="21.75" customHeight="1" x14ac:dyDescent="0.25">
      <c r="A29" s="69" t="s">
        <v>14</v>
      </c>
      <c r="B29" s="94" t="s">
        <v>27</v>
      </c>
      <c r="C29" s="47" t="s">
        <v>15</v>
      </c>
      <c r="D29" s="51" t="s">
        <v>31</v>
      </c>
      <c r="E29" s="28">
        <f>E32</f>
        <v>250031.95870000002</v>
      </c>
      <c r="F29" s="50">
        <f t="shared" ref="F29:H29" si="16">F32</f>
        <v>0</v>
      </c>
      <c r="G29" s="50">
        <f t="shared" si="16"/>
        <v>15825.566500000001</v>
      </c>
      <c r="H29" s="50">
        <f t="shared" si="16"/>
        <v>0</v>
      </c>
      <c r="I29" s="50">
        <f>I32</f>
        <v>234206.3922</v>
      </c>
      <c r="J29" s="50">
        <f>J32</f>
        <v>0</v>
      </c>
      <c r="K29" s="79" t="s">
        <v>25</v>
      </c>
      <c r="L29" s="79" t="s">
        <v>51</v>
      </c>
    </row>
    <row r="30" spans="1:12" ht="30" customHeight="1" x14ac:dyDescent="0.25">
      <c r="A30" s="71"/>
      <c r="B30" s="95"/>
      <c r="C30" s="48"/>
      <c r="D30" s="27" t="s">
        <v>18</v>
      </c>
      <c r="E30" s="28">
        <f t="shared" ref="E30" si="17">SUM(F30:J30)</f>
        <v>146847.40791000001</v>
      </c>
      <c r="F30" s="28">
        <f t="shared" ref="F30:J30" si="18">F33</f>
        <v>0</v>
      </c>
      <c r="G30" s="28">
        <f t="shared" si="18"/>
        <v>0</v>
      </c>
      <c r="H30" s="28">
        <f t="shared" si="18"/>
        <v>0</v>
      </c>
      <c r="I30" s="28">
        <f>I33</f>
        <v>146847.40791000001</v>
      </c>
      <c r="J30" s="28">
        <f t="shared" si="18"/>
        <v>0</v>
      </c>
      <c r="K30" s="80"/>
      <c r="L30" s="80"/>
    </row>
    <row r="31" spans="1:12" ht="56.25" customHeight="1" x14ac:dyDescent="0.25">
      <c r="A31" s="70"/>
      <c r="B31" s="96"/>
      <c r="C31" s="48"/>
      <c r="D31" s="49" t="s">
        <v>16</v>
      </c>
      <c r="E31" s="28">
        <f>SUM(F31:J31)</f>
        <v>103184.55078999999</v>
      </c>
      <c r="F31" s="28">
        <f>F34</f>
        <v>0</v>
      </c>
      <c r="G31" s="28">
        <f>G34</f>
        <v>15825.566500000001</v>
      </c>
      <c r="H31" s="28">
        <f>H34</f>
        <v>0</v>
      </c>
      <c r="I31" s="28">
        <f>I34</f>
        <v>87358.984289999993</v>
      </c>
      <c r="J31" s="28">
        <f>J34</f>
        <v>0</v>
      </c>
      <c r="K31" s="81"/>
      <c r="L31" s="81"/>
    </row>
    <row r="32" spans="1:12" ht="21" customHeight="1" x14ac:dyDescent="0.25">
      <c r="A32" s="72" t="s">
        <v>17</v>
      </c>
      <c r="B32" s="65" t="s">
        <v>47</v>
      </c>
      <c r="C32" s="76" t="s">
        <v>15</v>
      </c>
      <c r="D32" s="31" t="s">
        <v>31</v>
      </c>
      <c r="E32" s="28">
        <f>SUM(F32:J32)</f>
        <v>250031.95870000002</v>
      </c>
      <c r="F32" s="28">
        <f t="shared" ref="F32:J32" si="19">F33+F34</f>
        <v>0</v>
      </c>
      <c r="G32" s="28">
        <f t="shared" si="19"/>
        <v>15825.566500000001</v>
      </c>
      <c r="H32" s="28">
        <f t="shared" si="19"/>
        <v>0</v>
      </c>
      <c r="I32" s="28">
        <f>I33+I34</f>
        <v>234206.3922</v>
      </c>
      <c r="J32" s="28">
        <f t="shared" si="19"/>
        <v>0</v>
      </c>
      <c r="K32" s="79" t="s">
        <v>25</v>
      </c>
      <c r="L32" s="67" t="s">
        <v>64</v>
      </c>
    </row>
    <row r="33" spans="1:12" ht="31.5" customHeight="1" x14ac:dyDescent="0.25">
      <c r="A33" s="73"/>
      <c r="B33" s="75"/>
      <c r="C33" s="77"/>
      <c r="D33" s="27" t="s">
        <v>18</v>
      </c>
      <c r="E33" s="28">
        <f>SUM(F33:J33)</f>
        <v>146847.40791000001</v>
      </c>
      <c r="F33" s="28">
        <v>0</v>
      </c>
      <c r="G33" s="28">
        <v>0</v>
      </c>
      <c r="H33" s="28">
        <v>0</v>
      </c>
      <c r="I33" s="28">
        <v>146847.40791000001</v>
      </c>
      <c r="J33" s="28">
        <v>0</v>
      </c>
      <c r="K33" s="80"/>
      <c r="L33" s="93"/>
    </row>
    <row r="34" spans="1:12" ht="55.5" customHeight="1" x14ac:dyDescent="0.25">
      <c r="A34" s="74"/>
      <c r="B34" s="66"/>
      <c r="C34" s="78"/>
      <c r="D34" s="31" t="s">
        <v>16</v>
      </c>
      <c r="E34" s="28">
        <f>SUM(F34:J34)</f>
        <v>103184.55078999999</v>
      </c>
      <c r="F34" s="28">
        <v>0</v>
      </c>
      <c r="G34" s="28">
        <v>15825.566500000001</v>
      </c>
      <c r="H34" s="28">
        <v>0</v>
      </c>
      <c r="I34" s="28">
        <v>87358.984289999993</v>
      </c>
      <c r="J34" s="28">
        <v>0</v>
      </c>
      <c r="K34" s="81"/>
      <c r="L34" s="68"/>
    </row>
    <row r="35" spans="1:12" ht="24.75" customHeight="1" x14ac:dyDescent="0.25">
      <c r="A35" s="83" t="s">
        <v>33</v>
      </c>
      <c r="B35" s="84"/>
      <c r="C35" s="85"/>
      <c r="D35" s="32" t="s">
        <v>31</v>
      </c>
      <c r="E35" s="30">
        <f t="shared" ref="E35:E36" si="20">SUM(F35:J35)</f>
        <v>250031.95870000002</v>
      </c>
      <c r="F35" s="30">
        <f t="shared" ref="F35:I35" si="21">F29</f>
        <v>0</v>
      </c>
      <c r="G35" s="30">
        <f t="shared" si="21"/>
        <v>15825.566500000001</v>
      </c>
      <c r="H35" s="30">
        <f t="shared" si="21"/>
        <v>0</v>
      </c>
      <c r="I35" s="30">
        <f t="shared" si="21"/>
        <v>234206.3922</v>
      </c>
      <c r="J35" s="30">
        <f>J29</f>
        <v>0</v>
      </c>
      <c r="K35" s="69"/>
      <c r="L35" s="69"/>
    </row>
    <row r="36" spans="1:12" ht="27" customHeight="1" x14ac:dyDescent="0.25">
      <c r="A36" s="86"/>
      <c r="B36" s="87"/>
      <c r="C36" s="88"/>
      <c r="D36" s="29" t="s">
        <v>18</v>
      </c>
      <c r="E36" s="28">
        <f t="shared" si="20"/>
        <v>146847.40791000001</v>
      </c>
      <c r="F36" s="28">
        <f t="shared" ref="F36:H36" si="22">F30</f>
        <v>0</v>
      </c>
      <c r="G36" s="28">
        <f t="shared" si="22"/>
        <v>0</v>
      </c>
      <c r="H36" s="28">
        <f t="shared" si="22"/>
        <v>0</v>
      </c>
      <c r="I36" s="28">
        <f>I30</f>
        <v>146847.40791000001</v>
      </c>
      <c r="J36" s="28">
        <f>J30</f>
        <v>0</v>
      </c>
      <c r="K36" s="71"/>
      <c r="L36" s="71"/>
    </row>
    <row r="37" spans="1:12" ht="49.5" customHeight="1" x14ac:dyDescent="0.25">
      <c r="A37" s="86"/>
      <c r="B37" s="87"/>
      <c r="C37" s="88"/>
      <c r="D37" s="32" t="s">
        <v>16</v>
      </c>
      <c r="E37" s="28">
        <f>SUM(F37:J37)</f>
        <v>103184.55078999999</v>
      </c>
      <c r="F37" s="28">
        <f>F31</f>
        <v>0</v>
      </c>
      <c r="G37" s="28">
        <f>G31</f>
        <v>15825.566500000001</v>
      </c>
      <c r="H37" s="28">
        <f>H31</f>
        <v>0</v>
      </c>
      <c r="I37" s="28">
        <f>I31</f>
        <v>87358.984289999993</v>
      </c>
      <c r="J37" s="28">
        <f>J31</f>
        <v>0</v>
      </c>
      <c r="K37" s="71"/>
      <c r="L37" s="71"/>
    </row>
    <row r="38" spans="1:12" ht="24" customHeight="1" x14ac:dyDescent="0.25">
      <c r="A38" s="108" t="s">
        <v>32</v>
      </c>
      <c r="B38" s="109"/>
      <c r="C38" s="110"/>
      <c r="D38" s="22" t="s">
        <v>31</v>
      </c>
      <c r="E38" s="23">
        <f t="shared" ref="E38:E40" si="23">SUM(F38:J38)</f>
        <v>580458.80868000002</v>
      </c>
      <c r="F38" s="56">
        <f t="shared" ref="F38:G38" si="24">SUM(F39:F41)</f>
        <v>0</v>
      </c>
      <c r="G38" s="56">
        <f t="shared" si="24"/>
        <v>79868.230500000005</v>
      </c>
      <c r="H38" s="56">
        <f>SUM(H39:H41)</f>
        <v>266384.18598000001</v>
      </c>
      <c r="I38" s="56">
        <f t="shared" ref="I38:J38" si="25">SUM(I39:I41)</f>
        <v>234206.3922</v>
      </c>
      <c r="J38" s="56">
        <f t="shared" si="25"/>
        <v>0</v>
      </c>
      <c r="K38" s="105"/>
      <c r="L38" s="105"/>
    </row>
    <row r="39" spans="1:12" ht="51" x14ac:dyDescent="0.25">
      <c r="A39" s="111"/>
      <c r="B39" s="112"/>
      <c r="C39" s="113"/>
      <c r="D39" s="22" t="s">
        <v>28</v>
      </c>
      <c r="E39" s="23">
        <f t="shared" si="23"/>
        <v>186831.99231</v>
      </c>
      <c r="F39" s="56">
        <f t="shared" ref="F39:G39" si="26">F25</f>
        <v>0</v>
      </c>
      <c r="G39" s="56">
        <f t="shared" si="26"/>
        <v>36239.447999999997</v>
      </c>
      <c r="H39" s="56">
        <f>H25</f>
        <v>150592.54431</v>
      </c>
      <c r="I39" s="56">
        <f t="shared" ref="I39:J39" si="27">I25</f>
        <v>0</v>
      </c>
      <c r="J39" s="56">
        <f t="shared" si="27"/>
        <v>0</v>
      </c>
      <c r="K39" s="106"/>
      <c r="L39" s="106"/>
    </row>
    <row r="40" spans="1:12" ht="33.75" customHeight="1" x14ac:dyDescent="0.25">
      <c r="A40" s="111"/>
      <c r="B40" s="112"/>
      <c r="C40" s="113"/>
      <c r="D40" s="22" t="s">
        <v>18</v>
      </c>
      <c r="E40" s="23">
        <f t="shared" si="23"/>
        <v>194850.94806000002</v>
      </c>
      <c r="F40" s="56">
        <f t="shared" ref="F40:G40" si="28">F26+F36</f>
        <v>0</v>
      </c>
      <c r="G40" s="56">
        <f t="shared" si="28"/>
        <v>7549.8850000000002</v>
      </c>
      <c r="H40" s="56">
        <f>H26+H36</f>
        <v>40453.655149999999</v>
      </c>
      <c r="I40" s="56">
        <f t="shared" ref="I40:J40" si="29">I26+I36</f>
        <v>146847.40791000001</v>
      </c>
      <c r="J40" s="56">
        <f t="shared" si="29"/>
        <v>0</v>
      </c>
      <c r="K40" s="106"/>
      <c r="L40" s="106"/>
    </row>
    <row r="41" spans="1:12" ht="38.25" x14ac:dyDescent="0.25">
      <c r="A41" s="114"/>
      <c r="B41" s="115"/>
      <c r="C41" s="116"/>
      <c r="D41" s="22" t="s">
        <v>16</v>
      </c>
      <c r="E41" s="23">
        <f>SUM(F41:J41)</f>
        <v>198775.86830999999</v>
      </c>
      <c r="F41" s="56">
        <f t="shared" ref="F41:G41" si="30">F27+F37</f>
        <v>0</v>
      </c>
      <c r="G41" s="56">
        <f t="shared" si="30"/>
        <v>36078.897499999999</v>
      </c>
      <c r="H41" s="56">
        <f>H27+H37</f>
        <v>75337.986520000006</v>
      </c>
      <c r="I41" s="56">
        <f t="shared" ref="I41:J41" si="31">I27+I37</f>
        <v>87358.984289999993</v>
      </c>
      <c r="J41" s="56">
        <f t="shared" si="31"/>
        <v>0</v>
      </c>
      <c r="K41" s="107"/>
      <c r="L41" s="107"/>
    </row>
    <row r="42" spans="1:12" ht="22.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37"/>
    </row>
    <row r="43" spans="1:12" ht="60.75" customHeight="1" x14ac:dyDescent="0.25">
      <c r="B43" s="59" t="s">
        <v>61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42.75" customHeight="1" x14ac:dyDescent="0.25">
      <c r="B44" s="60" t="s">
        <v>62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7" t="s">
        <v>53</v>
      </c>
    </row>
    <row r="46" spans="1:12" ht="15" customHeight="1" x14ac:dyDescent="0.25">
      <c r="B46" s="42" t="s">
        <v>49</v>
      </c>
      <c r="C46" s="43"/>
      <c r="D46" s="40"/>
      <c r="E46" s="40"/>
      <c r="F46" s="40"/>
      <c r="G46" s="40"/>
      <c r="H46" s="40"/>
      <c r="I46" s="40"/>
      <c r="J46" s="82" t="s">
        <v>19</v>
      </c>
      <c r="K46" s="82"/>
      <c r="L46" s="82"/>
    </row>
    <row r="47" spans="1:12" x14ac:dyDescent="0.25">
      <c r="B47" s="42" t="s">
        <v>45</v>
      </c>
      <c r="C47" s="43"/>
      <c r="F47" s="3"/>
      <c r="J47" s="82"/>
      <c r="K47" s="82"/>
      <c r="L47" s="82"/>
    </row>
    <row r="48" spans="1:12" x14ac:dyDescent="0.25">
      <c r="E48" s="8"/>
      <c r="G48" s="10"/>
      <c r="K48" s="9"/>
    </row>
    <row r="49" spans="6:7" x14ac:dyDescent="0.25">
      <c r="F49" s="3"/>
      <c r="G49" s="10"/>
    </row>
    <row r="50" spans="6:7" x14ac:dyDescent="0.25">
      <c r="F50" s="3"/>
      <c r="G50" s="10"/>
    </row>
    <row r="51" spans="6:7" x14ac:dyDescent="0.25">
      <c r="G51" s="10"/>
    </row>
    <row r="54" spans="6:7" x14ac:dyDescent="0.25">
      <c r="F54" s="3"/>
      <c r="G54" s="3"/>
    </row>
  </sheetData>
  <mergeCells count="54">
    <mergeCell ref="A7:L7"/>
    <mergeCell ref="I6:L6"/>
    <mergeCell ref="A11:L11"/>
    <mergeCell ref="L9:L10"/>
    <mergeCell ref="K9:K10"/>
    <mergeCell ref="E9:E10"/>
    <mergeCell ref="C9:C10"/>
    <mergeCell ref="I1:L1"/>
    <mergeCell ref="I2:L2"/>
    <mergeCell ref="I3:L3"/>
    <mergeCell ref="L38:L41"/>
    <mergeCell ref="A35:C37"/>
    <mergeCell ref="K35:K37"/>
    <mergeCell ref="L35:L37"/>
    <mergeCell ref="A38:C41"/>
    <mergeCell ref="K38:K41"/>
    <mergeCell ref="B16:B19"/>
    <mergeCell ref="C16:C19"/>
    <mergeCell ref="K16:K19"/>
    <mergeCell ref="L16:L19"/>
    <mergeCell ref="A28:L28"/>
    <mergeCell ref="K20:K23"/>
    <mergeCell ref="D9:D10"/>
    <mergeCell ref="J46:L47"/>
    <mergeCell ref="A24:C27"/>
    <mergeCell ref="B9:B10"/>
    <mergeCell ref="F9:J9"/>
    <mergeCell ref="L29:L31"/>
    <mergeCell ref="K32:K34"/>
    <mergeCell ref="L32:L34"/>
    <mergeCell ref="B29:B31"/>
    <mergeCell ref="A20:A23"/>
    <mergeCell ref="B20:B23"/>
    <mergeCell ref="A9:A10"/>
    <mergeCell ref="L20:L23"/>
    <mergeCell ref="C20:C23"/>
    <mergeCell ref="A16:A19"/>
    <mergeCell ref="K12:K13"/>
    <mergeCell ref="K14:K15"/>
    <mergeCell ref="B43:L43"/>
    <mergeCell ref="B44:L44"/>
    <mergeCell ref="L14:L15"/>
    <mergeCell ref="A12:A13"/>
    <mergeCell ref="A14:A15"/>
    <mergeCell ref="B12:B13"/>
    <mergeCell ref="B14:B15"/>
    <mergeCell ref="C12:C13"/>
    <mergeCell ref="C14:C15"/>
    <mergeCell ref="A29:A31"/>
    <mergeCell ref="A32:A34"/>
    <mergeCell ref="B32:B34"/>
    <mergeCell ref="C32:C34"/>
    <mergeCell ref="K29:K31"/>
    <mergeCell ref="L12:L13"/>
  </mergeCells>
  <pageMargins left="0.78740157480314965" right="0.39370078740157483" top="0.59055118110236227" bottom="0.39370078740157483" header="0.31496062992125984" footer="0.70866141732283472"/>
  <pageSetup paperSize="9" scale="70" fitToHeight="2" orientation="landscape" r:id="rId1"/>
  <headerFooter differentFirst="1">
    <oddHeader>&amp;C&amp;P</oddHeader>
  </headerFooter>
  <rowBreaks count="2" manualBreakCount="2">
    <brk id="19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workbookViewId="0">
      <selection activeCell="K1" sqref="K1:L1"/>
    </sheetView>
  </sheetViews>
  <sheetFormatPr defaultRowHeight="15" x14ac:dyDescent="0.25"/>
  <cols>
    <col min="1" max="1" width="4.7109375" customWidth="1"/>
    <col min="2" max="2" width="25.42578125" customWidth="1"/>
    <col min="3" max="3" width="13" customWidth="1"/>
    <col min="4" max="4" width="18" customWidth="1"/>
    <col min="5" max="5" width="13.140625" customWidth="1"/>
    <col min="6" max="6" width="11.85546875" bestFit="1" customWidth="1"/>
    <col min="7" max="7" width="15.140625" customWidth="1"/>
    <col min="8" max="8" width="13.140625" customWidth="1"/>
    <col min="9" max="9" width="12.7109375" customWidth="1"/>
    <col min="10" max="10" width="16.28515625" customWidth="1"/>
    <col min="11" max="11" width="22.28515625" customWidth="1"/>
    <col min="12" max="12" width="23.5703125" customWidth="1"/>
    <col min="14" max="14" width="8.85546875" customWidth="1"/>
    <col min="15" max="15" width="12.28515625" customWidth="1"/>
  </cols>
  <sheetData>
    <row r="1" spans="1:13" ht="57.6" customHeight="1" x14ac:dyDescent="0.25">
      <c r="F1" s="5"/>
      <c r="K1" s="122" t="s">
        <v>42</v>
      </c>
      <c r="L1" s="122"/>
    </row>
    <row r="2" spans="1:13" ht="15.75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 ht="15.75" x14ac:dyDescent="0.25">
      <c r="A3" s="123" t="s">
        <v>22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21.6" customHeight="1" x14ac:dyDescent="0.25"/>
    <row r="5" spans="1:13" ht="87" customHeight="1" x14ac:dyDescent="0.25">
      <c r="A5" s="92" t="s">
        <v>1</v>
      </c>
      <c r="B5" s="92" t="s">
        <v>2</v>
      </c>
      <c r="C5" s="92" t="s">
        <v>3</v>
      </c>
      <c r="D5" s="92" t="s">
        <v>4</v>
      </c>
      <c r="E5" s="92" t="s">
        <v>5</v>
      </c>
      <c r="F5" s="92" t="s">
        <v>6</v>
      </c>
      <c r="G5" s="92"/>
      <c r="H5" s="92"/>
      <c r="I5" s="92"/>
      <c r="J5" s="92"/>
      <c r="K5" s="92" t="s">
        <v>7</v>
      </c>
      <c r="L5" s="92" t="s">
        <v>8</v>
      </c>
    </row>
    <row r="6" spans="1:13" ht="33.6" customHeight="1" x14ac:dyDescent="0.25">
      <c r="A6" s="92"/>
      <c r="B6" s="92"/>
      <c r="C6" s="92"/>
      <c r="D6" s="92"/>
      <c r="E6" s="92"/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92"/>
      <c r="L6" s="92"/>
    </row>
    <row r="7" spans="1:13" x14ac:dyDescent="0.25">
      <c r="A7" s="121" t="s">
        <v>23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3" x14ac:dyDescent="0.25">
      <c r="A8" s="105" t="s">
        <v>14</v>
      </c>
      <c r="B8" s="133" t="s">
        <v>26</v>
      </c>
      <c r="C8" s="136" t="s">
        <v>15</v>
      </c>
      <c r="D8" s="17" t="s">
        <v>31</v>
      </c>
      <c r="E8" s="18">
        <f>F8+G8+H8+I8+J8</f>
        <v>291110.24800000002</v>
      </c>
      <c r="F8" s="18">
        <v>0</v>
      </c>
      <c r="G8" s="18">
        <f>G11+G10+G9</f>
        <v>64042.663999999997</v>
      </c>
      <c r="H8" s="19">
        <f>H11+H10+H9</f>
        <v>227067.584</v>
      </c>
      <c r="I8" s="18">
        <v>0</v>
      </c>
      <c r="J8" s="18">
        <v>0</v>
      </c>
      <c r="K8" s="105" t="s">
        <v>25</v>
      </c>
      <c r="L8" s="139" t="s">
        <v>38</v>
      </c>
    </row>
    <row r="9" spans="1:13" ht="51.6" customHeight="1" x14ac:dyDescent="0.25">
      <c r="A9" s="106"/>
      <c r="B9" s="134"/>
      <c r="C9" s="137"/>
      <c r="D9" s="17" t="s">
        <v>28</v>
      </c>
      <c r="E9" s="18">
        <f>F9+G9+H9+I9+J9</f>
        <v>182643.948</v>
      </c>
      <c r="F9" s="18">
        <v>0</v>
      </c>
      <c r="G9" s="18">
        <f>G13</f>
        <v>36239.447999999997</v>
      </c>
      <c r="H9" s="18">
        <v>146404.5</v>
      </c>
      <c r="I9" s="18">
        <v>0</v>
      </c>
      <c r="J9" s="18">
        <v>0</v>
      </c>
      <c r="K9" s="106"/>
      <c r="L9" s="140"/>
    </row>
    <row r="10" spans="1:13" ht="31.15" customHeight="1" x14ac:dyDescent="0.25">
      <c r="A10" s="106"/>
      <c r="B10" s="134"/>
      <c r="C10" s="137"/>
      <c r="D10" s="17" t="s">
        <v>18</v>
      </c>
      <c r="E10" s="18">
        <f t="shared" ref="E10:E11" si="0">F10+G10+H10+I10+J10</f>
        <v>38050.81</v>
      </c>
      <c r="F10" s="18">
        <v>0</v>
      </c>
      <c r="G10" s="18">
        <f>G14</f>
        <v>7549.8850000000002</v>
      </c>
      <c r="H10" s="19">
        <f>H14</f>
        <v>30500.924999999999</v>
      </c>
      <c r="I10" s="18">
        <v>0</v>
      </c>
      <c r="J10" s="18">
        <v>0</v>
      </c>
      <c r="K10" s="106"/>
      <c r="L10" s="140"/>
    </row>
    <row r="11" spans="1:13" ht="48" customHeight="1" x14ac:dyDescent="0.25">
      <c r="A11" s="107"/>
      <c r="B11" s="135"/>
      <c r="C11" s="138"/>
      <c r="D11" s="17" t="s">
        <v>16</v>
      </c>
      <c r="E11" s="18">
        <f t="shared" si="0"/>
        <v>70415.489999999991</v>
      </c>
      <c r="F11" s="18">
        <v>0</v>
      </c>
      <c r="G11" s="18">
        <f>G15</f>
        <v>20253.330999999998</v>
      </c>
      <c r="H11" s="18">
        <f>H15</f>
        <v>50162.159</v>
      </c>
      <c r="I11" s="18">
        <v>0</v>
      </c>
      <c r="J11" s="18">
        <v>0</v>
      </c>
      <c r="K11" s="107"/>
      <c r="L11" s="141"/>
    </row>
    <row r="12" spans="1:13" ht="17.45" customHeight="1" x14ac:dyDescent="0.25">
      <c r="A12" s="105" t="s">
        <v>17</v>
      </c>
      <c r="B12" s="142" t="s">
        <v>35</v>
      </c>
      <c r="C12" s="136" t="s">
        <v>15</v>
      </c>
      <c r="D12" s="17" t="s">
        <v>31</v>
      </c>
      <c r="E12" s="18">
        <v>291110.36800000002</v>
      </c>
      <c r="F12" s="18">
        <v>0</v>
      </c>
      <c r="G12" s="18">
        <v>64042.663999999997</v>
      </c>
      <c r="H12" s="18">
        <v>227067.704</v>
      </c>
      <c r="I12" s="18">
        <v>0</v>
      </c>
      <c r="J12" s="18">
        <v>0</v>
      </c>
      <c r="K12" s="105" t="s">
        <v>25</v>
      </c>
      <c r="L12" s="139" t="s">
        <v>39</v>
      </c>
    </row>
    <row r="13" spans="1:13" ht="51.6" customHeight="1" x14ac:dyDescent="0.25">
      <c r="A13" s="106"/>
      <c r="B13" s="143"/>
      <c r="C13" s="137"/>
      <c r="D13" s="17" t="s">
        <v>28</v>
      </c>
      <c r="E13" s="18">
        <v>182643.948</v>
      </c>
      <c r="F13" s="18">
        <v>0</v>
      </c>
      <c r="G13" s="18">
        <v>36239.447999999997</v>
      </c>
      <c r="H13" s="18">
        <v>146404.5</v>
      </c>
      <c r="I13" s="18">
        <v>0</v>
      </c>
      <c r="J13" s="18">
        <v>0</v>
      </c>
      <c r="K13" s="106"/>
      <c r="L13" s="140"/>
      <c r="M13" t="s">
        <v>34</v>
      </c>
    </row>
    <row r="14" spans="1:13" ht="33" customHeight="1" x14ac:dyDescent="0.25">
      <c r="A14" s="106"/>
      <c r="B14" s="143"/>
      <c r="C14" s="137"/>
      <c r="D14" s="17" t="s">
        <v>18</v>
      </c>
      <c r="E14" s="18">
        <v>38050.885000000002</v>
      </c>
      <c r="F14" s="18">
        <v>0</v>
      </c>
      <c r="G14" s="18">
        <v>7549.8850000000002</v>
      </c>
      <c r="H14" s="18">
        <v>30500.924999999999</v>
      </c>
      <c r="I14" s="18">
        <v>0</v>
      </c>
      <c r="J14" s="18">
        <v>0</v>
      </c>
      <c r="K14" s="106"/>
      <c r="L14" s="140"/>
    </row>
    <row r="15" spans="1:13" ht="41.45" customHeight="1" x14ac:dyDescent="0.25">
      <c r="A15" s="107"/>
      <c r="B15" s="144"/>
      <c r="C15" s="138"/>
      <c r="D15" s="17" t="s">
        <v>16</v>
      </c>
      <c r="E15" s="18">
        <v>70415.535000000003</v>
      </c>
      <c r="F15" s="18">
        <v>0</v>
      </c>
      <c r="G15" s="18">
        <v>20253.330999999998</v>
      </c>
      <c r="H15" s="19">
        <v>50162.159</v>
      </c>
      <c r="I15" s="18">
        <v>0</v>
      </c>
      <c r="J15" s="18">
        <v>0</v>
      </c>
      <c r="K15" s="107"/>
      <c r="L15" s="141"/>
    </row>
    <row r="16" spans="1:13" ht="15.6" customHeight="1" x14ac:dyDescent="0.25">
      <c r="A16" s="124" t="s">
        <v>33</v>
      </c>
      <c r="B16" s="125"/>
      <c r="C16" s="126"/>
      <c r="D16" s="24" t="s">
        <v>31</v>
      </c>
      <c r="E16" s="23">
        <f>F16+G16+H16+I16+J16</f>
        <v>291110.36800000002</v>
      </c>
      <c r="F16" s="23">
        <v>0</v>
      </c>
      <c r="G16" s="23">
        <f>G19+G18+G17</f>
        <v>64042.663999999997</v>
      </c>
      <c r="H16" s="23">
        <f>H19+H18+H17</f>
        <v>227067.704</v>
      </c>
      <c r="I16" s="23">
        <v>0</v>
      </c>
      <c r="J16" s="23">
        <v>0</v>
      </c>
      <c r="K16" s="105"/>
      <c r="L16" s="105"/>
    </row>
    <row r="17" spans="1:12" ht="51.6" customHeight="1" x14ac:dyDescent="0.25">
      <c r="A17" s="127"/>
      <c r="B17" s="128"/>
      <c r="C17" s="129"/>
      <c r="D17" s="24" t="s">
        <v>28</v>
      </c>
      <c r="E17" s="18">
        <f>F17+G17+H17+I17+J17</f>
        <v>182643.948</v>
      </c>
      <c r="F17" s="18">
        <v>0</v>
      </c>
      <c r="G17" s="18">
        <v>36239.447999999997</v>
      </c>
      <c r="H17" s="18">
        <v>146404.5</v>
      </c>
      <c r="I17" s="18">
        <v>0</v>
      </c>
      <c r="J17" s="18">
        <v>0</v>
      </c>
      <c r="K17" s="106"/>
      <c r="L17" s="106"/>
    </row>
    <row r="18" spans="1:12" ht="38.450000000000003" customHeight="1" x14ac:dyDescent="0.25">
      <c r="A18" s="127"/>
      <c r="B18" s="128"/>
      <c r="C18" s="129"/>
      <c r="D18" s="24" t="s">
        <v>18</v>
      </c>
      <c r="E18" s="18">
        <f t="shared" ref="E18:E19" si="1">F18+G18+H18+I18+J18</f>
        <v>38050.885000000002</v>
      </c>
      <c r="F18" s="18">
        <v>0</v>
      </c>
      <c r="G18" s="18">
        <v>7549.8850000000002</v>
      </c>
      <c r="H18" s="18">
        <v>30501</v>
      </c>
      <c r="I18" s="18">
        <v>0</v>
      </c>
      <c r="J18" s="18">
        <v>0</v>
      </c>
      <c r="K18" s="106"/>
      <c r="L18" s="106"/>
    </row>
    <row r="19" spans="1:12" ht="39.6" customHeight="1" x14ac:dyDescent="0.25">
      <c r="A19" s="130"/>
      <c r="B19" s="131"/>
      <c r="C19" s="132"/>
      <c r="D19" s="24" t="s">
        <v>16</v>
      </c>
      <c r="E19" s="18">
        <f t="shared" si="1"/>
        <v>70415.535000000003</v>
      </c>
      <c r="F19" s="18">
        <v>0</v>
      </c>
      <c r="G19" s="18">
        <v>20253.330999999998</v>
      </c>
      <c r="H19" s="18">
        <v>50162.203999999998</v>
      </c>
      <c r="I19" s="18">
        <v>0</v>
      </c>
      <c r="J19" s="18">
        <v>0</v>
      </c>
      <c r="K19" s="107"/>
      <c r="L19" s="107"/>
    </row>
    <row r="20" spans="1:12" ht="22.9" customHeight="1" x14ac:dyDescent="0.25">
      <c r="A20" s="145" t="s">
        <v>24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49.9" customHeight="1" x14ac:dyDescent="0.25">
      <c r="A21" s="11" t="s">
        <v>14</v>
      </c>
      <c r="B21" s="17" t="s">
        <v>27</v>
      </c>
      <c r="C21" s="26" t="s">
        <v>15</v>
      </c>
      <c r="D21" s="12" t="s">
        <v>16</v>
      </c>
      <c r="E21" s="18">
        <f t="shared" ref="E21:F21" si="2">E22</f>
        <v>15825.566500000001</v>
      </c>
      <c r="F21" s="18">
        <f t="shared" si="2"/>
        <v>0</v>
      </c>
      <c r="G21" s="18">
        <f>G22</f>
        <v>15825.566500000001</v>
      </c>
      <c r="H21" s="18">
        <f t="shared" ref="H21:J21" si="3">H22</f>
        <v>0</v>
      </c>
      <c r="I21" s="18">
        <f t="shared" si="3"/>
        <v>0</v>
      </c>
      <c r="J21" s="18">
        <f t="shared" si="3"/>
        <v>0</v>
      </c>
      <c r="K21" s="11" t="s">
        <v>25</v>
      </c>
      <c r="L21" s="15" t="s">
        <v>40</v>
      </c>
    </row>
    <row r="22" spans="1:12" ht="51.6" customHeight="1" x14ac:dyDescent="0.25">
      <c r="A22" s="13" t="s">
        <v>29</v>
      </c>
      <c r="B22" s="17" t="s">
        <v>36</v>
      </c>
      <c r="C22" s="26" t="s">
        <v>15</v>
      </c>
      <c r="D22" s="12" t="s">
        <v>16</v>
      </c>
      <c r="E22" s="18">
        <v>15825.566500000001</v>
      </c>
      <c r="F22" s="18">
        <v>0</v>
      </c>
      <c r="G22" s="18">
        <v>15825.566500000001</v>
      </c>
      <c r="H22" s="18">
        <v>0</v>
      </c>
      <c r="I22" s="18">
        <v>0</v>
      </c>
      <c r="J22" s="18">
        <v>0</v>
      </c>
      <c r="K22" s="11" t="s">
        <v>25</v>
      </c>
      <c r="L22" s="15" t="s">
        <v>41</v>
      </c>
    </row>
    <row r="23" spans="1:12" ht="51.6" customHeight="1" x14ac:dyDescent="0.25">
      <c r="A23" s="139" t="s">
        <v>20</v>
      </c>
      <c r="B23" s="146" t="s">
        <v>43</v>
      </c>
      <c r="C23" s="149" t="s">
        <v>15</v>
      </c>
      <c r="D23" s="20" t="s">
        <v>30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52" t="s">
        <v>25</v>
      </c>
      <c r="L23" s="105"/>
    </row>
    <row r="24" spans="1:12" ht="42" customHeight="1" x14ac:dyDescent="0.25">
      <c r="A24" s="140"/>
      <c r="B24" s="147"/>
      <c r="C24" s="150"/>
      <c r="D24" s="20" t="s">
        <v>18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153"/>
      <c r="L24" s="106"/>
    </row>
    <row r="25" spans="1:12" ht="48" customHeight="1" x14ac:dyDescent="0.25">
      <c r="A25" s="141"/>
      <c r="B25" s="148"/>
      <c r="C25" s="151"/>
      <c r="D25" s="20" t="s">
        <v>16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54"/>
      <c r="L25" s="107"/>
    </row>
    <row r="26" spans="1:12" ht="52.9" customHeight="1" x14ac:dyDescent="0.25">
      <c r="A26" s="139" t="s">
        <v>21</v>
      </c>
      <c r="B26" s="146" t="s">
        <v>37</v>
      </c>
      <c r="C26" s="149" t="s">
        <v>15</v>
      </c>
      <c r="D26" s="20" t="s">
        <v>28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52" t="s">
        <v>25</v>
      </c>
      <c r="L26" s="105"/>
    </row>
    <row r="27" spans="1:12" ht="39" customHeight="1" x14ac:dyDescent="0.25">
      <c r="A27" s="140"/>
      <c r="B27" s="147"/>
      <c r="C27" s="150"/>
      <c r="D27" s="20" t="s">
        <v>18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53"/>
      <c r="L27" s="106"/>
    </row>
    <row r="28" spans="1:12" ht="47.45" customHeight="1" x14ac:dyDescent="0.25">
      <c r="A28" s="141"/>
      <c r="B28" s="148"/>
      <c r="C28" s="151"/>
      <c r="D28" s="20" t="s">
        <v>16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154"/>
      <c r="L28" s="107"/>
    </row>
    <row r="29" spans="1:12" ht="21" customHeight="1" x14ac:dyDescent="0.25">
      <c r="A29" s="124" t="s">
        <v>33</v>
      </c>
      <c r="B29" s="125"/>
      <c r="C29" s="126"/>
      <c r="D29" s="22" t="s">
        <v>31</v>
      </c>
      <c r="E29" s="23">
        <f t="shared" ref="E29:F29" si="4">E21</f>
        <v>15825.566500000001</v>
      </c>
      <c r="F29" s="23">
        <f t="shared" si="4"/>
        <v>0</v>
      </c>
      <c r="G29" s="23">
        <f>G21</f>
        <v>15825.566500000001</v>
      </c>
      <c r="H29" s="23">
        <f t="shared" ref="H29:J29" si="5">H21</f>
        <v>0</v>
      </c>
      <c r="I29" s="23">
        <f t="shared" si="5"/>
        <v>0</v>
      </c>
      <c r="J29" s="23">
        <f t="shared" si="5"/>
        <v>0</v>
      </c>
      <c r="K29" s="105"/>
      <c r="L29" s="105"/>
    </row>
    <row r="30" spans="1:12" ht="52.15" customHeight="1" x14ac:dyDescent="0.25">
      <c r="A30" s="127"/>
      <c r="B30" s="128"/>
      <c r="C30" s="129"/>
      <c r="D30" s="25" t="s">
        <v>28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06"/>
      <c r="L30" s="106"/>
    </row>
    <row r="31" spans="1:12" ht="39" customHeight="1" x14ac:dyDescent="0.25">
      <c r="A31" s="127"/>
      <c r="B31" s="128"/>
      <c r="C31" s="129"/>
      <c r="D31" s="25" t="s">
        <v>18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06"/>
      <c r="L31" s="106"/>
    </row>
    <row r="32" spans="1:12" ht="46.9" customHeight="1" x14ac:dyDescent="0.25">
      <c r="A32" s="130"/>
      <c r="B32" s="131"/>
      <c r="C32" s="132"/>
      <c r="D32" s="25" t="s">
        <v>16</v>
      </c>
      <c r="E32" s="18">
        <v>15825.566500000001</v>
      </c>
      <c r="F32" s="18">
        <v>0</v>
      </c>
      <c r="G32" s="18">
        <v>15825.566500000001</v>
      </c>
      <c r="H32" s="18">
        <v>0</v>
      </c>
      <c r="I32" s="18">
        <v>0</v>
      </c>
      <c r="J32" s="18">
        <v>0</v>
      </c>
      <c r="K32" s="107"/>
      <c r="L32" s="107"/>
    </row>
    <row r="33" spans="1:12" ht="17.45" customHeight="1" x14ac:dyDescent="0.25">
      <c r="A33" s="108" t="s">
        <v>32</v>
      </c>
      <c r="B33" s="109"/>
      <c r="C33" s="110"/>
      <c r="D33" s="22" t="s">
        <v>31</v>
      </c>
      <c r="E33" s="23">
        <f t="shared" ref="E33:E36" si="6">F33+G33+H33+I33+J33</f>
        <v>306935.93449999997</v>
      </c>
      <c r="F33" s="23">
        <v>0</v>
      </c>
      <c r="G33" s="23">
        <f>G34+G35+G36</f>
        <v>79868.230500000005</v>
      </c>
      <c r="H33" s="23">
        <f>H36+H35+H34</f>
        <v>227067.704</v>
      </c>
      <c r="I33" s="23">
        <v>0</v>
      </c>
      <c r="J33" s="23">
        <v>0</v>
      </c>
      <c r="K33" s="105"/>
      <c r="L33" s="105"/>
    </row>
    <row r="34" spans="1:12" ht="55.5" customHeight="1" x14ac:dyDescent="0.25">
      <c r="A34" s="111"/>
      <c r="B34" s="112"/>
      <c r="C34" s="113"/>
      <c r="D34" s="22" t="s">
        <v>28</v>
      </c>
      <c r="E34" s="23">
        <f t="shared" si="6"/>
        <v>182643.948</v>
      </c>
      <c r="F34" s="23">
        <v>0</v>
      </c>
      <c r="G34" s="23">
        <v>36239.447999999997</v>
      </c>
      <c r="H34" s="23">
        <v>146404.5</v>
      </c>
      <c r="I34" s="23">
        <v>0</v>
      </c>
      <c r="J34" s="23">
        <v>0</v>
      </c>
      <c r="K34" s="106"/>
      <c r="L34" s="106"/>
    </row>
    <row r="35" spans="1:12" ht="43.15" customHeight="1" x14ac:dyDescent="0.25">
      <c r="A35" s="111"/>
      <c r="B35" s="112"/>
      <c r="C35" s="113"/>
      <c r="D35" s="22" t="s">
        <v>18</v>
      </c>
      <c r="E35" s="23">
        <f t="shared" si="6"/>
        <v>38050.885000000002</v>
      </c>
      <c r="F35" s="23">
        <v>0</v>
      </c>
      <c r="G35" s="23">
        <v>7549.8850000000002</v>
      </c>
      <c r="H35" s="23">
        <v>30501</v>
      </c>
      <c r="I35" s="23">
        <v>0</v>
      </c>
      <c r="J35" s="23">
        <v>0</v>
      </c>
      <c r="K35" s="106"/>
      <c r="L35" s="106"/>
    </row>
    <row r="36" spans="1:12" ht="39" customHeight="1" x14ac:dyDescent="0.25">
      <c r="A36" s="114"/>
      <c r="B36" s="115"/>
      <c r="C36" s="116"/>
      <c r="D36" s="22" t="s">
        <v>16</v>
      </c>
      <c r="E36" s="23">
        <f t="shared" si="6"/>
        <v>86241.10149999999</v>
      </c>
      <c r="F36" s="23">
        <v>0</v>
      </c>
      <c r="G36" s="23">
        <v>36078.897499999999</v>
      </c>
      <c r="H36" s="23">
        <v>50162.203999999998</v>
      </c>
      <c r="I36" s="23">
        <v>0</v>
      </c>
      <c r="J36" s="23">
        <v>0</v>
      </c>
      <c r="K36" s="107"/>
      <c r="L36" s="107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E38" s="6"/>
      <c r="F38" s="1"/>
      <c r="G38" s="1"/>
    </row>
    <row r="39" spans="1:12" x14ac:dyDescent="0.25">
      <c r="B39" s="8" t="s">
        <v>44</v>
      </c>
      <c r="E39" s="7"/>
    </row>
    <row r="40" spans="1:12" x14ac:dyDescent="0.25">
      <c r="B40" s="8" t="s">
        <v>45</v>
      </c>
      <c r="K40" s="2" t="s">
        <v>19</v>
      </c>
    </row>
    <row r="41" spans="1:12" x14ac:dyDescent="0.25">
      <c r="F41" s="3"/>
    </row>
    <row r="42" spans="1:12" x14ac:dyDescent="0.25">
      <c r="E42" s="8"/>
      <c r="G42" s="10"/>
      <c r="K42" s="9"/>
    </row>
    <row r="43" spans="1:12" x14ac:dyDescent="0.25">
      <c r="F43" s="3"/>
      <c r="G43" s="10"/>
    </row>
    <row r="44" spans="1:12" x14ac:dyDescent="0.25">
      <c r="F44" s="3"/>
      <c r="G44" s="10"/>
    </row>
    <row r="45" spans="1:12" x14ac:dyDescent="0.25">
      <c r="G45" s="10"/>
    </row>
    <row r="48" spans="1:12" x14ac:dyDescent="0.25">
      <c r="F48" s="3"/>
      <c r="G48" s="3"/>
    </row>
  </sheetData>
  <mergeCells count="42">
    <mergeCell ref="A33:C36"/>
    <mergeCell ref="K33:K36"/>
    <mergeCell ref="L33:L36"/>
    <mergeCell ref="A26:A28"/>
    <mergeCell ref="B26:B28"/>
    <mergeCell ref="C26:C28"/>
    <mergeCell ref="K26:K28"/>
    <mergeCell ref="L26:L28"/>
    <mergeCell ref="A29:C32"/>
    <mergeCell ref="K29:K32"/>
    <mergeCell ref="L29:L32"/>
    <mergeCell ref="A20:L20"/>
    <mergeCell ref="A23:A25"/>
    <mergeCell ref="B23:B25"/>
    <mergeCell ref="C23:C25"/>
    <mergeCell ref="K23:K25"/>
    <mergeCell ref="L23:L25"/>
    <mergeCell ref="A16:C19"/>
    <mergeCell ref="K16:K19"/>
    <mergeCell ref="L16:L19"/>
    <mergeCell ref="L5:L6"/>
    <mergeCell ref="A7:L7"/>
    <mergeCell ref="A8:A11"/>
    <mergeCell ref="B8:B11"/>
    <mergeCell ref="C8:C11"/>
    <mergeCell ref="K8:K11"/>
    <mergeCell ref="L8:L11"/>
    <mergeCell ref="A12:A15"/>
    <mergeCell ref="B12:B15"/>
    <mergeCell ref="C12:C15"/>
    <mergeCell ref="K12:K15"/>
    <mergeCell ref="L12:L15"/>
    <mergeCell ref="K1:L1"/>
    <mergeCell ref="A2:L2"/>
    <mergeCell ref="A3:L3"/>
    <mergeCell ref="A5:A6"/>
    <mergeCell ref="B5:B6"/>
    <mergeCell ref="C5:C6"/>
    <mergeCell ref="D5:D6"/>
    <mergeCell ref="E5:E6"/>
    <mergeCell ref="F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10.08.2022</vt:lpstr>
      <vt:lpstr>Черновик</vt:lpstr>
      <vt:lpstr>'Проект 10.08.2022'!Заголовки_для_печати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Ильвуткин Сергей Борисович</dc:creator>
  <cp:lastModifiedBy>Трунова Ирина Владимировна</cp:lastModifiedBy>
  <cp:lastPrinted>2022-10-27T13:00:07Z</cp:lastPrinted>
  <dcterms:created xsi:type="dcterms:W3CDTF">2019-09-05T08:55:04Z</dcterms:created>
  <dcterms:modified xsi:type="dcterms:W3CDTF">2022-10-27T13:09:58Z</dcterms:modified>
</cp:coreProperties>
</file>