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60" windowWidth="23250" windowHeight="12960"/>
  </bookViews>
  <sheets>
    <sheet name="Лист1" sheetId="1" r:id="rId1"/>
  </sheets>
  <definedNames>
    <definedName name="_xlnm.Print_Titles" localSheetId="0">Лист1!$14:$17</definedName>
    <definedName name="_xlnm.Print_Area" localSheetId="0">Лист1!$A$4:$O$114</definedName>
  </definedNames>
  <calcPr calcId="162913"/>
</workbook>
</file>

<file path=xl/calcChain.xml><?xml version="1.0" encoding="utf-8"?>
<calcChain xmlns="http://schemas.openxmlformats.org/spreadsheetml/2006/main">
  <c r="G85" i="1" l="1"/>
  <c r="G77" i="1"/>
  <c r="G61" i="1"/>
  <c r="D39" i="1"/>
  <c r="I55" i="1" l="1"/>
  <c r="O42" i="1"/>
  <c r="M42" i="1"/>
  <c r="L42" i="1"/>
  <c r="O41" i="1"/>
  <c r="N41" i="1"/>
  <c r="M41" i="1"/>
  <c r="L41" i="1"/>
  <c r="K41" i="1"/>
  <c r="J41" i="1"/>
  <c r="K28" i="1"/>
  <c r="N28" i="1"/>
  <c r="O27" i="1"/>
  <c r="N27" i="1"/>
  <c r="M27" i="1"/>
  <c r="L27" i="1"/>
  <c r="K27" i="1"/>
  <c r="J28" i="1"/>
  <c r="J27" i="1"/>
  <c r="N94" i="1" l="1"/>
  <c r="N90" i="1"/>
  <c r="N89" i="1"/>
  <c r="N88" i="1"/>
  <c r="N87" i="1"/>
  <c r="N86" i="1"/>
  <c r="N81" i="1"/>
  <c r="N80" i="1"/>
  <c r="N79" i="1"/>
  <c r="N78" i="1"/>
  <c r="N73" i="1"/>
  <c r="N70" i="1"/>
  <c r="N67" i="1"/>
  <c r="N64" i="1"/>
  <c r="N63" i="1"/>
  <c r="N61" i="1" s="1"/>
  <c r="N57" i="1"/>
  <c r="N56" i="1"/>
  <c r="N54" i="1"/>
  <c r="N77" i="1" l="1"/>
  <c r="N85" i="1"/>
  <c r="N53" i="1"/>
  <c r="N42" i="1" s="1"/>
  <c r="N39" i="1" s="1"/>
  <c r="N26" i="1"/>
  <c r="J88" i="1"/>
  <c r="K88" i="1"/>
  <c r="I88" i="1" l="1"/>
  <c r="K89" i="1"/>
  <c r="J89" i="1"/>
  <c r="K87" i="1"/>
  <c r="J87" i="1"/>
  <c r="K86" i="1"/>
  <c r="J86" i="1"/>
  <c r="K94" i="1"/>
  <c r="J94" i="1"/>
  <c r="I95" i="1"/>
  <c r="K68" i="1"/>
  <c r="J68" i="1"/>
  <c r="K69" i="1"/>
  <c r="J69" i="1"/>
  <c r="I69" i="1" s="1"/>
  <c r="I98" i="1"/>
  <c r="I97" i="1"/>
  <c r="I96" i="1"/>
  <c r="I68" i="1" l="1"/>
  <c r="K85" i="1"/>
  <c r="J85" i="1"/>
  <c r="I94" i="1"/>
  <c r="E94" i="1" l="1"/>
  <c r="E85" i="1" s="1"/>
  <c r="J35" i="1"/>
  <c r="E32" i="1" l="1"/>
  <c r="G100" i="1" l="1"/>
  <c r="D100" i="1"/>
  <c r="D85" i="1"/>
  <c r="G67" i="1"/>
  <c r="D67" i="1"/>
  <c r="I41" i="1" l="1"/>
  <c r="E61" i="1"/>
  <c r="J26" i="1" l="1"/>
  <c r="J57" i="1" l="1"/>
  <c r="I107" i="1" l="1"/>
  <c r="I106" i="1"/>
  <c r="I105" i="1"/>
  <c r="J104" i="1"/>
  <c r="J103" i="1"/>
  <c r="J102" i="1"/>
  <c r="K100" i="1"/>
  <c r="J101" i="1"/>
  <c r="I93" i="1"/>
  <c r="I92" i="1"/>
  <c r="I91" i="1"/>
  <c r="J90" i="1"/>
  <c r="I84" i="1"/>
  <c r="I83" i="1"/>
  <c r="I82" i="1"/>
  <c r="K81" i="1"/>
  <c r="J81" i="1"/>
  <c r="J80" i="1"/>
  <c r="J79" i="1"/>
  <c r="K78" i="1"/>
  <c r="K77" i="1" s="1"/>
  <c r="J78" i="1"/>
  <c r="E77" i="1"/>
  <c r="I75" i="1"/>
  <c r="I74" i="1"/>
  <c r="K73" i="1"/>
  <c r="J73" i="1"/>
  <c r="I72" i="1"/>
  <c r="I71" i="1"/>
  <c r="J70" i="1"/>
  <c r="K67" i="1"/>
  <c r="J67" i="1"/>
  <c r="I66" i="1"/>
  <c r="I65" i="1"/>
  <c r="J64" i="1"/>
  <c r="J63" i="1"/>
  <c r="I63" i="1" s="1"/>
  <c r="J62" i="1"/>
  <c r="I62" i="1" s="1"/>
  <c r="K61" i="1"/>
  <c r="D61" i="1"/>
  <c r="I60" i="1"/>
  <c r="I59" i="1"/>
  <c r="I58" i="1"/>
  <c r="K57" i="1"/>
  <c r="J56" i="1"/>
  <c r="J54" i="1"/>
  <c r="I54" i="1" s="1"/>
  <c r="K53" i="1"/>
  <c r="K42" i="1" s="1"/>
  <c r="K39" i="1" s="1"/>
  <c r="D53" i="1"/>
  <c r="I52" i="1"/>
  <c r="I50" i="1"/>
  <c r="I45" i="1"/>
  <c r="I43" i="1" s="1"/>
  <c r="G39" i="1"/>
  <c r="G32" i="1" s="1"/>
  <c r="G26" i="1" s="1"/>
  <c r="I37" i="1"/>
  <c r="I36" i="1"/>
  <c r="J34" i="1"/>
  <c r="I34" i="1" s="1"/>
  <c r="K33" i="1"/>
  <c r="J33" i="1"/>
  <c r="I33" i="1" s="1"/>
  <c r="I31" i="1"/>
  <c r="I28" i="1" s="1"/>
  <c r="I30" i="1"/>
  <c r="I27" i="1" s="1"/>
  <c r="J29" i="1"/>
  <c r="K23" i="1"/>
  <c r="I23" i="1" s="1"/>
  <c r="K21" i="1"/>
  <c r="K20" i="1" s="1"/>
  <c r="J20" i="1"/>
  <c r="G20" i="1"/>
  <c r="E20" i="1"/>
  <c r="E73" i="1" l="1"/>
  <c r="I29" i="1"/>
  <c r="E29" i="1" s="1"/>
  <c r="E26" i="1" s="1"/>
  <c r="J100" i="1"/>
  <c r="I73" i="1"/>
  <c r="I64" i="1"/>
  <c r="J77" i="1"/>
  <c r="I102" i="1"/>
  <c r="K22" i="1"/>
  <c r="I22" i="1" s="1"/>
  <c r="I80" i="1"/>
  <c r="I81" i="1"/>
  <c r="I103" i="1"/>
  <c r="I67" i="1"/>
  <c r="J53" i="1"/>
  <c r="J42" i="1" s="1"/>
  <c r="J39" i="1" s="1"/>
  <c r="I78" i="1"/>
  <c r="I20" i="1"/>
  <c r="J61" i="1"/>
  <c r="I21" i="1"/>
  <c r="I35" i="1"/>
  <c r="I56" i="1"/>
  <c r="E70" i="1"/>
  <c r="I86" i="1"/>
  <c r="I87" i="1"/>
  <c r="I104" i="1"/>
  <c r="E104" i="1" s="1"/>
  <c r="E100" i="1" s="1"/>
  <c r="J32" i="1"/>
  <c r="I79" i="1"/>
  <c r="I90" i="1"/>
  <c r="I101" i="1"/>
  <c r="I89" i="1"/>
  <c r="I70" i="1"/>
  <c r="I40" i="1"/>
  <c r="I39" i="1" s="1"/>
  <c r="I57" i="1"/>
  <c r="E57" i="1" s="1"/>
  <c r="E53" i="1" s="1"/>
  <c r="I85" i="1" l="1"/>
  <c r="E67" i="1"/>
  <c r="I32" i="1"/>
  <c r="I26" i="1"/>
  <c r="I61" i="1"/>
  <c r="I53" i="1"/>
  <c r="I100" i="1"/>
  <c r="I77" i="1"/>
</calcChain>
</file>

<file path=xl/sharedStrings.xml><?xml version="1.0" encoding="utf-8"?>
<sst xmlns="http://schemas.openxmlformats.org/spreadsheetml/2006/main" count="186" uniqueCount="91">
  <si>
    <t xml:space="preserve"> </t>
  </si>
  <si>
    <t>N п/п</t>
  </si>
  <si>
    <t>Адрес объекта (Наименование объекта)</t>
  </si>
  <si>
    <t>Источники финансирования</t>
  </si>
  <si>
    <t>Финансирование, тыс. рублей</t>
  </si>
  <si>
    <t>Остаток сметной стоимости до ввода в эксплуатацию, тыс. руб.</t>
  </si>
  <si>
    <t>Всего</t>
  </si>
  <si>
    <t>Средства бюджета Московской области</t>
  </si>
  <si>
    <t>Годы строительства/реконструкции объектов муниципальной собственности</t>
  </si>
  <si>
    <t>Проектная мощность(кв. метр, погонный метр, место, и т.д.)</t>
  </si>
  <si>
    <t>Предельная стоимость объекта,тыс. руб.</t>
  </si>
  <si>
    <t>Итого:</t>
  </si>
  <si>
    <t>АДРЕСНЫЙ ПЕРЕЧЕНЬ ПО СТРОИТЕЛЬСТВУ И РЕКОНСТРУКЦИИ ОБЪЕКТОВ МУНИЦИПАЛЬНОЙ СОБСТВЕННОСТИ ОДИНЦОВСКОГО ГОРОДСКОГО ОКРУГА</t>
  </si>
  <si>
    <t>МОСКОВСКОЙ ОБЛАСТИ, ФИНАНСИРОВАНИЕ КОТОРЫХ ПРЕДУСМОТРЕНО МУНИЦИПАЛЬНОЙ ПРОГРАММОЙ "СТРОИТЕЛЬСТВО ОБЪЕКТОВ СОЦИАЛЬНОЙ ИНФРАСТРУКТУРЫ"</t>
  </si>
  <si>
    <t>Подпрограмма  «Строительство (реконструкция) объектов культуры»</t>
  </si>
  <si>
    <t>5,9 тыс. кв.м</t>
  </si>
  <si>
    <t>1.2</t>
  </si>
  <si>
    <t>Средства бюджета Одинцовского городского округа</t>
  </si>
  <si>
    <t>Внебюджетные средства</t>
  </si>
  <si>
    <t>2021-2023</t>
  </si>
  <si>
    <t xml:space="preserve">Муниципальный заказчик:  Администрация Одинцовского городского округа Московской области             </t>
  </si>
  <si>
    <t>2.</t>
  </si>
  <si>
    <t>2.1.</t>
  </si>
  <si>
    <t>2019-2023</t>
  </si>
  <si>
    <t xml:space="preserve">Профинансировано на 01.01.2020,
тыс. руб. *
</t>
  </si>
  <si>
    <t>Ответственный за выполнение мероприятия: Управление капитального строительства</t>
  </si>
  <si>
    <t>СОШ на 550 мест по адресу: Московская область, Одинцовский городской округ, п. Горки-2 (ПИР и строительство)</t>
  </si>
  <si>
    <t>Пристройка на 500 мест к МБОУ Одинцовская гимназия №14 по адресу: Московская область,Одинцовский городской округ, г. Одинцово, б-р Маршала Крылова, д. 5 (ПИР и строительство)</t>
  </si>
  <si>
    <t>Е.А. Дедушева</t>
  </si>
  <si>
    <t>СОШ на 550 мест по адресу: Московская область, Одинцовский городской округ, с. Немчиновка, ул. Московская (ПИР и строительство)</t>
  </si>
  <si>
    <t>Пристройка на 950 мест к МБОУ "Немчиновский лицей" по адресу: Московская область, Одинцовский городской округ, р.п. Новоивановское, ул. Агрохимиков, д.6</t>
  </si>
  <si>
    <t>Дошкольное образовательное учреждение на 400 мест по адресу: Московская область, Одинцовский городской округ, г. Одинцово, ул. Кутузовская (ПИР и строительство)</t>
  </si>
  <si>
    <t>Средства бюджета Российской Федерации</t>
  </si>
  <si>
    <t>Седства бюджета Московской области</t>
  </si>
  <si>
    <t>1 430 мест</t>
  </si>
  <si>
    <t>2020-2023</t>
  </si>
  <si>
    <t>"Многофункциональный образовательный комплекс" по адресу: Московская область, Одинцовский район, вблизи д. Раздоры, в том числе работы по выносу существующих инженерных сетей из пятна застройки (ПИР и строительство)</t>
  </si>
  <si>
    <t>Начальник Управления капитального строительства</t>
  </si>
  <si>
    <t>Детский сад на 300 мест по адресу: Московская область, Одинцовский городской округ, г.п. Новоивановское</t>
  </si>
  <si>
    <t>Детский сад на 400 мест по адресу: Московская область, Одинцовский городской округ, ЖК "Гусарская баллада" (ПИР и строительство)</t>
  </si>
  <si>
    <t>СОШ на 2200 мест по адресу: Московская область, Одинцовский район, г. Одинцово, ЖК "Гусарская баллада" (ПИР и строительство)</t>
  </si>
  <si>
    <t>СОШ на 1100 мест в мкр. Восточный, г. Звенигород, г.о. Одинцовский (ПИР и строительство)</t>
  </si>
  <si>
    <t>2022-2024</t>
  </si>
  <si>
    <t>».</t>
  </si>
  <si>
    <t>Пристрой к Средней общеобразовательной школе №8 по адресу: Московская область, г. Одинцово, мкр. 7-7А, ул. Вокзальная, д. 35а. Новое строительство</t>
  </si>
  <si>
    <t xml:space="preserve">Культурно-досуговый центр по адресу: Московская область, Одинцовский городской округ, п. Усово-Тупик </t>
  </si>
  <si>
    <t>2024-2025</t>
  </si>
  <si>
    <t>2023-2025</t>
  </si>
  <si>
    <t>СОШ на 550 мест по адресу: Московская область, Одинцовский городской округ, с. Перхушково (ПИР и строительство) на земельных участках с к.н. 50:20:0040508:1484, 50:20:0040508:1023</t>
  </si>
  <si>
    <t>СОШ на 2150 мест по адресу: Московская область, Одинцовский городской округ, г. Одинцово, ул. Северная, ЖК «Одинбург»</t>
  </si>
  <si>
    <t>Одинцовский городской округ, ул. Маршала Бирюзова, ул. Северная, ул. западная (общеобразовательная школа на 1100 мест, 2024-2025 гг., ООО "Просторная долина" (ГК "Инград"))</t>
  </si>
  <si>
    <t>кроме того: строительный контроль</t>
  </si>
  <si>
    <t>3.</t>
  </si>
  <si>
    <t>3.2.</t>
  </si>
  <si>
    <t>2022-2023</t>
  </si>
  <si>
    <t>4.</t>
  </si>
  <si>
    <t xml:space="preserve">Основное мероприятие 01. Организация строительства (реконструкции) объектов культуры  </t>
  </si>
  <si>
    <t xml:space="preserve">Основное мероприятие 01. Организация строительства (реконструкции) объектов дошкольного образования  </t>
  </si>
  <si>
    <r>
      <t xml:space="preserve">Мероприятие Е1.06. </t>
    </r>
    <r>
      <rPr>
        <sz val="11"/>
        <color theme="1"/>
        <rFont val="Times New Roman"/>
        <family val="1"/>
        <charset val="204"/>
      </rPr>
      <t>Модернизация инфраструктуры общего образования в отдельных субъектах Российской Федерации объектов муниципальной собственности</t>
    </r>
  </si>
  <si>
    <r>
      <t>Мероприятие 01.03.</t>
    </r>
    <r>
      <rPr>
        <sz val="11"/>
        <color theme="1"/>
        <rFont val="Times New Roman"/>
        <family val="1"/>
        <charset val="204"/>
      </rPr>
      <t xml:space="preserve"> Проектирование и строительство дошкольных образовательных организаций в целях синхронизации с жилой застройкой</t>
    </r>
  </si>
  <si>
    <r>
      <t xml:space="preserve">Мероприятие 01.01. </t>
    </r>
    <r>
      <rPr>
        <sz val="11"/>
        <color theme="1"/>
        <rFont val="Times New Roman"/>
        <family val="1"/>
        <charset val="204"/>
      </rPr>
      <t>Проектирование и строительство дошкольных образовательных организаций</t>
    </r>
  </si>
  <si>
    <r>
      <t>Мероприятие 01.01.</t>
    </r>
    <r>
      <rPr>
        <sz val="11"/>
        <color theme="1"/>
        <rFont val="Times New Roman"/>
        <family val="1"/>
        <charset val="204"/>
      </rPr>
      <t xml:space="preserve"> 
Строительство (реконструкция) объектов культуры за счет средств бюджетов муниципальных образований Московской области</t>
    </r>
  </si>
  <si>
    <r>
      <rPr>
        <b/>
        <sz val="11"/>
        <color theme="1"/>
        <rFont val="Times New Roman"/>
        <family val="1"/>
        <charset val="204"/>
      </rPr>
      <t>Мероприятие 02.08.</t>
    </r>
    <r>
      <rPr>
        <sz val="11"/>
        <color theme="1"/>
        <rFont val="Times New Roman"/>
        <family val="1"/>
        <charset val="204"/>
      </rPr>
      <t xml:space="preserve"> 
Капитальные вложения в объекты общего образования в целях синхронизации с жилой застройкой</t>
    </r>
  </si>
  <si>
    <r>
      <rPr>
        <b/>
        <sz val="11"/>
        <color theme="1"/>
        <rFont val="Times New Roman"/>
        <family val="1"/>
        <charset val="204"/>
      </rPr>
      <t>Мероприятие 02.11.</t>
    </r>
    <r>
      <rPr>
        <sz val="11"/>
        <color theme="1"/>
        <rFont val="Times New Roman"/>
        <family val="1"/>
        <charset val="204"/>
      </rPr>
      <t xml:space="preserve"> 
Капитальные вложения в объекты общего образования</t>
    </r>
  </si>
  <si>
    <r>
      <t xml:space="preserve">Мероприятие Р2.02. 
</t>
    </r>
    <r>
      <rPr>
        <sz val="11"/>
        <color theme="1"/>
        <rFont val="Times New Roman"/>
        <family val="1"/>
        <charset val="204"/>
      </rPr>
  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  </r>
  </si>
  <si>
    <t>3.3.</t>
  </si>
  <si>
    <t xml:space="preserve">Основное мероприятие Е1. Федеральный проект "Современная школа"  </t>
  </si>
  <si>
    <t>4.1.</t>
  </si>
  <si>
    <t>5.</t>
  </si>
  <si>
    <t>5.1.</t>
  </si>
  <si>
    <t>6.</t>
  </si>
  <si>
    <t>6.1.</t>
  </si>
  <si>
    <t>7.</t>
  </si>
  <si>
    <t>6.2.</t>
  </si>
  <si>
    <t>8.</t>
  </si>
  <si>
    <t>9.</t>
  </si>
  <si>
    <t>Подпрограмма  «Строительство (реконструкция) объектов образования»</t>
  </si>
  <si>
    <r>
      <t xml:space="preserve">Мероприятие Е1.08. 
</t>
    </r>
    <r>
      <rPr>
        <sz val="11"/>
        <color theme="1"/>
        <rFont val="Times New Roman"/>
        <family val="1"/>
        <charset val="204"/>
      </rPr>
      <t>Создание в субъектах Российской Федерации дополнительных (новых) мест в общеобразовательных организациях в связи с ростом числа учащихся, вызванным демографическим фактором</t>
    </r>
  </si>
  <si>
    <t xml:space="preserve">Основное мероприятие 02. Организация строительства (реконструкции) объектов общего образования  </t>
  </si>
  <si>
    <r>
      <rPr>
        <b/>
        <sz val="11"/>
        <color theme="1"/>
        <rFont val="Times New Roman"/>
        <family val="1"/>
        <charset val="204"/>
      </rPr>
      <t>Мероприятие 02.02.</t>
    </r>
    <r>
      <rPr>
        <sz val="11"/>
        <color theme="1"/>
        <rFont val="Times New Roman"/>
        <family val="1"/>
        <charset val="204"/>
      </rPr>
      <t xml:space="preserve"> 
Строительство (реконструкция) объектов общего образования за счет средств бюджетов муниципальных образований Московской области </t>
    </r>
  </si>
  <si>
    <r>
      <rPr>
        <b/>
        <sz val="11"/>
        <color theme="1"/>
        <rFont val="Times New Roman"/>
        <family val="1"/>
        <charset val="204"/>
      </rPr>
      <t>Мероприятие 02.10.</t>
    </r>
    <r>
      <rPr>
        <sz val="11"/>
        <color theme="1"/>
        <rFont val="Times New Roman"/>
        <family val="1"/>
        <charset val="204"/>
      </rPr>
      <t xml:space="preserve"> 
Капитальные вложения в ощеобразовательные организации в целях обеспечения односменного режима обучения</t>
    </r>
  </si>
  <si>
    <t>7.1</t>
  </si>
  <si>
    <t>8.1</t>
  </si>
  <si>
    <t>8.2</t>
  </si>
  <si>
    <t>9.1</t>
  </si>
  <si>
    <t>2023-2027</t>
  </si>
  <si>
    <t xml:space="preserve">Профинансировано на 01.10.2022,
тыс. руб. </t>
  </si>
  <si>
    <t>Основное мероприятие Р2. Федеральный проект "Содействие занятости"</t>
  </si>
  <si>
    <t>3.1.</t>
  </si>
  <si>
    <t>3.4.</t>
  </si>
  <si>
    <t xml:space="preserve">Приложение 4 к муниципальной программе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</si>
</sst>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0"/>
    <numFmt numFmtId="165" formatCode="#,##0.00000"/>
    <numFmt numFmtId="166" formatCode="#,##0.00000_ ;[Red]\-#,##0.000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165" fontId="1" fillId="0" borderId="8" xfId="0" applyNumberFormat="1" applyFont="1" applyFill="1" applyBorder="1" applyAlignment="1">
      <alignment horizontal="center" vertical="top" wrapText="1"/>
    </xf>
    <xf numFmtId="165" fontId="1" fillId="0" borderId="9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8" xfId="0" applyFont="1" applyFill="1" applyBorder="1" applyAlignment="1">
      <alignment vertical="top" wrapText="1"/>
    </xf>
    <xf numFmtId="165" fontId="1" fillId="0" borderId="8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 wrapText="1"/>
    </xf>
    <xf numFmtId="0" fontId="1" fillId="0" borderId="0" xfId="0" applyFont="1" applyFill="1"/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horizontal="right"/>
    </xf>
    <xf numFmtId="0" fontId="2" fillId="0" borderId="0" xfId="0" applyFont="1" applyFill="1"/>
    <xf numFmtId="0" fontId="5" fillId="0" borderId="0" xfId="0" applyFont="1" applyFill="1"/>
    <xf numFmtId="0" fontId="0" fillId="0" borderId="0" xfId="0" applyFill="1" applyBorder="1"/>
    <xf numFmtId="165" fontId="0" fillId="0" borderId="0" xfId="0" applyNumberFormat="1" applyFill="1"/>
    <xf numFmtId="165" fontId="4" fillId="0" borderId="16" xfId="0" applyNumberFormat="1" applyFont="1" applyFill="1" applyBorder="1" applyAlignment="1">
      <alignment horizontal="center" vertical="center" wrapText="1"/>
    </xf>
    <xf numFmtId="166" fontId="0" fillId="0" borderId="0" xfId="0" applyNumberFormat="1" applyFill="1"/>
    <xf numFmtId="166" fontId="0" fillId="0" borderId="0" xfId="0" applyNumberFormat="1" applyFill="1" applyBorder="1"/>
    <xf numFmtId="0" fontId="1" fillId="0" borderId="8" xfId="0" applyFont="1" applyFill="1" applyBorder="1" applyAlignment="1">
      <alignment horizontal="left" vertical="top" wrapText="1"/>
    </xf>
    <xf numFmtId="165" fontId="1" fillId="0" borderId="9" xfId="0" applyNumberFormat="1" applyFont="1" applyFill="1" applyBorder="1" applyAlignment="1">
      <alignment vertical="top" wrapText="1"/>
    </xf>
    <xf numFmtId="49" fontId="1" fillId="0" borderId="9" xfId="0" applyNumberFormat="1" applyFont="1" applyFill="1" applyBorder="1" applyAlignment="1">
      <alignment vertical="top" wrapText="1"/>
    </xf>
    <xf numFmtId="0" fontId="1" fillId="0" borderId="8" xfId="0" applyFont="1" applyFill="1" applyBorder="1" applyAlignment="1">
      <alignment vertical="center" wrapText="1"/>
    </xf>
    <xf numFmtId="165" fontId="1" fillId="0" borderId="9" xfId="0" applyNumberFormat="1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left" vertical="top" wrapText="1"/>
    </xf>
    <xf numFmtId="165" fontId="1" fillId="0" borderId="14" xfId="0" applyNumberFormat="1" applyFont="1" applyFill="1" applyBorder="1" applyAlignment="1">
      <alignment horizontal="center" vertical="top" wrapText="1"/>
    </xf>
    <xf numFmtId="165" fontId="1" fillId="0" borderId="13" xfId="0" applyNumberFormat="1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vertical="top" wrapText="1"/>
    </xf>
    <xf numFmtId="0" fontId="1" fillId="0" borderId="13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right" vertical="center"/>
    </xf>
    <xf numFmtId="0" fontId="1" fillId="0" borderId="5" xfId="0" applyFont="1" applyFill="1" applyBorder="1" applyAlignment="1">
      <alignment horizontal="center" vertical="center" wrapText="1"/>
    </xf>
    <xf numFmtId="3" fontId="1" fillId="0" borderId="9" xfId="0" applyNumberFormat="1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vertical="top" wrapText="1"/>
    </xf>
    <xf numFmtId="165" fontId="3" fillId="0" borderId="9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vertical="top" wrapText="1"/>
    </xf>
    <xf numFmtId="165" fontId="3" fillId="0" borderId="8" xfId="0" applyNumberFormat="1" applyFont="1" applyFill="1" applyBorder="1" applyAlignment="1">
      <alignment horizontal="center" vertical="center" wrapText="1"/>
    </xf>
    <xf numFmtId="165" fontId="3" fillId="0" borderId="8" xfId="0" applyNumberFormat="1" applyFont="1" applyFill="1" applyBorder="1" applyAlignment="1">
      <alignment horizontal="center" vertical="top" wrapText="1"/>
    </xf>
    <xf numFmtId="0" fontId="3" fillId="0" borderId="15" xfId="0" applyFont="1" applyFill="1" applyBorder="1" applyAlignment="1">
      <alignment vertical="top" wrapText="1"/>
    </xf>
    <xf numFmtId="0" fontId="3" fillId="0" borderId="9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horizontal="center" vertical="top" wrapText="1"/>
    </xf>
    <xf numFmtId="165" fontId="3" fillId="0" borderId="14" xfId="0" applyNumberFormat="1" applyFont="1" applyFill="1" applyBorder="1" applyAlignment="1">
      <alignment horizontal="center" vertical="top" wrapText="1"/>
    </xf>
    <xf numFmtId="164" fontId="1" fillId="0" borderId="9" xfId="0" applyNumberFormat="1" applyFont="1" applyFill="1" applyBorder="1" applyAlignment="1">
      <alignment horizontal="center" vertical="center" wrapText="1"/>
    </xf>
    <xf numFmtId="164" fontId="1" fillId="0" borderId="8" xfId="0" applyNumberFormat="1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left" vertical="top" wrapText="1"/>
    </xf>
    <xf numFmtId="164" fontId="3" fillId="0" borderId="9" xfId="0" applyNumberFormat="1" applyFont="1" applyFill="1" applyBorder="1" applyAlignment="1">
      <alignment horizontal="center" vertical="center" wrapText="1"/>
    </xf>
    <xf numFmtId="164" fontId="3" fillId="0" borderId="8" xfId="0" applyNumberFormat="1" applyFont="1" applyFill="1" applyBorder="1" applyAlignment="1">
      <alignment horizontal="center" vertical="center" wrapText="1"/>
    </xf>
    <xf numFmtId="0" fontId="0" fillId="0" borderId="0" xfId="0" applyFont="1" applyFill="1"/>
    <xf numFmtId="0" fontId="1" fillId="0" borderId="17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left" vertical="top" wrapText="1"/>
    </xf>
    <xf numFmtId="165" fontId="3" fillId="0" borderId="14" xfId="0" applyNumberFormat="1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vertical="top" wrapText="1"/>
    </xf>
    <xf numFmtId="0" fontId="1" fillId="0" borderId="8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vertical="top" wrapText="1"/>
    </xf>
    <xf numFmtId="165" fontId="1" fillId="0" borderId="8" xfId="0" applyNumberFormat="1" applyFont="1" applyFill="1" applyBorder="1" applyAlignment="1">
      <alignment horizontal="center" vertical="center"/>
    </xf>
    <xf numFmtId="165" fontId="1" fillId="0" borderId="15" xfId="0" applyNumberFormat="1" applyFont="1" applyFill="1" applyBorder="1" applyAlignment="1">
      <alignment horizontal="center" vertical="center" wrapText="1"/>
    </xf>
    <xf numFmtId="165" fontId="1" fillId="0" borderId="14" xfId="0" applyNumberFormat="1" applyFont="1" applyFill="1" applyBorder="1" applyAlignment="1">
      <alignment horizontal="center" vertical="top" wrapText="1"/>
    </xf>
    <xf numFmtId="0" fontId="3" fillId="0" borderId="14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vertical="top" wrapText="1"/>
    </xf>
    <xf numFmtId="165" fontId="3" fillId="0" borderId="8" xfId="0" applyNumberFormat="1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vertical="center" wrapText="1"/>
    </xf>
    <xf numFmtId="165" fontId="1" fillId="0" borderId="12" xfId="0" applyNumberFormat="1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top" wrapText="1"/>
    </xf>
    <xf numFmtId="0" fontId="1" fillId="0" borderId="13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 vertical="top" wrapText="1"/>
    </xf>
    <xf numFmtId="49" fontId="3" fillId="0" borderId="9" xfId="0" applyNumberFormat="1" applyFont="1" applyFill="1" applyBorder="1" applyAlignment="1">
      <alignment horizontal="center" vertical="top" wrapText="1"/>
    </xf>
    <xf numFmtId="49" fontId="3" fillId="0" borderId="13" xfId="0" applyNumberFormat="1" applyFont="1" applyFill="1" applyBorder="1" applyAlignment="1">
      <alignment horizontal="center" vertical="top" wrapText="1"/>
    </xf>
    <xf numFmtId="49" fontId="3" fillId="0" borderId="14" xfId="0" applyNumberFormat="1" applyFont="1" applyFill="1" applyBorder="1" applyAlignment="1">
      <alignment horizontal="center" vertical="top" wrapText="1"/>
    </xf>
    <xf numFmtId="49" fontId="1" fillId="0" borderId="9" xfId="0" applyNumberFormat="1" applyFont="1" applyFill="1" applyBorder="1" applyAlignment="1">
      <alignment horizontal="center" vertical="top" wrapText="1"/>
    </xf>
    <xf numFmtId="49" fontId="1" fillId="0" borderId="13" xfId="0" applyNumberFormat="1" applyFont="1" applyFill="1" applyBorder="1" applyAlignment="1">
      <alignment horizontal="center" vertical="top" wrapText="1"/>
    </xf>
    <xf numFmtId="49" fontId="1" fillId="0" borderId="14" xfId="0" applyNumberFormat="1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left" vertical="top" wrapText="1"/>
    </xf>
    <xf numFmtId="0" fontId="1" fillId="0" borderId="13" xfId="0" applyFont="1" applyFill="1" applyBorder="1" applyAlignment="1">
      <alignment horizontal="left" vertical="top" wrapText="1"/>
    </xf>
    <xf numFmtId="0" fontId="1" fillId="0" borderId="14" xfId="0" applyFont="1" applyFill="1" applyBorder="1" applyAlignment="1">
      <alignment horizontal="left" vertical="top" wrapText="1"/>
    </xf>
    <xf numFmtId="165" fontId="1" fillId="0" borderId="9" xfId="0" applyNumberFormat="1" applyFont="1" applyFill="1" applyBorder="1" applyAlignment="1">
      <alignment horizontal="center" vertical="top" wrapText="1"/>
    </xf>
    <xf numFmtId="165" fontId="1" fillId="0" borderId="13" xfId="0" applyNumberFormat="1" applyFont="1" applyFill="1" applyBorder="1" applyAlignment="1">
      <alignment horizontal="center" vertical="top" wrapText="1"/>
    </xf>
    <xf numFmtId="165" fontId="1" fillId="0" borderId="14" xfId="0" applyNumberFormat="1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65" fontId="3" fillId="0" borderId="9" xfId="0" applyNumberFormat="1" applyFont="1" applyFill="1" applyBorder="1" applyAlignment="1">
      <alignment horizontal="center" vertical="top" wrapText="1"/>
    </xf>
    <xf numFmtId="0" fontId="0" fillId="0" borderId="13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center" vertical="top" wrapText="1"/>
    </xf>
    <xf numFmtId="0" fontId="3" fillId="0" borderId="13" xfId="0" applyFont="1" applyFill="1" applyBorder="1" applyAlignment="1">
      <alignment horizontal="center" vertical="top" wrapText="1"/>
    </xf>
    <xf numFmtId="3" fontId="3" fillId="0" borderId="9" xfId="0" applyNumberFormat="1" applyFont="1" applyFill="1" applyBorder="1" applyAlignment="1">
      <alignment horizontal="center" vertical="top" wrapText="1"/>
    </xf>
    <xf numFmtId="165" fontId="3" fillId="0" borderId="13" xfId="0" applyNumberFormat="1" applyFont="1" applyFill="1" applyBorder="1" applyAlignment="1">
      <alignment horizontal="center" vertical="top" wrapText="1"/>
    </xf>
    <xf numFmtId="165" fontId="3" fillId="0" borderId="14" xfId="0" applyNumberFormat="1" applyFont="1" applyFill="1" applyBorder="1" applyAlignment="1">
      <alignment horizontal="center" vertical="top" wrapText="1"/>
    </xf>
    <xf numFmtId="0" fontId="0" fillId="0" borderId="14" xfId="0" applyFont="1" applyFill="1" applyBorder="1" applyAlignment="1">
      <alignment horizontal="center" vertical="top" wrapText="1"/>
    </xf>
    <xf numFmtId="0" fontId="0" fillId="0" borderId="13" xfId="0" applyFont="1" applyFill="1" applyBorder="1" applyAlignment="1">
      <alignment horizontal="left" vertical="top" wrapText="1"/>
    </xf>
    <xf numFmtId="0" fontId="0" fillId="0" borderId="14" xfId="0" applyFont="1" applyFill="1" applyBorder="1" applyAlignment="1">
      <alignment horizontal="left" vertical="top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vertical="center" wrapText="1"/>
    </xf>
    <xf numFmtId="0" fontId="3" fillId="2" borderId="12" xfId="0" applyFont="1" applyFill="1" applyBorder="1" applyAlignment="1">
      <alignment vertical="center" wrapText="1"/>
    </xf>
    <xf numFmtId="0" fontId="0" fillId="0" borderId="9" xfId="0" applyFont="1" applyFill="1" applyBorder="1" applyAlignment="1">
      <alignment horizontal="center" vertical="top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top" wrapText="1"/>
    </xf>
    <xf numFmtId="0" fontId="0" fillId="2" borderId="11" xfId="0" applyFont="1" applyFill="1" applyBorder="1" applyAlignment="1">
      <alignment horizontal="center" vertical="center" wrapText="1"/>
    </xf>
    <xf numFmtId="0" fontId="0" fillId="2" borderId="12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vertical="center" wrapText="1"/>
    </xf>
    <xf numFmtId="0" fontId="0" fillId="0" borderId="14" xfId="0" applyFont="1" applyFill="1" applyBorder="1" applyAlignment="1">
      <alignment vertical="center" wrapText="1"/>
    </xf>
    <xf numFmtId="0" fontId="1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right"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49" fontId="3" fillId="2" borderId="10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vertical="center" wrapText="1"/>
    </xf>
    <xf numFmtId="0" fontId="5" fillId="2" borderId="12" xfId="0" applyFont="1" applyFill="1" applyBorder="1" applyAlignment="1">
      <alignment vertical="center" wrapText="1"/>
    </xf>
    <xf numFmtId="49" fontId="1" fillId="0" borderId="0" xfId="0" applyNumberFormat="1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left" vertical="top" wrapText="1"/>
    </xf>
    <xf numFmtId="0" fontId="3" fillId="0" borderId="13" xfId="0" applyFont="1" applyFill="1" applyBorder="1" applyAlignment="1">
      <alignment horizontal="left" vertical="top" wrapText="1"/>
    </xf>
    <xf numFmtId="3" fontId="3" fillId="0" borderId="13" xfId="0" applyNumberFormat="1" applyFont="1" applyFill="1" applyBorder="1" applyAlignment="1">
      <alignment horizontal="center" vertical="top" wrapText="1"/>
    </xf>
    <xf numFmtId="3" fontId="3" fillId="0" borderId="14" xfId="0" applyNumberFormat="1" applyFont="1" applyFill="1" applyBorder="1" applyAlignment="1">
      <alignment horizontal="center" vertical="top" wrapText="1"/>
    </xf>
    <xf numFmtId="0" fontId="0" fillId="0" borderId="14" xfId="0" applyFill="1" applyBorder="1" applyAlignment="1">
      <alignment horizontal="left" vertical="top" wrapText="1"/>
    </xf>
    <xf numFmtId="49" fontId="3" fillId="2" borderId="18" xfId="0" applyNumberFormat="1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vertical="center"/>
    </xf>
    <xf numFmtId="0" fontId="5" fillId="2" borderId="20" xfId="0" applyFont="1" applyFill="1" applyBorder="1" applyAlignment="1">
      <alignment vertical="center"/>
    </xf>
    <xf numFmtId="0" fontId="1" fillId="0" borderId="9" xfId="0" applyFont="1" applyFill="1" applyBorder="1" applyAlignment="1">
      <alignment vertical="center" wrapText="1"/>
    </xf>
    <xf numFmtId="0" fontId="0" fillId="0" borderId="13" xfId="0" applyBorder="1" applyAlignment="1">
      <alignment horizontal="left" vertical="top" wrapText="1"/>
    </xf>
    <xf numFmtId="0" fontId="3" fillId="0" borderId="9" xfId="0" applyFont="1" applyFill="1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1" fillId="0" borderId="9" xfId="0" applyFont="1" applyFill="1" applyBorder="1" applyAlignment="1">
      <alignment vertical="top" wrapText="1"/>
    </xf>
    <xf numFmtId="0" fontId="0" fillId="0" borderId="14" xfId="0" applyFont="1" applyFill="1" applyBorder="1" applyAlignment="1">
      <alignment vertical="top" wrapText="1"/>
    </xf>
    <xf numFmtId="3" fontId="1" fillId="0" borderId="9" xfId="0" applyNumberFormat="1" applyFont="1" applyFill="1" applyBorder="1" applyAlignment="1">
      <alignment horizontal="center" vertical="top" wrapText="1"/>
    </xf>
    <xf numFmtId="3" fontId="1" fillId="0" borderId="13" xfId="0" applyNumberFormat="1" applyFont="1" applyFill="1" applyBorder="1" applyAlignment="1">
      <alignment horizontal="center" vertical="top" wrapText="1"/>
    </xf>
    <xf numFmtId="3" fontId="1" fillId="0" borderId="14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4"/>
  <sheetViews>
    <sheetView tabSelected="1" view="pageBreakPreview" topLeftCell="A28" zoomScale="80" zoomScaleNormal="80" zoomScaleSheetLayoutView="80" workbookViewId="0">
      <selection activeCell="J6" sqref="J6"/>
    </sheetView>
  </sheetViews>
  <sheetFormatPr defaultRowHeight="15" x14ac:dyDescent="0.25"/>
  <cols>
    <col min="1" max="1" width="5.28515625" style="45" customWidth="1"/>
    <col min="2" max="2" width="35.140625" style="45" customWidth="1"/>
    <col min="3" max="3" width="14.85546875" style="45" customWidth="1"/>
    <col min="4" max="4" width="13.140625" style="45" customWidth="1"/>
    <col min="5" max="5" width="21.28515625" style="45" customWidth="1"/>
    <col min="6" max="6" width="18.7109375" style="45" hidden="1" customWidth="1"/>
    <col min="7" max="7" width="18.7109375" style="45" customWidth="1"/>
    <col min="8" max="8" width="17.5703125" style="45" customWidth="1"/>
    <col min="9" max="9" width="23.5703125" style="45" customWidth="1"/>
    <col min="10" max="10" width="19" style="45" customWidth="1"/>
    <col min="11" max="13" width="20.5703125" style="45" customWidth="1"/>
    <col min="14" max="14" width="18" style="45" customWidth="1"/>
    <col min="15" max="15" width="14.28515625" style="45" customWidth="1"/>
    <col min="16" max="16" width="0.140625" customWidth="1"/>
    <col min="17" max="17" width="20.28515625" customWidth="1"/>
    <col min="18" max="18" width="18.85546875" customWidth="1"/>
    <col min="19" max="19" width="19.140625" customWidth="1"/>
    <col min="20" max="20" width="13.140625" bestFit="1" customWidth="1"/>
  </cols>
  <sheetData>
    <row r="1" spans="1:15" ht="0.6" customHeight="1" x14ac:dyDescent="0.25">
      <c r="A1" s="107"/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</row>
    <row r="2" spans="1:15" hidden="1" x14ac:dyDescent="0.25">
      <c r="A2" s="107"/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</row>
    <row r="3" spans="1:15" ht="12.6" hidden="1" customHeight="1" x14ac:dyDescent="0.25">
      <c r="A3" s="114"/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</row>
    <row r="4" spans="1:15" ht="22.5" customHeight="1" x14ac:dyDescent="0.25">
      <c r="A4" s="6"/>
      <c r="B4" s="6"/>
      <c r="C4" s="6"/>
      <c r="D4" s="6"/>
      <c r="E4" s="6"/>
      <c r="F4" s="6"/>
      <c r="G4" s="6"/>
      <c r="H4" s="6"/>
      <c r="I4" s="6"/>
      <c r="J4" s="113" t="s">
        <v>90</v>
      </c>
      <c r="K4" s="113"/>
      <c r="L4" s="113"/>
      <c r="M4" s="113"/>
      <c r="N4" s="113"/>
      <c r="O4" s="113"/>
    </row>
    <row r="5" spans="1:15" ht="64.5" customHeight="1" x14ac:dyDescent="0.25">
      <c r="A5" s="6"/>
      <c r="B5" s="6"/>
      <c r="C5" s="6"/>
      <c r="D5" s="6"/>
      <c r="E5" s="6"/>
      <c r="F5" s="6"/>
      <c r="G5" s="6"/>
      <c r="H5" s="6"/>
      <c r="I5" s="6"/>
      <c r="J5" s="113"/>
      <c r="K5" s="113"/>
      <c r="L5" s="113"/>
      <c r="M5" s="113"/>
      <c r="N5" s="113"/>
      <c r="O5" s="113"/>
    </row>
    <row r="6" spans="1:15" x14ac:dyDescent="0.25">
      <c r="A6" s="28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15.75" x14ac:dyDescent="0.25">
      <c r="A7" s="108" t="s">
        <v>12</v>
      </c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</row>
    <row r="8" spans="1:15" ht="15.75" x14ac:dyDescent="0.25">
      <c r="A8" s="108" t="s">
        <v>13</v>
      </c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</row>
    <row r="9" spans="1:15" ht="15.75" x14ac:dyDescent="0.25">
      <c r="A9" s="108"/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</row>
    <row r="10" spans="1:15" ht="15.75" x14ac:dyDescent="0.25">
      <c r="A10" s="108"/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</row>
    <row r="11" spans="1:15" ht="15.75" x14ac:dyDescent="0.25">
      <c r="A11" s="8" t="s">
        <v>20</v>
      </c>
      <c r="B11" s="8"/>
      <c r="C11" s="8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</row>
    <row r="12" spans="1:15" ht="24.6" customHeight="1" x14ac:dyDescent="0.25">
      <c r="A12" s="112" t="s">
        <v>25</v>
      </c>
      <c r="B12" s="112"/>
      <c r="C12" s="112"/>
      <c r="D12" s="112"/>
      <c r="E12" s="112"/>
      <c r="F12" s="112"/>
      <c r="G12" s="112"/>
      <c r="H12" s="112"/>
      <c r="I12" s="112"/>
      <c r="J12" s="112"/>
      <c r="K12" s="112"/>
      <c r="L12" s="112"/>
      <c r="M12" s="112"/>
      <c r="N12" s="112"/>
      <c r="O12" s="112"/>
    </row>
    <row r="13" spans="1:15" ht="16.5" thickBot="1" x14ac:dyDescent="0.3">
      <c r="A13" s="8" t="s">
        <v>0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</row>
    <row r="14" spans="1:15" ht="65.45" customHeight="1" x14ac:dyDescent="0.25">
      <c r="A14" s="109" t="s">
        <v>1</v>
      </c>
      <c r="B14" s="109" t="s">
        <v>2</v>
      </c>
      <c r="C14" s="109" t="s">
        <v>8</v>
      </c>
      <c r="D14" s="109" t="s">
        <v>9</v>
      </c>
      <c r="E14" s="109" t="s">
        <v>10</v>
      </c>
      <c r="F14" s="109" t="s">
        <v>24</v>
      </c>
      <c r="G14" s="109" t="s">
        <v>86</v>
      </c>
      <c r="H14" s="109" t="s">
        <v>3</v>
      </c>
      <c r="I14" s="78" t="s">
        <v>4</v>
      </c>
      <c r="J14" s="79"/>
      <c r="K14" s="79"/>
      <c r="L14" s="79"/>
      <c r="M14" s="79"/>
      <c r="N14" s="80"/>
      <c r="O14" s="109" t="s">
        <v>5</v>
      </c>
    </row>
    <row r="15" spans="1:15" ht="15.75" thickBot="1" x14ac:dyDescent="0.3">
      <c r="A15" s="110"/>
      <c r="B15" s="110"/>
      <c r="C15" s="110"/>
      <c r="D15" s="110"/>
      <c r="E15" s="110"/>
      <c r="F15" s="110"/>
      <c r="G15" s="115"/>
      <c r="H15" s="110"/>
      <c r="I15" s="81"/>
      <c r="J15" s="82"/>
      <c r="K15" s="82"/>
      <c r="L15" s="82"/>
      <c r="M15" s="82"/>
      <c r="N15" s="83"/>
      <c r="O15" s="110"/>
    </row>
    <row r="16" spans="1:15" ht="27" customHeight="1" thickBot="1" x14ac:dyDescent="0.3">
      <c r="A16" s="111"/>
      <c r="B16" s="111"/>
      <c r="C16" s="111"/>
      <c r="D16" s="111"/>
      <c r="E16" s="111"/>
      <c r="F16" s="111"/>
      <c r="G16" s="116"/>
      <c r="H16" s="111"/>
      <c r="I16" s="29" t="s">
        <v>6</v>
      </c>
      <c r="J16" s="29">
        <v>2023</v>
      </c>
      <c r="K16" s="29">
        <v>2024</v>
      </c>
      <c r="L16" s="53">
        <v>2025</v>
      </c>
      <c r="M16" s="53">
        <v>2026</v>
      </c>
      <c r="N16" s="53">
        <v>2027</v>
      </c>
      <c r="O16" s="111"/>
    </row>
    <row r="17" spans="1:19" ht="15.75" thickBot="1" x14ac:dyDescent="0.3">
      <c r="A17" s="46">
        <v>1</v>
      </c>
      <c r="B17" s="47">
        <v>2</v>
      </c>
      <c r="C17" s="47">
        <v>3</v>
      </c>
      <c r="D17" s="47">
        <v>4</v>
      </c>
      <c r="E17" s="47">
        <v>5</v>
      </c>
      <c r="F17" s="47">
        <v>6</v>
      </c>
      <c r="G17" s="47">
        <v>6</v>
      </c>
      <c r="H17" s="47">
        <v>7</v>
      </c>
      <c r="I17" s="47">
        <v>8</v>
      </c>
      <c r="J17" s="47">
        <v>10</v>
      </c>
      <c r="K17" s="47">
        <v>11</v>
      </c>
      <c r="L17" s="47"/>
      <c r="M17" s="47"/>
      <c r="N17" s="47">
        <v>12</v>
      </c>
      <c r="O17" s="47">
        <v>13</v>
      </c>
    </row>
    <row r="18" spans="1:19" ht="18.75" customHeight="1" x14ac:dyDescent="0.25">
      <c r="A18" s="98" t="s">
        <v>14</v>
      </c>
      <c r="B18" s="99"/>
      <c r="C18" s="99"/>
      <c r="D18" s="99"/>
      <c r="E18" s="99"/>
      <c r="F18" s="99"/>
      <c r="G18" s="99"/>
      <c r="H18" s="99"/>
      <c r="I18" s="99"/>
      <c r="J18" s="99"/>
      <c r="K18" s="99"/>
      <c r="L18" s="99"/>
      <c r="M18" s="99"/>
      <c r="N18" s="99"/>
      <c r="O18" s="100"/>
    </row>
    <row r="19" spans="1:19" ht="18.75" customHeight="1" x14ac:dyDescent="0.25">
      <c r="A19" s="94" t="s">
        <v>56</v>
      </c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3"/>
    </row>
    <row r="20" spans="1:19" s="3" customFormat="1" ht="26.45" customHeight="1" x14ac:dyDescent="0.25">
      <c r="A20" s="86">
        <v>1</v>
      </c>
      <c r="B20" s="104" t="s">
        <v>61</v>
      </c>
      <c r="C20" s="86" t="s">
        <v>85</v>
      </c>
      <c r="D20" s="86" t="s">
        <v>15</v>
      </c>
      <c r="E20" s="84">
        <f>SUM(E22:E23)</f>
        <v>0</v>
      </c>
      <c r="F20" s="84">
        <v>61794.679190000003</v>
      </c>
      <c r="G20" s="84">
        <f>SUM(G22:G23)</f>
        <v>0</v>
      </c>
      <c r="H20" s="31" t="s">
        <v>11</v>
      </c>
      <c r="I20" s="32">
        <f>SUM(J20:K20)</f>
        <v>0</v>
      </c>
      <c r="J20" s="32">
        <f>SUM(J21:J21)</f>
        <v>0</v>
      </c>
      <c r="K20" s="32">
        <f>SUM(K21:K21)</f>
        <v>0</v>
      </c>
      <c r="L20" s="32">
        <v>0</v>
      </c>
      <c r="M20" s="32">
        <v>0</v>
      </c>
      <c r="N20" s="32">
        <v>0</v>
      </c>
      <c r="O20" s="40">
        <v>0</v>
      </c>
    </row>
    <row r="21" spans="1:19" s="3" customFormat="1" ht="74.25" customHeight="1" x14ac:dyDescent="0.25">
      <c r="A21" s="101"/>
      <c r="B21" s="124"/>
      <c r="C21" s="101"/>
      <c r="D21" s="101"/>
      <c r="E21" s="90"/>
      <c r="F21" s="90"/>
      <c r="G21" s="91"/>
      <c r="H21" s="33" t="s">
        <v>17</v>
      </c>
      <c r="I21" s="34">
        <f>SUM(J21:K21)</f>
        <v>0</v>
      </c>
      <c r="J21" s="34">
        <v>0</v>
      </c>
      <c r="K21" s="34">
        <f>K4</f>
        <v>0</v>
      </c>
      <c r="L21" s="34">
        <v>0</v>
      </c>
      <c r="M21" s="34">
        <v>0</v>
      </c>
      <c r="N21" s="34">
        <v>0</v>
      </c>
      <c r="O21" s="41">
        <v>0</v>
      </c>
    </row>
    <row r="22" spans="1:19" s="3" customFormat="1" x14ac:dyDescent="0.25">
      <c r="A22" s="69" t="s">
        <v>16</v>
      </c>
      <c r="B22" s="72" t="s">
        <v>45</v>
      </c>
      <c r="C22" s="63" t="s">
        <v>85</v>
      </c>
      <c r="D22" s="63"/>
      <c r="E22" s="75">
        <v>0</v>
      </c>
      <c r="F22" s="75">
        <v>61794.679190000003</v>
      </c>
      <c r="G22" s="75">
        <v>0</v>
      </c>
      <c r="H22" s="26" t="s">
        <v>11</v>
      </c>
      <c r="I22" s="2">
        <f>SUM(J22:K22)</f>
        <v>0</v>
      </c>
      <c r="J22" s="5">
        <v>0</v>
      </c>
      <c r="K22" s="2">
        <f>SUM(K23:K23)</f>
        <v>0</v>
      </c>
      <c r="L22" s="2">
        <v>0</v>
      </c>
      <c r="M22" s="2">
        <v>0</v>
      </c>
      <c r="N22" s="2">
        <v>0</v>
      </c>
      <c r="O22" s="40">
        <v>0</v>
      </c>
    </row>
    <row r="23" spans="1:19" s="3" customFormat="1" ht="60.75" customHeight="1" x14ac:dyDescent="0.25">
      <c r="A23" s="71"/>
      <c r="B23" s="74"/>
      <c r="C23" s="65"/>
      <c r="D23" s="65"/>
      <c r="E23" s="77"/>
      <c r="F23" s="77"/>
      <c r="G23" s="91"/>
      <c r="H23" s="4" t="s">
        <v>17</v>
      </c>
      <c r="I23" s="5">
        <f>SUM(J23:K23)</f>
        <v>0</v>
      </c>
      <c r="J23" s="5">
        <v>0</v>
      </c>
      <c r="K23" s="5">
        <f>K8</f>
        <v>0</v>
      </c>
      <c r="L23" s="5">
        <v>0</v>
      </c>
      <c r="M23" s="5">
        <v>0</v>
      </c>
      <c r="N23" s="5">
        <v>0</v>
      </c>
      <c r="O23" s="41">
        <v>0</v>
      </c>
    </row>
    <row r="24" spans="1:19" s="3" customFormat="1" ht="18.75" customHeight="1" x14ac:dyDescent="0.25">
      <c r="A24" s="121" t="s">
        <v>76</v>
      </c>
      <c r="B24" s="122"/>
      <c r="C24" s="122"/>
      <c r="D24" s="122"/>
      <c r="E24" s="122"/>
      <c r="F24" s="122"/>
      <c r="G24" s="122"/>
      <c r="H24" s="122"/>
      <c r="I24" s="122"/>
      <c r="J24" s="122"/>
      <c r="K24" s="122"/>
      <c r="L24" s="122"/>
      <c r="M24" s="122"/>
      <c r="N24" s="122"/>
      <c r="O24" s="123"/>
    </row>
    <row r="25" spans="1:19" s="3" customFormat="1" ht="18.75" customHeight="1" x14ac:dyDescent="0.25">
      <c r="A25" s="94" t="s">
        <v>57</v>
      </c>
      <c r="B25" s="102"/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3"/>
    </row>
    <row r="26" spans="1:19" s="3" customFormat="1" ht="18.75" customHeight="1" x14ac:dyDescent="0.25">
      <c r="A26" s="66">
        <v>1</v>
      </c>
      <c r="B26" s="104" t="s">
        <v>60</v>
      </c>
      <c r="C26" s="86" t="s">
        <v>85</v>
      </c>
      <c r="D26" s="86" t="s">
        <v>34</v>
      </c>
      <c r="E26" s="84">
        <f>E29</f>
        <v>494025.01</v>
      </c>
      <c r="F26" s="84">
        <v>0</v>
      </c>
      <c r="G26" s="84">
        <f>SUM(G29:G37)</f>
        <v>622497.44510000001</v>
      </c>
      <c r="H26" s="31" t="s">
        <v>11</v>
      </c>
      <c r="I26" s="32">
        <f>I27+I28</f>
        <v>494025.01</v>
      </c>
      <c r="J26" s="32">
        <f>J27+J28</f>
        <v>494025.01</v>
      </c>
      <c r="K26" s="32">
        <v>0</v>
      </c>
      <c r="L26" s="32">
        <v>0</v>
      </c>
      <c r="M26" s="32">
        <v>0</v>
      </c>
      <c r="N26" s="32">
        <f>N27+N28</f>
        <v>0</v>
      </c>
      <c r="O26" s="40">
        <v>0</v>
      </c>
    </row>
    <row r="27" spans="1:19" s="3" customFormat="1" ht="54" customHeight="1" x14ac:dyDescent="0.25">
      <c r="A27" s="67"/>
      <c r="B27" s="93"/>
      <c r="C27" s="87"/>
      <c r="D27" s="87"/>
      <c r="E27" s="89"/>
      <c r="F27" s="89"/>
      <c r="G27" s="85"/>
      <c r="H27" s="50" t="s">
        <v>7</v>
      </c>
      <c r="I27" s="34">
        <f t="shared" ref="I27:O27" si="0">I30</f>
        <v>308765.64</v>
      </c>
      <c r="J27" s="34">
        <f t="shared" si="0"/>
        <v>308765.64</v>
      </c>
      <c r="K27" s="34">
        <f t="shared" si="0"/>
        <v>0</v>
      </c>
      <c r="L27" s="34">
        <f t="shared" si="0"/>
        <v>0</v>
      </c>
      <c r="M27" s="34">
        <f t="shared" si="0"/>
        <v>0</v>
      </c>
      <c r="N27" s="34">
        <f t="shared" si="0"/>
        <v>0</v>
      </c>
      <c r="O27" s="34">
        <f t="shared" si="0"/>
        <v>0</v>
      </c>
      <c r="Q27" s="13"/>
      <c r="R27" s="13"/>
      <c r="S27" s="13"/>
    </row>
    <row r="28" spans="1:19" s="3" customFormat="1" ht="75.599999999999994" customHeight="1" x14ac:dyDescent="0.25">
      <c r="A28" s="67"/>
      <c r="B28" s="42"/>
      <c r="C28" s="87"/>
      <c r="D28" s="87"/>
      <c r="E28" s="89"/>
      <c r="F28" s="89"/>
      <c r="G28" s="85"/>
      <c r="H28" s="33" t="s">
        <v>17</v>
      </c>
      <c r="I28" s="34">
        <f>I31</f>
        <v>185259.37</v>
      </c>
      <c r="J28" s="34">
        <f>J31</f>
        <v>185259.37</v>
      </c>
      <c r="K28" s="34">
        <f>K31</f>
        <v>0</v>
      </c>
      <c r="L28" s="34">
        <v>0</v>
      </c>
      <c r="M28" s="34">
        <v>0</v>
      </c>
      <c r="N28" s="34">
        <f>N31</f>
        <v>0</v>
      </c>
      <c r="O28" s="40">
        <v>0</v>
      </c>
      <c r="Q28" s="13"/>
      <c r="R28" s="13"/>
      <c r="S28" s="13"/>
    </row>
    <row r="29" spans="1:19" s="3" customFormat="1" ht="19.149999999999999" customHeight="1" x14ac:dyDescent="0.25">
      <c r="A29" s="69" t="s">
        <v>16</v>
      </c>
      <c r="B29" s="72" t="s">
        <v>31</v>
      </c>
      <c r="C29" s="63" t="s">
        <v>19</v>
      </c>
      <c r="D29" s="63">
        <v>400</v>
      </c>
      <c r="E29" s="75">
        <f>I29</f>
        <v>494025.01</v>
      </c>
      <c r="F29" s="75">
        <v>0</v>
      </c>
      <c r="G29" s="75">
        <v>152252.30300000001</v>
      </c>
      <c r="H29" s="54" t="s">
        <v>11</v>
      </c>
      <c r="I29" s="2">
        <f>I30++I31</f>
        <v>494025.01</v>
      </c>
      <c r="J29" s="2">
        <f>SUM(J30:J31)</f>
        <v>494025.01</v>
      </c>
      <c r="K29" s="2">
        <v>0</v>
      </c>
      <c r="L29" s="2">
        <v>0</v>
      </c>
      <c r="M29" s="2">
        <v>0</v>
      </c>
      <c r="N29" s="2">
        <v>0</v>
      </c>
      <c r="O29" s="40">
        <v>0</v>
      </c>
    </row>
    <row r="30" spans="1:19" s="3" customFormat="1" ht="57" customHeight="1" x14ac:dyDescent="0.25">
      <c r="A30" s="70"/>
      <c r="B30" s="92"/>
      <c r="C30" s="64"/>
      <c r="D30" s="64"/>
      <c r="E30" s="76"/>
      <c r="F30" s="76"/>
      <c r="G30" s="85"/>
      <c r="H30" s="52" t="s">
        <v>7</v>
      </c>
      <c r="I30" s="5">
        <f>SUM(J30:K30)</f>
        <v>308765.64</v>
      </c>
      <c r="J30" s="5">
        <v>308765.64</v>
      </c>
      <c r="K30" s="5">
        <v>0</v>
      </c>
      <c r="L30" s="5">
        <v>0</v>
      </c>
      <c r="M30" s="5">
        <v>0</v>
      </c>
      <c r="N30" s="5">
        <v>0</v>
      </c>
      <c r="O30" s="40">
        <v>0</v>
      </c>
    </row>
    <row r="31" spans="1:19" s="3" customFormat="1" ht="57.6" customHeight="1" x14ac:dyDescent="0.25">
      <c r="A31" s="70"/>
      <c r="B31" s="128"/>
      <c r="C31" s="64"/>
      <c r="D31" s="64"/>
      <c r="E31" s="76"/>
      <c r="F31" s="76"/>
      <c r="G31" s="85"/>
      <c r="H31" s="4" t="s">
        <v>17</v>
      </c>
      <c r="I31" s="5">
        <f>SUM(J31:K31)</f>
        <v>185259.37</v>
      </c>
      <c r="J31" s="5">
        <v>185259.37</v>
      </c>
      <c r="K31" s="5">
        <v>0</v>
      </c>
      <c r="L31" s="5">
        <v>0</v>
      </c>
      <c r="M31" s="5">
        <v>0</v>
      </c>
      <c r="N31" s="5">
        <v>0</v>
      </c>
      <c r="O31" s="40">
        <v>0</v>
      </c>
    </row>
    <row r="32" spans="1:19" s="3" customFormat="1" ht="14.45" customHeight="1" x14ac:dyDescent="0.25">
      <c r="A32" s="66" t="s">
        <v>21</v>
      </c>
      <c r="B32" s="104" t="s">
        <v>59</v>
      </c>
      <c r="C32" s="86" t="s">
        <v>85</v>
      </c>
      <c r="D32" s="86" t="s">
        <v>34</v>
      </c>
      <c r="E32" s="84">
        <f>E35</f>
        <v>800000</v>
      </c>
      <c r="F32" s="84">
        <v>0</v>
      </c>
      <c r="G32" s="84">
        <f>SUM(G35:G44)</f>
        <v>324118.82631000003</v>
      </c>
      <c r="H32" s="31" t="s">
        <v>11</v>
      </c>
      <c r="I32" s="32">
        <f>SUM(I33:I34)</f>
        <v>201789.8</v>
      </c>
      <c r="J32" s="32">
        <f>SUM(J33:J34)</f>
        <v>201789.8</v>
      </c>
      <c r="K32" s="32">
        <v>0</v>
      </c>
      <c r="L32" s="32">
        <v>0</v>
      </c>
      <c r="M32" s="32">
        <v>0</v>
      </c>
      <c r="N32" s="32">
        <v>0</v>
      </c>
      <c r="O32" s="40">
        <v>0</v>
      </c>
    </row>
    <row r="33" spans="1:15" s="3" customFormat="1" ht="61.15" customHeight="1" x14ac:dyDescent="0.25">
      <c r="A33" s="67"/>
      <c r="B33" s="92"/>
      <c r="C33" s="87"/>
      <c r="D33" s="87"/>
      <c r="E33" s="89"/>
      <c r="F33" s="89"/>
      <c r="G33" s="85"/>
      <c r="H33" s="31" t="s">
        <v>7</v>
      </c>
      <c r="I33" s="34">
        <f>J33+K33</f>
        <v>191700</v>
      </c>
      <c r="J33" s="34">
        <f>J36</f>
        <v>191700</v>
      </c>
      <c r="K33" s="34">
        <f>K25</f>
        <v>0</v>
      </c>
      <c r="L33" s="34">
        <v>0</v>
      </c>
      <c r="M33" s="34">
        <v>0</v>
      </c>
      <c r="N33" s="34">
        <v>0</v>
      </c>
      <c r="O33" s="40">
        <v>0</v>
      </c>
    </row>
    <row r="34" spans="1:15" s="3" customFormat="1" ht="71.25" x14ac:dyDescent="0.25">
      <c r="A34" s="67"/>
      <c r="B34" s="93"/>
      <c r="C34" s="87"/>
      <c r="D34" s="87"/>
      <c r="E34" s="89"/>
      <c r="F34" s="89"/>
      <c r="G34" s="85"/>
      <c r="H34" s="33" t="s">
        <v>17</v>
      </c>
      <c r="I34" s="34">
        <f>J34+K34</f>
        <v>10089.799999999999</v>
      </c>
      <c r="J34" s="34">
        <f>J37</f>
        <v>10089.799999999999</v>
      </c>
      <c r="K34" s="34">
        <v>0</v>
      </c>
      <c r="L34" s="34">
        <v>0</v>
      </c>
      <c r="M34" s="34">
        <v>0</v>
      </c>
      <c r="N34" s="34">
        <v>0</v>
      </c>
      <c r="O34" s="40">
        <v>0</v>
      </c>
    </row>
    <row r="35" spans="1:15" s="11" customFormat="1" ht="28.15" customHeight="1" x14ac:dyDescent="0.25">
      <c r="A35" s="69" t="s">
        <v>22</v>
      </c>
      <c r="B35" s="72" t="s">
        <v>38</v>
      </c>
      <c r="C35" s="63" t="s">
        <v>19</v>
      </c>
      <c r="D35" s="63">
        <v>300</v>
      </c>
      <c r="E35" s="75">
        <v>800000</v>
      </c>
      <c r="F35" s="75">
        <v>0</v>
      </c>
      <c r="G35" s="75">
        <v>146126.31578999999</v>
      </c>
      <c r="H35" s="26" t="s">
        <v>11</v>
      </c>
      <c r="I35" s="2">
        <f>SUM(I36:I37)</f>
        <v>201789.8</v>
      </c>
      <c r="J35" s="2">
        <f>J36+J37</f>
        <v>201789.8</v>
      </c>
      <c r="K35" s="2">
        <v>0</v>
      </c>
      <c r="L35" s="2">
        <v>0</v>
      </c>
      <c r="M35" s="2">
        <v>0</v>
      </c>
      <c r="N35" s="2">
        <v>0</v>
      </c>
      <c r="O35" s="40">
        <v>0</v>
      </c>
    </row>
    <row r="36" spans="1:15" s="11" customFormat="1" ht="60.75" customHeight="1" x14ac:dyDescent="0.25">
      <c r="A36" s="70"/>
      <c r="B36" s="73"/>
      <c r="C36" s="64"/>
      <c r="D36" s="64"/>
      <c r="E36" s="76"/>
      <c r="F36" s="76"/>
      <c r="G36" s="85"/>
      <c r="H36" s="4" t="s">
        <v>7</v>
      </c>
      <c r="I36" s="5">
        <f>SUM(J36:K36)</f>
        <v>191700</v>
      </c>
      <c r="J36" s="5">
        <v>191700</v>
      </c>
      <c r="K36" s="5">
        <v>0</v>
      </c>
      <c r="L36" s="5">
        <v>0</v>
      </c>
      <c r="M36" s="5">
        <v>0</v>
      </c>
      <c r="N36" s="5">
        <v>0</v>
      </c>
      <c r="O36" s="40">
        <v>0</v>
      </c>
    </row>
    <row r="37" spans="1:15" s="11" customFormat="1" ht="60" customHeight="1" x14ac:dyDescent="0.25">
      <c r="A37" s="71"/>
      <c r="B37" s="74"/>
      <c r="C37" s="65"/>
      <c r="D37" s="65"/>
      <c r="E37" s="77"/>
      <c r="F37" s="77"/>
      <c r="G37" s="91"/>
      <c r="H37" s="4" t="s">
        <v>17</v>
      </c>
      <c r="I37" s="5">
        <f>SUM(J37:K37)</f>
        <v>10089.799999999999</v>
      </c>
      <c r="J37" s="5">
        <v>10089.799999999999</v>
      </c>
      <c r="K37" s="5">
        <v>0</v>
      </c>
      <c r="L37" s="5">
        <v>0</v>
      </c>
      <c r="M37" s="5">
        <v>0</v>
      </c>
      <c r="N37" s="5">
        <v>0</v>
      </c>
      <c r="O37" s="41">
        <v>0</v>
      </c>
    </row>
    <row r="38" spans="1:15" s="11" customFormat="1" ht="25.15" customHeight="1" x14ac:dyDescent="0.25">
      <c r="A38" s="117" t="s">
        <v>78</v>
      </c>
      <c r="B38" s="118"/>
      <c r="C38" s="118"/>
      <c r="D38" s="118"/>
      <c r="E38" s="118"/>
      <c r="F38" s="118"/>
      <c r="G38" s="118"/>
      <c r="H38" s="118"/>
      <c r="I38" s="118"/>
      <c r="J38" s="118"/>
      <c r="K38" s="118"/>
      <c r="L38" s="118"/>
      <c r="M38" s="118"/>
      <c r="N38" s="118"/>
      <c r="O38" s="119"/>
    </row>
    <row r="39" spans="1:15" s="11" customFormat="1" ht="27.75" customHeight="1" x14ac:dyDescent="0.25">
      <c r="A39" s="66" t="s">
        <v>52</v>
      </c>
      <c r="B39" s="72" t="s">
        <v>79</v>
      </c>
      <c r="C39" s="86" t="s">
        <v>85</v>
      </c>
      <c r="D39" s="88">
        <f>D43+D47+D50+D57+D64+D70</f>
        <v>4900</v>
      </c>
      <c r="E39" s="84">
        <v>7304709.9225099999</v>
      </c>
      <c r="F39" s="35">
        <v>899018.85929000005</v>
      </c>
      <c r="G39" s="84">
        <f>SUM(G43:G52)</f>
        <v>88996.255260000005</v>
      </c>
      <c r="H39" s="36" t="s">
        <v>11</v>
      </c>
      <c r="I39" s="32">
        <f>SUM(I40:I42)</f>
        <v>498910.6</v>
      </c>
      <c r="J39" s="32">
        <f t="shared" ref="J39:K39" si="1">SUM(J40:J42)</f>
        <v>804930.71</v>
      </c>
      <c r="K39" s="32">
        <f t="shared" si="1"/>
        <v>390000</v>
      </c>
      <c r="L39" s="32">
        <v>0</v>
      </c>
      <c r="M39" s="32">
        <v>0</v>
      </c>
      <c r="N39" s="32">
        <f t="shared" ref="N39" si="2">SUM(N40:N42)</f>
        <v>0</v>
      </c>
      <c r="O39" s="43">
        <v>0</v>
      </c>
    </row>
    <row r="40" spans="1:15" s="3" customFormat="1" ht="58.15" customHeight="1" x14ac:dyDescent="0.25">
      <c r="A40" s="67"/>
      <c r="B40" s="92"/>
      <c r="C40" s="87"/>
      <c r="D40" s="87"/>
      <c r="E40" s="89"/>
      <c r="F40" s="35">
        <v>266685.93570999999</v>
      </c>
      <c r="G40" s="85"/>
      <c r="H40" s="37" t="s">
        <v>7</v>
      </c>
      <c r="I40" s="32">
        <f>SUM(J40:O40)</f>
        <v>0</v>
      </c>
      <c r="J40" s="32">
        <v>0</v>
      </c>
      <c r="K40" s="32">
        <v>0</v>
      </c>
      <c r="L40" s="32">
        <v>0</v>
      </c>
      <c r="M40" s="32">
        <v>0</v>
      </c>
      <c r="N40" s="32">
        <v>0</v>
      </c>
      <c r="O40" s="43">
        <v>0</v>
      </c>
    </row>
    <row r="41" spans="1:15" s="3" customFormat="1" ht="74.45" customHeight="1" x14ac:dyDescent="0.25">
      <c r="A41" s="67"/>
      <c r="B41" s="92"/>
      <c r="C41" s="87"/>
      <c r="D41" s="87"/>
      <c r="E41" s="89"/>
      <c r="F41" s="38">
        <v>10065.74317</v>
      </c>
      <c r="G41" s="85"/>
      <c r="H41" s="33" t="s">
        <v>17</v>
      </c>
      <c r="I41" s="34">
        <f>SUM(J41:K41)</f>
        <v>128910.6</v>
      </c>
      <c r="J41" s="34">
        <f t="shared" ref="J41:O42" si="3">J45+J49+J52</f>
        <v>118910.6</v>
      </c>
      <c r="K41" s="34">
        <f t="shared" si="3"/>
        <v>10000</v>
      </c>
      <c r="L41" s="34">
        <f t="shared" si="3"/>
        <v>0</v>
      </c>
      <c r="M41" s="34">
        <f t="shared" si="3"/>
        <v>0</v>
      </c>
      <c r="N41" s="34">
        <f t="shared" si="3"/>
        <v>0</v>
      </c>
      <c r="O41" s="34">
        <f t="shared" si="3"/>
        <v>0</v>
      </c>
    </row>
    <row r="42" spans="1:15" s="3" customFormat="1" ht="33" customHeight="1" x14ac:dyDescent="0.25">
      <c r="A42" s="67"/>
      <c r="B42" s="93"/>
      <c r="C42" s="87"/>
      <c r="D42" s="87"/>
      <c r="E42" s="89"/>
      <c r="F42" s="38"/>
      <c r="G42" s="85"/>
      <c r="H42" s="31" t="s">
        <v>18</v>
      </c>
      <c r="I42" s="32">
        <v>370000</v>
      </c>
      <c r="J42" s="34">
        <f t="shared" si="3"/>
        <v>686020.11</v>
      </c>
      <c r="K42" s="34">
        <f t="shared" si="3"/>
        <v>380000</v>
      </c>
      <c r="L42" s="34">
        <f t="shared" si="3"/>
        <v>0</v>
      </c>
      <c r="M42" s="34">
        <f t="shared" si="3"/>
        <v>0</v>
      </c>
      <c r="N42" s="34">
        <f t="shared" si="3"/>
        <v>0</v>
      </c>
      <c r="O42" s="34">
        <f t="shared" si="3"/>
        <v>730000</v>
      </c>
    </row>
    <row r="43" spans="1:15" s="3" customFormat="1" ht="22.5" customHeight="1" x14ac:dyDescent="0.25">
      <c r="A43" s="69" t="s">
        <v>88</v>
      </c>
      <c r="B43" s="72" t="s">
        <v>44</v>
      </c>
      <c r="C43" s="63" t="s">
        <v>19</v>
      </c>
      <c r="D43" s="63">
        <v>200</v>
      </c>
      <c r="E43" s="75">
        <v>478910.6</v>
      </c>
      <c r="F43" s="75">
        <v>0</v>
      </c>
      <c r="G43" s="75">
        <v>88996.255260000005</v>
      </c>
      <c r="H43" s="26" t="s">
        <v>11</v>
      </c>
      <c r="I43" s="2">
        <f>SUM(I44:I45)</f>
        <v>98910.6</v>
      </c>
      <c r="J43" s="2">
        <v>98910.6</v>
      </c>
      <c r="K43" s="2">
        <v>0</v>
      </c>
      <c r="L43" s="2">
        <v>0</v>
      </c>
      <c r="M43" s="2">
        <v>0</v>
      </c>
      <c r="N43" s="2">
        <v>0</v>
      </c>
      <c r="O43" s="40">
        <v>0</v>
      </c>
    </row>
    <row r="44" spans="1:15" s="3" customFormat="1" ht="57.6" customHeight="1" x14ac:dyDescent="0.25">
      <c r="A44" s="70"/>
      <c r="B44" s="73"/>
      <c r="C44" s="64"/>
      <c r="D44" s="64"/>
      <c r="E44" s="76"/>
      <c r="F44" s="76"/>
      <c r="G44" s="85"/>
      <c r="H44" s="4" t="s">
        <v>7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40">
        <v>0</v>
      </c>
    </row>
    <row r="45" spans="1:15" s="3" customFormat="1" ht="57.6" customHeight="1" x14ac:dyDescent="0.25">
      <c r="A45" s="71"/>
      <c r="B45" s="74"/>
      <c r="C45" s="65"/>
      <c r="D45" s="65"/>
      <c r="E45" s="77"/>
      <c r="F45" s="77"/>
      <c r="G45" s="91"/>
      <c r="H45" s="4" t="s">
        <v>17</v>
      </c>
      <c r="I45" s="5">
        <f>SUM(J45:K45)</f>
        <v>98910.6</v>
      </c>
      <c r="J45" s="5">
        <v>98910.6</v>
      </c>
      <c r="K45" s="5">
        <v>0</v>
      </c>
      <c r="L45" s="5">
        <v>0</v>
      </c>
      <c r="M45" s="5">
        <v>0</v>
      </c>
      <c r="N45" s="5">
        <v>0</v>
      </c>
      <c r="O45" s="41">
        <v>0</v>
      </c>
    </row>
    <row r="46" spans="1:15" s="3" customFormat="1" ht="72" customHeight="1" x14ac:dyDescent="0.25">
      <c r="A46" s="19" t="s">
        <v>53</v>
      </c>
      <c r="B46" s="26" t="s">
        <v>50</v>
      </c>
      <c r="C46" s="22" t="s">
        <v>46</v>
      </c>
      <c r="D46" s="30">
        <v>1100</v>
      </c>
      <c r="E46" s="21">
        <v>1100000</v>
      </c>
      <c r="F46" s="18">
        <v>0</v>
      </c>
      <c r="G46" s="21">
        <v>0</v>
      </c>
      <c r="H46" s="20" t="s">
        <v>18</v>
      </c>
      <c r="I46" s="5">
        <v>370000</v>
      </c>
      <c r="J46" s="5">
        <v>0</v>
      </c>
      <c r="K46" s="5">
        <v>370000</v>
      </c>
      <c r="L46" s="5">
        <v>0</v>
      </c>
      <c r="M46" s="5">
        <v>0</v>
      </c>
      <c r="N46" s="5">
        <v>0</v>
      </c>
      <c r="O46" s="41">
        <v>730000</v>
      </c>
    </row>
    <row r="47" spans="1:15" s="3" customFormat="1" ht="22.9" customHeight="1" x14ac:dyDescent="0.25">
      <c r="A47" s="69" t="s">
        <v>65</v>
      </c>
      <c r="B47" s="72" t="s">
        <v>48</v>
      </c>
      <c r="C47" s="97" t="s">
        <v>47</v>
      </c>
      <c r="D47" s="63">
        <v>550</v>
      </c>
      <c r="E47" s="75">
        <v>20000</v>
      </c>
      <c r="F47" s="25"/>
      <c r="G47" s="75">
        <v>0</v>
      </c>
      <c r="H47" s="26" t="s">
        <v>11</v>
      </c>
      <c r="I47" s="2">
        <v>20000</v>
      </c>
      <c r="J47" s="2">
        <v>20000</v>
      </c>
      <c r="K47" s="2">
        <v>0</v>
      </c>
      <c r="L47" s="2">
        <v>0</v>
      </c>
      <c r="M47" s="2">
        <v>0</v>
      </c>
      <c r="N47" s="2">
        <v>0</v>
      </c>
      <c r="O47" s="40">
        <v>0</v>
      </c>
    </row>
    <row r="48" spans="1:15" s="3" customFormat="1" ht="54.6" customHeight="1" x14ac:dyDescent="0.25">
      <c r="A48" s="85"/>
      <c r="B48" s="73"/>
      <c r="C48" s="85"/>
      <c r="D48" s="64"/>
      <c r="E48" s="85"/>
      <c r="F48" s="25"/>
      <c r="G48" s="85"/>
      <c r="H48" s="4" t="s">
        <v>7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40">
        <v>0</v>
      </c>
    </row>
    <row r="49" spans="1:20" s="3" customFormat="1" ht="60.6" customHeight="1" x14ac:dyDescent="0.25">
      <c r="A49" s="91"/>
      <c r="B49" s="74"/>
      <c r="C49" s="91"/>
      <c r="D49" s="65"/>
      <c r="E49" s="91"/>
      <c r="F49" s="25"/>
      <c r="G49" s="91"/>
      <c r="H49" s="4" t="s">
        <v>17</v>
      </c>
      <c r="I49" s="2">
        <v>20000</v>
      </c>
      <c r="J49" s="2">
        <v>20000</v>
      </c>
      <c r="K49" s="2">
        <v>0</v>
      </c>
      <c r="L49" s="2">
        <v>0</v>
      </c>
      <c r="M49" s="2">
        <v>0</v>
      </c>
      <c r="N49" s="2">
        <v>0</v>
      </c>
      <c r="O49" s="40">
        <v>0</v>
      </c>
    </row>
    <row r="50" spans="1:20" s="3" customFormat="1" ht="21.6" customHeight="1" x14ac:dyDescent="0.25">
      <c r="A50" s="69" t="s">
        <v>89</v>
      </c>
      <c r="B50" s="72" t="s">
        <v>49</v>
      </c>
      <c r="C50" s="97" t="s">
        <v>47</v>
      </c>
      <c r="D50" s="63">
        <v>2150</v>
      </c>
      <c r="E50" s="75">
        <v>10000</v>
      </c>
      <c r="F50" s="25"/>
      <c r="G50" s="75">
        <v>0</v>
      </c>
      <c r="H50" s="26" t="s">
        <v>11</v>
      </c>
      <c r="I50" s="2">
        <f>SUM(J50:O50)</f>
        <v>10000</v>
      </c>
      <c r="J50" s="2">
        <v>0</v>
      </c>
      <c r="K50" s="2">
        <v>10000</v>
      </c>
      <c r="L50" s="2">
        <v>0</v>
      </c>
      <c r="M50" s="2">
        <v>0</v>
      </c>
      <c r="N50" s="2">
        <v>0</v>
      </c>
      <c r="O50" s="40">
        <v>0</v>
      </c>
    </row>
    <row r="51" spans="1:20" s="3" customFormat="1" ht="66" customHeight="1" x14ac:dyDescent="0.25">
      <c r="A51" s="85"/>
      <c r="B51" s="92"/>
      <c r="C51" s="85"/>
      <c r="D51" s="64"/>
      <c r="E51" s="85"/>
      <c r="F51" s="25"/>
      <c r="G51" s="85"/>
      <c r="H51" s="4" t="s">
        <v>7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O51" s="40">
        <v>0</v>
      </c>
    </row>
    <row r="52" spans="1:20" s="3" customFormat="1" ht="58.15" customHeight="1" x14ac:dyDescent="0.25">
      <c r="A52" s="91"/>
      <c r="B52" s="93"/>
      <c r="C52" s="91"/>
      <c r="D52" s="65"/>
      <c r="E52" s="91"/>
      <c r="F52" s="25"/>
      <c r="G52" s="91"/>
      <c r="H52" s="4" t="s">
        <v>17</v>
      </c>
      <c r="I52" s="2">
        <f>SUM(J52:O52)</f>
        <v>10000</v>
      </c>
      <c r="J52" s="2">
        <v>0</v>
      </c>
      <c r="K52" s="2">
        <v>10000</v>
      </c>
      <c r="L52" s="2">
        <v>0</v>
      </c>
      <c r="M52" s="2">
        <v>0</v>
      </c>
      <c r="N52" s="2">
        <v>0</v>
      </c>
      <c r="O52" s="40">
        <v>0</v>
      </c>
    </row>
    <row r="53" spans="1:20" s="3" customFormat="1" ht="29.25" customHeight="1" x14ac:dyDescent="0.25">
      <c r="A53" s="66" t="s">
        <v>55</v>
      </c>
      <c r="B53" s="72" t="s">
        <v>62</v>
      </c>
      <c r="C53" s="86" t="s">
        <v>85</v>
      </c>
      <c r="D53" s="88">
        <f>SUM(D57)</f>
        <v>950</v>
      </c>
      <c r="E53" s="84">
        <f>E57</f>
        <v>686020.11</v>
      </c>
      <c r="F53" s="35">
        <v>899018.85929000005</v>
      </c>
      <c r="G53" s="84">
        <v>0</v>
      </c>
      <c r="H53" s="36" t="s">
        <v>11</v>
      </c>
      <c r="I53" s="32">
        <f>I54+I56</f>
        <v>686020.11</v>
      </c>
      <c r="J53" s="32">
        <f>J54+J56</f>
        <v>686020.11</v>
      </c>
      <c r="K53" s="32">
        <f>SUM(K54:K56)</f>
        <v>0</v>
      </c>
      <c r="L53" s="32">
        <v>0</v>
      </c>
      <c r="M53" s="32">
        <v>0</v>
      </c>
      <c r="N53" s="32">
        <f>N54+N56</f>
        <v>0</v>
      </c>
      <c r="O53" s="43">
        <v>0</v>
      </c>
    </row>
    <row r="54" spans="1:20" s="3" customFormat="1" ht="35.450000000000003" customHeight="1" x14ac:dyDescent="0.25">
      <c r="A54" s="67"/>
      <c r="B54" s="93"/>
      <c r="C54" s="87"/>
      <c r="D54" s="87"/>
      <c r="E54" s="89"/>
      <c r="F54" s="35">
        <v>266685.93570999999</v>
      </c>
      <c r="G54" s="85"/>
      <c r="H54" s="105" t="s">
        <v>7</v>
      </c>
      <c r="I54" s="32">
        <f>J54</f>
        <v>645495.16</v>
      </c>
      <c r="J54" s="32">
        <f>J58</f>
        <v>645495.16</v>
      </c>
      <c r="K54" s="32">
        <v>0</v>
      </c>
      <c r="L54" s="32">
        <v>0</v>
      </c>
      <c r="M54" s="32">
        <v>0</v>
      </c>
      <c r="N54" s="32">
        <f>N58</f>
        <v>0</v>
      </c>
      <c r="O54" s="43">
        <v>0</v>
      </c>
      <c r="Q54" s="14"/>
      <c r="R54" s="14"/>
      <c r="S54" s="14"/>
    </row>
    <row r="55" spans="1:20" s="3" customFormat="1" ht="27.75" customHeight="1" x14ac:dyDescent="0.25">
      <c r="A55" s="67"/>
      <c r="B55" s="17" t="s">
        <v>51</v>
      </c>
      <c r="C55" s="87"/>
      <c r="D55" s="87"/>
      <c r="E55" s="89"/>
      <c r="F55" s="39"/>
      <c r="G55" s="85"/>
      <c r="H55" s="106"/>
      <c r="I55" s="32">
        <f>J55</f>
        <v>11891.41</v>
      </c>
      <c r="J55" s="34">
        <v>11891.41</v>
      </c>
      <c r="K55" s="34">
        <v>0</v>
      </c>
      <c r="L55" s="34">
        <v>0</v>
      </c>
      <c r="M55" s="34">
        <v>0</v>
      </c>
      <c r="N55" s="34">
        <v>0</v>
      </c>
      <c r="O55" s="44">
        <v>0</v>
      </c>
      <c r="Q55" s="15"/>
      <c r="R55" s="15"/>
      <c r="S55" s="16"/>
      <c r="T55" s="12"/>
    </row>
    <row r="56" spans="1:20" s="3" customFormat="1" ht="74.45" customHeight="1" x14ac:dyDescent="0.25">
      <c r="A56" s="67"/>
      <c r="B56" s="23"/>
      <c r="C56" s="87"/>
      <c r="D56" s="87"/>
      <c r="E56" s="89"/>
      <c r="F56" s="38">
        <v>10065.74317</v>
      </c>
      <c r="G56" s="85"/>
      <c r="H56" s="33" t="s">
        <v>17</v>
      </c>
      <c r="I56" s="34">
        <f>SUM(J56:O56)</f>
        <v>40524.949999999997</v>
      </c>
      <c r="J56" s="34">
        <f>J60</f>
        <v>40524.949999999997</v>
      </c>
      <c r="K56" s="34">
        <v>0</v>
      </c>
      <c r="L56" s="34">
        <v>0</v>
      </c>
      <c r="M56" s="34">
        <v>0</v>
      </c>
      <c r="N56" s="34">
        <f>N60</f>
        <v>0</v>
      </c>
      <c r="O56" s="44">
        <v>0</v>
      </c>
      <c r="Q56" s="15"/>
      <c r="R56" s="13"/>
      <c r="S56" s="13"/>
    </row>
    <row r="57" spans="1:20" s="3" customFormat="1" ht="28.9" customHeight="1" x14ac:dyDescent="0.25">
      <c r="A57" s="69" t="s">
        <v>67</v>
      </c>
      <c r="B57" s="72" t="s">
        <v>30</v>
      </c>
      <c r="C57" s="63" t="s">
        <v>54</v>
      </c>
      <c r="D57" s="63">
        <v>950</v>
      </c>
      <c r="E57" s="75">
        <f>I57</f>
        <v>686020.11</v>
      </c>
      <c r="F57" s="75">
        <v>0</v>
      </c>
      <c r="G57" s="75">
        <v>0</v>
      </c>
      <c r="H57" s="26" t="s">
        <v>11</v>
      </c>
      <c r="I57" s="2">
        <f>I58+I60</f>
        <v>686020.11</v>
      </c>
      <c r="J57" s="2">
        <f>J58+J60</f>
        <v>686020.11</v>
      </c>
      <c r="K57" s="2">
        <f>K58+K60</f>
        <v>0</v>
      </c>
      <c r="L57" s="2">
        <v>0</v>
      </c>
      <c r="M57" s="2">
        <v>0</v>
      </c>
      <c r="N57" s="2">
        <f>N58+N60</f>
        <v>0</v>
      </c>
      <c r="O57" s="40">
        <v>0</v>
      </c>
      <c r="Q57" s="13"/>
      <c r="R57" s="13"/>
      <c r="S57" s="13"/>
    </row>
    <row r="58" spans="1:20" s="3" customFormat="1" ht="43.9" customHeight="1" x14ac:dyDescent="0.25">
      <c r="A58" s="70"/>
      <c r="B58" s="92"/>
      <c r="C58" s="64"/>
      <c r="D58" s="64"/>
      <c r="E58" s="76"/>
      <c r="F58" s="76"/>
      <c r="G58" s="85"/>
      <c r="H58" s="136" t="s">
        <v>7</v>
      </c>
      <c r="I58" s="5">
        <f>SUM(J58:O58)</f>
        <v>645495.16</v>
      </c>
      <c r="J58" s="5">
        <v>645495.16</v>
      </c>
      <c r="K58" s="5">
        <v>0</v>
      </c>
      <c r="L58" s="5">
        <v>0</v>
      </c>
      <c r="M58" s="5">
        <v>0</v>
      </c>
      <c r="N58" s="5">
        <v>0</v>
      </c>
      <c r="O58" s="40">
        <v>0</v>
      </c>
    </row>
    <row r="59" spans="1:20" s="3" customFormat="1" ht="26.45" customHeight="1" x14ac:dyDescent="0.25">
      <c r="A59" s="70"/>
      <c r="B59" s="4" t="s">
        <v>51</v>
      </c>
      <c r="C59" s="64"/>
      <c r="D59" s="64"/>
      <c r="E59" s="76"/>
      <c r="F59" s="76"/>
      <c r="G59" s="85"/>
      <c r="H59" s="137"/>
      <c r="I59" s="5">
        <f>SUM(J59:O59)</f>
        <v>11891.41</v>
      </c>
      <c r="J59" s="5">
        <v>11891.41</v>
      </c>
      <c r="K59" s="5">
        <v>0</v>
      </c>
      <c r="L59" s="5">
        <v>0</v>
      </c>
      <c r="M59" s="5">
        <v>0</v>
      </c>
      <c r="N59" s="5">
        <v>0</v>
      </c>
      <c r="O59" s="41">
        <v>0</v>
      </c>
    </row>
    <row r="60" spans="1:20" s="3" customFormat="1" ht="58.9" customHeight="1" x14ac:dyDescent="0.25">
      <c r="A60" s="70"/>
      <c r="B60" s="27"/>
      <c r="C60" s="64"/>
      <c r="D60" s="64"/>
      <c r="E60" s="76"/>
      <c r="F60" s="76"/>
      <c r="G60" s="85"/>
      <c r="H60" s="4" t="s">
        <v>17</v>
      </c>
      <c r="I60" s="5">
        <f>SUM(J60:O60)</f>
        <v>40524.949999999997</v>
      </c>
      <c r="J60" s="5">
        <v>40524.949999999997</v>
      </c>
      <c r="K60" s="5">
        <v>0</v>
      </c>
      <c r="L60" s="5">
        <v>0</v>
      </c>
      <c r="M60" s="5">
        <v>0</v>
      </c>
      <c r="N60" s="5">
        <v>0</v>
      </c>
      <c r="O60" s="40">
        <v>0</v>
      </c>
    </row>
    <row r="61" spans="1:20" s="3" customFormat="1" ht="25.5" customHeight="1" x14ac:dyDescent="0.25">
      <c r="A61" s="66" t="s">
        <v>68</v>
      </c>
      <c r="B61" s="72" t="s">
        <v>80</v>
      </c>
      <c r="C61" s="86" t="s">
        <v>85</v>
      </c>
      <c r="D61" s="88">
        <f>D64</f>
        <v>500</v>
      </c>
      <c r="E61" s="84">
        <f>E64</f>
        <v>1224796</v>
      </c>
      <c r="F61" s="35">
        <v>899018.85929000005</v>
      </c>
      <c r="G61" s="84">
        <f>G64</f>
        <v>297728.46048000001</v>
      </c>
      <c r="H61" s="36" t="s">
        <v>11</v>
      </c>
      <c r="I61" s="32">
        <f>I62+I63</f>
        <v>862796</v>
      </c>
      <c r="J61" s="32">
        <f>J62+J63</f>
        <v>862796</v>
      </c>
      <c r="K61" s="32">
        <f>SUM(K62:K63)</f>
        <v>0</v>
      </c>
      <c r="L61" s="32">
        <v>0</v>
      </c>
      <c r="M61" s="32">
        <v>0</v>
      </c>
      <c r="N61" s="32">
        <f>N62+N63</f>
        <v>0</v>
      </c>
      <c r="O61" s="43">
        <v>0</v>
      </c>
    </row>
    <row r="62" spans="1:20" s="3" customFormat="1" ht="54.6" customHeight="1" x14ac:dyDescent="0.25">
      <c r="A62" s="67"/>
      <c r="B62" s="92"/>
      <c r="C62" s="87"/>
      <c r="D62" s="87"/>
      <c r="E62" s="89"/>
      <c r="F62" s="35">
        <v>266685.93570999999</v>
      </c>
      <c r="G62" s="85"/>
      <c r="H62" s="37" t="s">
        <v>33</v>
      </c>
      <c r="I62" s="32">
        <f>J62</f>
        <v>539247.63</v>
      </c>
      <c r="J62" s="32">
        <f t="shared" ref="J62:J63" si="4">J65</f>
        <v>539247.63</v>
      </c>
      <c r="K62" s="32">
        <v>0</v>
      </c>
      <c r="L62" s="32">
        <v>0</v>
      </c>
      <c r="M62" s="32">
        <v>0</v>
      </c>
      <c r="N62" s="32">
        <v>0</v>
      </c>
      <c r="O62" s="43">
        <v>0</v>
      </c>
    </row>
    <row r="63" spans="1:20" s="3" customFormat="1" ht="67.5" customHeight="1" x14ac:dyDescent="0.25">
      <c r="A63" s="67"/>
      <c r="B63" s="93"/>
      <c r="C63" s="87"/>
      <c r="D63" s="87"/>
      <c r="E63" s="89"/>
      <c r="F63" s="38">
        <v>10065.74317</v>
      </c>
      <c r="G63" s="85"/>
      <c r="H63" s="33" t="s">
        <v>17</v>
      </c>
      <c r="I63" s="32">
        <f>J63</f>
        <v>323548.37</v>
      </c>
      <c r="J63" s="34">
        <f t="shared" si="4"/>
        <v>323548.37</v>
      </c>
      <c r="K63" s="34">
        <v>0</v>
      </c>
      <c r="L63" s="34">
        <v>0</v>
      </c>
      <c r="M63" s="34">
        <v>0</v>
      </c>
      <c r="N63" s="34">
        <f t="shared" ref="N63" si="5">N66</f>
        <v>0</v>
      </c>
      <c r="O63" s="44">
        <v>0</v>
      </c>
      <c r="Q63" s="12"/>
    </row>
    <row r="64" spans="1:20" s="3" customFormat="1" ht="27.6" customHeight="1" x14ac:dyDescent="0.25">
      <c r="A64" s="69" t="s">
        <v>69</v>
      </c>
      <c r="B64" s="72" t="s">
        <v>27</v>
      </c>
      <c r="C64" s="63" t="s">
        <v>35</v>
      </c>
      <c r="D64" s="63">
        <v>500</v>
      </c>
      <c r="E64" s="75">
        <v>1224796</v>
      </c>
      <c r="F64" s="1">
        <v>0</v>
      </c>
      <c r="G64" s="75">
        <v>297728.46048000001</v>
      </c>
      <c r="H64" s="26" t="s">
        <v>11</v>
      </c>
      <c r="I64" s="2">
        <f>SUM(J64:K64)</f>
        <v>862796</v>
      </c>
      <c r="J64" s="2">
        <f>SUM(J65:J66)</f>
        <v>862796</v>
      </c>
      <c r="K64" s="2">
        <v>0</v>
      </c>
      <c r="L64" s="2">
        <v>0</v>
      </c>
      <c r="M64" s="2">
        <v>0</v>
      </c>
      <c r="N64" s="2">
        <f>SUM(N65:N66)</f>
        <v>0</v>
      </c>
      <c r="O64" s="40">
        <v>0</v>
      </c>
    </row>
    <row r="65" spans="1:18" s="3" customFormat="1" ht="56.45" customHeight="1" x14ac:dyDescent="0.25">
      <c r="A65" s="70"/>
      <c r="B65" s="73"/>
      <c r="C65" s="64"/>
      <c r="D65" s="64"/>
      <c r="E65" s="76"/>
      <c r="F65" s="1">
        <v>0</v>
      </c>
      <c r="G65" s="85"/>
      <c r="H65" s="4" t="s">
        <v>7</v>
      </c>
      <c r="I65" s="5">
        <f>SUM(J65:K65)</f>
        <v>539247.63</v>
      </c>
      <c r="J65" s="2">
        <v>539247.63</v>
      </c>
      <c r="K65" s="5">
        <v>0</v>
      </c>
      <c r="L65" s="5">
        <v>0</v>
      </c>
      <c r="M65" s="5">
        <v>0</v>
      </c>
      <c r="N65" s="5">
        <v>0</v>
      </c>
      <c r="O65" s="40">
        <v>0</v>
      </c>
    </row>
    <row r="66" spans="1:18" s="3" customFormat="1" ht="58.9" customHeight="1" x14ac:dyDescent="0.25">
      <c r="A66" s="71"/>
      <c r="B66" s="74"/>
      <c r="C66" s="65"/>
      <c r="D66" s="65"/>
      <c r="E66" s="77"/>
      <c r="F66" s="24">
        <v>0</v>
      </c>
      <c r="G66" s="91"/>
      <c r="H66" s="4" t="s">
        <v>17</v>
      </c>
      <c r="I66" s="5">
        <f>SUM(J66:K66)</f>
        <v>323548.37</v>
      </c>
      <c r="J66" s="5">
        <v>323548.37</v>
      </c>
      <c r="K66" s="5">
        <v>0</v>
      </c>
      <c r="L66" s="5">
        <v>0</v>
      </c>
      <c r="M66" s="5">
        <v>0</v>
      </c>
      <c r="N66" s="5">
        <v>0</v>
      </c>
      <c r="O66" s="41">
        <v>0</v>
      </c>
    </row>
    <row r="67" spans="1:18" s="3" customFormat="1" ht="25.15" customHeight="1" x14ac:dyDescent="0.25">
      <c r="A67" s="66" t="s">
        <v>70</v>
      </c>
      <c r="B67" s="72" t="s">
        <v>63</v>
      </c>
      <c r="C67" s="86" t="s">
        <v>85</v>
      </c>
      <c r="D67" s="88">
        <f>SUM(D70:D75)</f>
        <v>1650</v>
      </c>
      <c r="E67" s="84">
        <f>SUM(E70:E75)</f>
        <v>2144644.63</v>
      </c>
      <c r="F67" s="60">
        <v>899018.85929000005</v>
      </c>
      <c r="G67" s="84">
        <f>SUM(G70:G75)</f>
        <v>248177.87001000001</v>
      </c>
      <c r="H67" s="36" t="s">
        <v>11</v>
      </c>
      <c r="I67" s="32">
        <f>I68+I69</f>
        <v>2144644.63</v>
      </c>
      <c r="J67" s="32">
        <f>J68+J69</f>
        <v>1445093.09</v>
      </c>
      <c r="K67" s="32">
        <f>K68+K69</f>
        <v>699551.54</v>
      </c>
      <c r="L67" s="32">
        <v>0</v>
      </c>
      <c r="M67" s="32">
        <v>0</v>
      </c>
      <c r="N67" s="32">
        <f>N68+N69</f>
        <v>0</v>
      </c>
      <c r="O67" s="43">
        <v>0</v>
      </c>
    </row>
    <row r="68" spans="1:18" s="3" customFormat="1" ht="57" customHeight="1" x14ac:dyDescent="0.25">
      <c r="A68" s="67"/>
      <c r="B68" s="73"/>
      <c r="C68" s="87"/>
      <c r="D68" s="87"/>
      <c r="E68" s="89"/>
      <c r="F68" s="60">
        <v>266685.93570999999</v>
      </c>
      <c r="G68" s="85"/>
      <c r="H68" s="61" t="s">
        <v>7</v>
      </c>
      <c r="I68" s="32">
        <f>J68+K68</f>
        <v>1340404.77</v>
      </c>
      <c r="J68" s="32">
        <f t="shared" ref="J68:K69" si="6">J71+J74</f>
        <v>903185.06</v>
      </c>
      <c r="K68" s="32">
        <f t="shared" si="6"/>
        <v>437219.71</v>
      </c>
      <c r="L68" s="32">
        <v>0</v>
      </c>
      <c r="M68" s="32">
        <v>0</v>
      </c>
      <c r="N68" s="32">
        <v>0</v>
      </c>
      <c r="O68" s="43">
        <v>0</v>
      </c>
    </row>
    <row r="69" spans="1:18" s="3" customFormat="1" ht="73.900000000000006" customHeight="1" x14ac:dyDescent="0.25">
      <c r="A69" s="67"/>
      <c r="B69" s="74"/>
      <c r="C69" s="87"/>
      <c r="D69" s="87"/>
      <c r="E69" s="90"/>
      <c r="F69" s="58">
        <v>10065.74317</v>
      </c>
      <c r="G69" s="85"/>
      <c r="H69" s="33" t="s">
        <v>17</v>
      </c>
      <c r="I69" s="32">
        <f>J69+K69</f>
        <v>804239.8600000001</v>
      </c>
      <c r="J69" s="34">
        <f t="shared" si="6"/>
        <v>541908.03</v>
      </c>
      <c r="K69" s="34">
        <f t="shared" si="6"/>
        <v>262331.83</v>
      </c>
      <c r="L69" s="34">
        <v>0</v>
      </c>
      <c r="M69" s="34">
        <v>0</v>
      </c>
      <c r="N69" s="34">
        <v>0</v>
      </c>
      <c r="O69" s="44">
        <v>0</v>
      </c>
    </row>
    <row r="70" spans="1:18" s="3" customFormat="1" ht="28.15" customHeight="1" x14ac:dyDescent="0.25">
      <c r="A70" s="69" t="s">
        <v>71</v>
      </c>
      <c r="B70" s="72" t="s">
        <v>29</v>
      </c>
      <c r="C70" s="63" t="s">
        <v>19</v>
      </c>
      <c r="D70" s="63">
        <v>550</v>
      </c>
      <c r="E70" s="75">
        <f>I71+I72</f>
        <v>671773</v>
      </c>
      <c r="F70" s="1">
        <v>0</v>
      </c>
      <c r="G70" s="75">
        <v>153177.87001000001</v>
      </c>
      <c r="H70" s="26" t="s">
        <v>11</v>
      </c>
      <c r="I70" s="2">
        <f>SUM(I71:I72)</f>
        <v>671773</v>
      </c>
      <c r="J70" s="2">
        <f>SUM(J71:J72)</f>
        <v>671773</v>
      </c>
      <c r="K70" s="2">
        <v>0</v>
      </c>
      <c r="L70" s="2">
        <v>0</v>
      </c>
      <c r="M70" s="2">
        <v>0</v>
      </c>
      <c r="N70" s="2">
        <f>SUM(N71:N72)</f>
        <v>0</v>
      </c>
      <c r="O70" s="40">
        <v>0</v>
      </c>
    </row>
    <row r="71" spans="1:18" s="3" customFormat="1" ht="56.45" customHeight="1" x14ac:dyDescent="0.25">
      <c r="A71" s="70"/>
      <c r="B71" s="73"/>
      <c r="C71" s="64"/>
      <c r="D71" s="64"/>
      <c r="E71" s="76"/>
      <c r="F71" s="1">
        <v>0</v>
      </c>
      <c r="G71" s="85"/>
      <c r="H71" s="4" t="s">
        <v>7</v>
      </c>
      <c r="I71" s="5">
        <f>SUM(J71:K71)</f>
        <v>419860</v>
      </c>
      <c r="J71" s="2">
        <v>419860</v>
      </c>
      <c r="K71" s="5">
        <v>0</v>
      </c>
      <c r="L71" s="5">
        <v>0</v>
      </c>
      <c r="M71" s="5">
        <v>0</v>
      </c>
      <c r="N71" s="5">
        <v>0</v>
      </c>
      <c r="O71" s="40">
        <v>0</v>
      </c>
    </row>
    <row r="72" spans="1:18" s="3" customFormat="1" ht="56.45" customHeight="1" x14ac:dyDescent="0.25">
      <c r="A72" s="71"/>
      <c r="B72" s="74"/>
      <c r="C72" s="65"/>
      <c r="D72" s="65"/>
      <c r="E72" s="77"/>
      <c r="F72" s="24">
        <v>0</v>
      </c>
      <c r="G72" s="91"/>
      <c r="H72" s="4" t="s">
        <v>17</v>
      </c>
      <c r="I72" s="5">
        <f>SUM(J72:K72)</f>
        <v>251913</v>
      </c>
      <c r="J72" s="5">
        <v>251913</v>
      </c>
      <c r="K72" s="5">
        <v>0</v>
      </c>
      <c r="L72" s="5">
        <v>0</v>
      </c>
      <c r="M72" s="5">
        <v>0</v>
      </c>
      <c r="N72" s="5">
        <v>0</v>
      </c>
      <c r="O72" s="41">
        <v>0</v>
      </c>
    </row>
    <row r="73" spans="1:18" s="3" customFormat="1" ht="25.15" customHeight="1" x14ac:dyDescent="0.25">
      <c r="A73" s="69" t="s">
        <v>73</v>
      </c>
      <c r="B73" s="72" t="s">
        <v>41</v>
      </c>
      <c r="C73" s="63" t="s">
        <v>42</v>
      </c>
      <c r="D73" s="63">
        <v>1100</v>
      </c>
      <c r="E73" s="75">
        <f>I74+I75</f>
        <v>1472871.6300000001</v>
      </c>
      <c r="F73" s="1">
        <v>0</v>
      </c>
      <c r="G73" s="75">
        <v>95000</v>
      </c>
      <c r="H73" s="26" t="s">
        <v>11</v>
      </c>
      <c r="I73" s="2">
        <f>SUM(J73:K73)</f>
        <v>1472871.6300000001</v>
      </c>
      <c r="J73" s="2">
        <f>SUM(J74:J75)</f>
        <v>773320.09000000008</v>
      </c>
      <c r="K73" s="2">
        <f>SUM(K74:K75)</f>
        <v>699551.54</v>
      </c>
      <c r="L73" s="2">
        <v>0</v>
      </c>
      <c r="M73" s="2">
        <v>0</v>
      </c>
      <c r="N73" s="2">
        <f>SUM(N74:N75)</f>
        <v>0</v>
      </c>
      <c r="O73" s="40">
        <v>0</v>
      </c>
    </row>
    <row r="74" spans="1:18" s="3" customFormat="1" ht="58.15" customHeight="1" x14ac:dyDescent="0.25">
      <c r="A74" s="85"/>
      <c r="B74" s="92"/>
      <c r="C74" s="85"/>
      <c r="D74" s="85"/>
      <c r="E74" s="85"/>
      <c r="F74" s="1">
        <v>0</v>
      </c>
      <c r="G74" s="85"/>
      <c r="H74" s="4" t="s">
        <v>7</v>
      </c>
      <c r="I74" s="5">
        <f>SUM(J74:K74)</f>
        <v>920544.77</v>
      </c>
      <c r="J74" s="2">
        <v>483325.06</v>
      </c>
      <c r="K74" s="5">
        <v>437219.71</v>
      </c>
      <c r="L74" s="5">
        <v>0</v>
      </c>
      <c r="M74" s="5">
        <v>0</v>
      </c>
      <c r="N74" s="5">
        <v>0</v>
      </c>
      <c r="O74" s="40">
        <v>0</v>
      </c>
      <c r="Q74" s="13"/>
      <c r="R74" s="13"/>
    </row>
    <row r="75" spans="1:18" s="3" customFormat="1" ht="60" customHeight="1" x14ac:dyDescent="0.25">
      <c r="A75" s="91"/>
      <c r="B75" s="93"/>
      <c r="C75" s="91"/>
      <c r="D75" s="91"/>
      <c r="E75" s="91"/>
      <c r="F75" s="24"/>
      <c r="G75" s="91"/>
      <c r="H75" s="4" t="s">
        <v>17</v>
      </c>
      <c r="I75" s="5">
        <f>SUM(J75:K75)</f>
        <v>552326.8600000001</v>
      </c>
      <c r="J75" s="5">
        <v>289995.03000000003</v>
      </c>
      <c r="K75" s="5">
        <v>262331.83</v>
      </c>
      <c r="L75" s="5">
        <v>0</v>
      </c>
      <c r="M75" s="5">
        <v>0</v>
      </c>
      <c r="N75" s="5">
        <v>0</v>
      </c>
      <c r="O75" s="41">
        <v>0</v>
      </c>
      <c r="Q75" s="13"/>
      <c r="R75" s="13"/>
    </row>
    <row r="76" spans="1:18" s="3" customFormat="1" ht="26.45" customHeight="1" x14ac:dyDescent="0.25">
      <c r="A76" s="94" t="s">
        <v>66</v>
      </c>
      <c r="B76" s="95"/>
      <c r="C76" s="95"/>
      <c r="D76" s="95"/>
      <c r="E76" s="95"/>
      <c r="F76" s="95"/>
      <c r="G76" s="95"/>
      <c r="H76" s="95"/>
      <c r="I76" s="95"/>
      <c r="J76" s="95"/>
      <c r="K76" s="95"/>
      <c r="L76" s="95"/>
      <c r="M76" s="95"/>
      <c r="N76" s="95"/>
      <c r="O76" s="96"/>
      <c r="Q76" s="13"/>
      <c r="R76" s="13"/>
    </row>
    <row r="77" spans="1:18" s="3" customFormat="1" ht="60" customHeight="1" x14ac:dyDescent="0.25">
      <c r="A77" s="66" t="s">
        <v>72</v>
      </c>
      <c r="B77" s="104" t="s">
        <v>58</v>
      </c>
      <c r="C77" s="86" t="s">
        <v>85</v>
      </c>
      <c r="D77" s="88"/>
      <c r="E77" s="84">
        <f>SUM(E81:E84)</f>
        <v>9028781.7100000009</v>
      </c>
      <c r="F77" s="35">
        <v>0</v>
      </c>
      <c r="G77" s="84">
        <f>G81</f>
        <v>5082903.1364700003</v>
      </c>
      <c r="H77" s="31" t="s">
        <v>11</v>
      </c>
      <c r="I77" s="32">
        <f t="shared" ref="I77:K77" si="7">SUM(I78:I80)</f>
        <v>3351879.81</v>
      </c>
      <c r="J77" s="32">
        <f t="shared" si="7"/>
        <v>3351879.81</v>
      </c>
      <c r="K77" s="32">
        <f t="shared" si="7"/>
        <v>0</v>
      </c>
      <c r="L77" s="32">
        <v>0</v>
      </c>
      <c r="M77" s="32">
        <v>0</v>
      </c>
      <c r="N77" s="32">
        <f t="shared" ref="N77" si="8">SUM(N78:N80)</f>
        <v>0</v>
      </c>
      <c r="O77" s="43">
        <v>0</v>
      </c>
      <c r="Q77" s="13"/>
      <c r="R77" s="13"/>
    </row>
    <row r="78" spans="1:18" s="3" customFormat="1" ht="61.15" customHeight="1" x14ac:dyDescent="0.25">
      <c r="A78" s="67"/>
      <c r="B78" s="125"/>
      <c r="C78" s="87"/>
      <c r="D78" s="126"/>
      <c r="E78" s="89"/>
      <c r="F78" s="35">
        <v>0</v>
      </c>
      <c r="G78" s="85"/>
      <c r="H78" s="31" t="s">
        <v>32</v>
      </c>
      <c r="I78" s="32">
        <f>SUM(J78:K78)</f>
        <v>1150000</v>
      </c>
      <c r="J78" s="32">
        <f>J82</f>
        <v>1150000</v>
      </c>
      <c r="K78" s="32">
        <f>K82</f>
        <v>0</v>
      </c>
      <c r="L78" s="32">
        <v>0</v>
      </c>
      <c r="M78" s="32">
        <v>0</v>
      </c>
      <c r="N78" s="32">
        <f>N82</f>
        <v>0</v>
      </c>
      <c r="O78" s="43">
        <v>0</v>
      </c>
      <c r="Q78" s="13"/>
      <c r="R78" s="13"/>
    </row>
    <row r="79" spans="1:18" s="3" customFormat="1" ht="70.150000000000006" customHeight="1" x14ac:dyDescent="0.25">
      <c r="A79" s="67"/>
      <c r="B79" s="125"/>
      <c r="C79" s="87"/>
      <c r="D79" s="126"/>
      <c r="E79" s="89"/>
      <c r="F79" s="35">
        <v>0</v>
      </c>
      <c r="G79" s="85"/>
      <c r="H79" s="33" t="s">
        <v>7</v>
      </c>
      <c r="I79" s="34">
        <f>SUM(J79:O79)</f>
        <v>2154789.89</v>
      </c>
      <c r="J79" s="32">
        <f t="shared" ref="J79:J80" si="9">J83</f>
        <v>2154789.89</v>
      </c>
      <c r="K79" s="32">
        <v>0</v>
      </c>
      <c r="L79" s="32">
        <v>0</v>
      </c>
      <c r="M79" s="32">
        <v>0</v>
      </c>
      <c r="N79" s="32">
        <f t="shared" ref="N79" si="10">N83</f>
        <v>0</v>
      </c>
      <c r="O79" s="43">
        <v>0</v>
      </c>
    </row>
    <row r="80" spans="1:18" s="3" customFormat="1" ht="54" customHeight="1" x14ac:dyDescent="0.25">
      <c r="A80" s="68"/>
      <c r="B80" s="124"/>
      <c r="C80" s="101"/>
      <c r="D80" s="127"/>
      <c r="E80" s="90"/>
      <c r="F80" s="39">
        <v>0</v>
      </c>
      <c r="G80" s="91"/>
      <c r="H80" s="33" t="s">
        <v>17</v>
      </c>
      <c r="I80" s="34">
        <f>SUM(J80:O80)</f>
        <v>47089.919999999998</v>
      </c>
      <c r="J80" s="34">
        <f t="shared" si="9"/>
        <v>47089.919999999998</v>
      </c>
      <c r="K80" s="34">
        <v>0</v>
      </c>
      <c r="L80" s="34">
        <v>0</v>
      </c>
      <c r="M80" s="34">
        <v>0</v>
      </c>
      <c r="N80" s="34">
        <f t="shared" ref="N80" si="11">N84</f>
        <v>0</v>
      </c>
      <c r="O80" s="44">
        <v>0</v>
      </c>
    </row>
    <row r="81" spans="1:15" s="3" customFormat="1" x14ac:dyDescent="0.25">
      <c r="A81" s="69" t="s">
        <v>81</v>
      </c>
      <c r="B81" s="72" t="s">
        <v>36</v>
      </c>
      <c r="C81" s="63" t="s">
        <v>23</v>
      </c>
      <c r="D81" s="63"/>
      <c r="E81" s="75">
        <v>9028781.7100000009</v>
      </c>
      <c r="F81" s="1">
        <v>0</v>
      </c>
      <c r="G81" s="75">
        <v>5082903.1364700003</v>
      </c>
      <c r="H81" s="26" t="s">
        <v>11</v>
      </c>
      <c r="I81" s="2">
        <f>SUM(J81:K81)</f>
        <v>3351879.81</v>
      </c>
      <c r="J81" s="2">
        <f>SUM(J82:J84)</f>
        <v>3351879.81</v>
      </c>
      <c r="K81" s="2">
        <f>SUM(K82:K84)</f>
        <v>0</v>
      </c>
      <c r="L81" s="2">
        <v>0</v>
      </c>
      <c r="M81" s="2">
        <v>0</v>
      </c>
      <c r="N81" s="2">
        <f>SUM(N82:N84)</f>
        <v>0</v>
      </c>
      <c r="O81" s="40">
        <v>0</v>
      </c>
    </row>
    <row r="82" spans="1:15" s="3" customFormat="1" ht="60" customHeight="1" x14ac:dyDescent="0.25">
      <c r="A82" s="70"/>
      <c r="B82" s="73"/>
      <c r="C82" s="64"/>
      <c r="D82" s="64"/>
      <c r="E82" s="76"/>
      <c r="F82" s="1">
        <v>0</v>
      </c>
      <c r="G82" s="85"/>
      <c r="H82" s="26" t="s">
        <v>32</v>
      </c>
      <c r="I82" s="2">
        <f>SUM(J82:K82)</f>
        <v>1150000</v>
      </c>
      <c r="J82" s="2">
        <v>1150000</v>
      </c>
      <c r="K82" s="2">
        <v>0</v>
      </c>
      <c r="L82" s="2">
        <v>0</v>
      </c>
      <c r="M82" s="2">
        <v>0</v>
      </c>
      <c r="N82" s="2">
        <v>0</v>
      </c>
      <c r="O82" s="40">
        <v>0</v>
      </c>
    </row>
    <row r="83" spans="1:15" s="3" customFormat="1" ht="57.6" customHeight="1" x14ac:dyDescent="0.25">
      <c r="A83" s="70"/>
      <c r="B83" s="73"/>
      <c r="C83" s="64"/>
      <c r="D83" s="64"/>
      <c r="E83" s="76"/>
      <c r="F83" s="1">
        <v>0</v>
      </c>
      <c r="G83" s="85"/>
      <c r="H83" s="4" t="s">
        <v>7</v>
      </c>
      <c r="I83" s="5">
        <f>SUM(J83:K83)</f>
        <v>2154789.89</v>
      </c>
      <c r="J83" s="2">
        <v>2154789.89</v>
      </c>
      <c r="K83" s="5">
        <v>0</v>
      </c>
      <c r="L83" s="5">
        <v>0</v>
      </c>
      <c r="M83" s="5">
        <v>0</v>
      </c>
      <c r="N83" s="5">
        <v>0</v>
      </c>
      <c r="O83" s="40">
        <v>0</v>
      </c>
    </row>
    <row r="84" spans="1:15" s="3" customFormat="1" ht="46.9" customHeight="1" x14ac:dyDescent="0.25">
      <c r="A84" s="71"/>
      <c r="B84" s="74"/>
      <c r="C84" s="65"/>
      <c r="D84" s="65"/>
      <c r="E84" s="77"/>
      <c r="F84" s="24">
        <v>0</v>
      </c>
      <c r="G84" s="91"/>
      <c r="H84" s="4" t="s">
        <v>17</v>
      </c>
      <c r="I84" s="5">
        <f>SUM(J84:K84)</f>
        <v>47089.919999999998</v>
      </c>
      <c r="J84" s="5">
        <v>47089.919999999998</v>
      </c>
      <c r="K84" s="5">
        <v>0</v>
      </c>
      <c r="L84" s="5">
        <v>0</v>
      </c>
      <c r="M84" s="5">
        <v>0</v>
      </c>
      <c r="N84" s="5">
        <v>0</v>
      </c>
      <c r="O84" s="41">
        <v>0</v>
      </c>
    </row>
    <row r="85" spans="1:15" s="3" customFormat="1" ht="60.6" customHeight="1" x14ac:dyDescent="0.25">
      <c r="A85" s="66" t="s">
        <v>74</v>
      </c>
      <c r="B85" s="104" t="s">
        <v>77</v>
      </c>
      <c r="C85" s="86" t="s">
        <v>85</v>
      </c>
      <c r="D85" s="88">
        <f>D90</f>
        <v>2200</v>
      </c>
      <c r="E85" s="84">
        <f>E90+E94</f>
        <v>4852733.1100000003</v>
      </c>
      <c r="F85" s="35">
        <v>0</v>
      </c>
      <c r="G85" s="84">
        <f>G90+G94</f>
        <v>905386.90743999998</v>
      </c>
      <c r="H85" s="31" t="s">
        <v>11</v>
      </c>
      <c r="I85" s="32">
        <f>I86+I87+I89</f>
        <v>2447176.52</v>
      </c>
      <c r="J85" s="32">
        <f>J86+J87+J89</f>
        <v>1857401.6300000001</v>
      </c>
      <c r="K85" s="32">
        <f>K86+K87+K89</f>
        <v>589774.89</v>
      </c>
      <c r="L85" s="32">
        <v>0</v>
      </c>
      <c r="M85" s="32">
        <v>0</v>
      </c>
      <c r="N85" s="32">
        <f>N86+N87+N89</f>
        <v>0</v>
      </c>
      <c r="O85" s="43">
        <v>0</v>
      </c>
    </row>
    <row r="86" spans="1:15" s="3" customFormat="1" ht="57" x14ac:dyDescent="0.25">
      <c r="A86" s="67"/>
      <c r="B86" s="133"/>
      <c r="C86" s="87"/>
      <c r="D86" s="126"/>
      <c r="E86" s="89"/>
      <c r="F86" s="35">
        <v>0</v>
      </c>
      <c r="G86" s="85"/>
      <c r="H86" s="31" t="s">
        <v>32</v>
      </c>
      <c r="I86" s="32">
        <f>SUM(J86:K86)</f>
        <v>759478.3</v>
      </c>
      <c r="J86" s="32">
        <f t="shared" ref="J86:K87" si="12">J91+J95</f>
        <v>485003.1</v>
      </c>
      <c r="K86" s="32">
        <f t="shared" si="12"/>
        <v>274475.2</v>
      </c>
      <c r="L86" s="32">
        <v>0</v>
      </c>
      <c r="M86" s="32">
        <v>0</v>
      </c>
      <c r="N86" s="32">
        <f t="shared" ref="N86" si="13">N91+N95</f>
        <v>0</v>
      </c>
      <c r="O86" s="43">
        <v>0</v>
      </c>
    </row>
    <row r="87" spans="1:15" s="3" customFormat="1" ht="58.9" customHeight="1" x14ac:dyDescent="0.25">
      <c r="A87" s="67"/>
      <c r="B87" s="133"/>
      <c r="C87" s="87"/>
      <c r="D87" s="126"/>
      <c r="E87" s="89"/>
      <c r="F87" s="35">
        <v>0</v>
      </c>
      <c r="G87" s="85"/>
      <c r="H87" s="134" t="s">
        <v>7</v>
      </c>
      <c r="I87" s="34">
        <f>SUM(J87:O87)</f>
        <v>770560.21</v>
      </c>
      <c r="J87" s="32">
        <f t="shared" si="12"/>
        <v>676248.75</v>
      </c>
      <c r="K87" s="32">
        <f t="shared" si="12"/>
        <v>94311.46</v>
      </c>
      <c r="L87" s="32">
        <v>0</v>
      </c>
      <c r="M87" s="32">
        <v>0</v>
      </c>
      <c r="N87" s="32">
        <f t="shared" ref="N87" si="14">N92+N96</f>
        <v>0</v>
      </c>
      <c r="O87" s="43">
        <v>0</v>
      </c>
    </row>
    <row r="88" spans="1:15" ht="50.25" customHeight="1" x14ac:dyDescent="0.25">
      <c r="A88" s="67"/>
      <c r="B88" s="51" t="s">
        <v>51</v>
      </c>
      <c r="C88" s="87"/>
      <c r="D88" s="126"/>
      <c r="E88" s="89"/>
      <c r="F88" s="49"/>
      <c r="G88" s="85"/>
      <c r="H88" s="135"/>
      <c r="I88" s="34">
        <f>SUM(J88:K88)</f>
        <v>19510.11</v>
      </c>
      <c r="J88" s="32">
        <f t="shared" ref="J88:K88" si="15">J97</f>
        <v>9976</v>
      </c>
      <c r="K88" s="32">
        <f t="shared" si="15"/>
        <v>9534.11</v>
      </c>
      <c r="L88" s="32">
        <v>0</v>
      </c>
      <c r="M88" s="32">
        <v>0</v>
      </c>
      <c r="N88" s="32">
        <f>N97</f>
        <v>0</v>
      </c>
      <c r="O88" s="43">
        <v>0</v>
      </c>
    </row>
    <row r="89" spans="1:15" ht="75.599999999999994" customHeight="1" x14ac:dyDescent="0.25">
      <c r="A89" s="68"/>
      <c r="B89" s="48"/>
      <c r="C89" s="101"/>
      <c r="D89" s="127"/>
      <c r="E89" s="90"/>
      <c r="F89" s="39">
        <v>0</v>
      </c>
      <c r="G89" s="91"/>
      <c r="H89" s="33" t="s">
        <v>17</v>
      </c>
      <c r="I89" s="34">
        <f>SUM(J89:O89)</f>
        <v>917138.01</v>
      </c>
      <c r="J89" s="32">
        <f>J93+J98</f>
        <v>696149.78</v>
      </c>
      <c r="K89" s="32">
        <f>K93+K98</f>
        <v>220988.23</v>
      </c>
      <c r="L89" s="32">
        <v>0</v>
      </c>
      <c r="M89" s="32">
        <v>0</v>
      </c>
      <c r="N89" s="32">
        <f>N93+N98</f>
        <v>0</v>
      </c>
      <c r="O89" s="44">
        <v>0</v>
      </c>
    </row>
    <row r="90" spans="1:15" ht="28.9" customHeight="1" x14ac:dyDescent="0.25">
      <c r="A90" s="69" t="s">
        <v>82</v>
      </c>
      <c r="B90" s="72" t="s">
        <v>40</v>
      </c>
      <c r="C90" s="63" t="s">
        <v>23</v>
      </c>
      <c r="D90" s="138">
        <v>2200</v>
      </c>
      <c r="E90" s="75">
        <v>3737934.22</v>
      </c>
      <c r="F90" s="75">
        <v>0</v>
      </c>
      <c r="G90" s="75">
        <v>813927.28723999998</v>
      </c>
      <c r="H90" s="54" t="s">
        <v>11</v>
      </c>
      <c r="I90" s="2">
        <f>SUM(J90:K90)</f>
        <v>1332377.6300000001</v>
      </c>
      <c r="J90" s="2">
        <f>SUM(J91:J93)</f>
        <v>1332377.6300000001</v>
      </c>
      <c r="K90" s="2">
        <v>0</v>
      </c>
      <c r="L90" s="2">
        <v>0</v>
      </c>
      <c r="M90" s="2">
        <v>0</v>
      </c>
      <c r="N90" s="2">
        <f>SUM(N91:N93)</f>
        <v>0</v>
      </c>
      <c r="O90" s="40">
        <v>0</v>
      </c>
    </row>
    <row r="91" spans="1:15" ht="58.9" customHeight="1" x14ac:dyDescent="0.25">
      <c r="A91" s="70"/>
      <c r="B91" s="73"/>
      <c r="C91" s="64"/>
      <c r="D91" s="139"/>
      <c r="E91" s="76"/>
      <c r="F91" s="76"/>
      <c r="G91" s="76"/>
      <c r="H91" s="54" t="s">
        <v>32</v>
      </c>
      <c r="I91" s="2">
        <f>SUM(J91:K91)</f>
        <v>442650.5</v>
      </c>
      <c r="J91" s="2">
        <v>442650.5</v>
      </c>
      <c r="K91" s="2">
        <v>0</v>
      </c>
      <c r="L91" s="2">
        <v>0</v>
      </c>
      <c r="M91" s="2">
        <v>0</v>
      </c>
      <c r="N91" s="2">
        <v>0</v>
      </c>
      <c r="O91" s="40">
        <v>0</v>
      </c>
    </row>
    <row r="92" spans="1:15" ht="58.15" customHeight="1" x14ac:dyDescent="0.25">
      <c r="A92" s="70"/>
      <c r="B92" s="73"/>
      <c r="C92" s="64"/>
      <c r="D92" s="139"/>
      <c r="E92" s="76"/>
      <c r="F92" s="76"/>
      <c r="G92" s="76"/>
      <c r="H92" s="4" t="s">
        <v>7</v>
      </c>
      <c r="I92" s="5">
        <f>SUM(J92:K92)</f>
        <v>390510.83</v>
      </c>
      <c r="J92" s="5">
        <v>390510.83</v>
      </c>
      <c r="K92" s="5">
        <v>0</v>
      </c>
      <c r="L92" s="5">
        <v>0</v>
      </c>
      <c r="M92" s="5">
        <v>0</v>
      </c>
      <c r="N92" s="5">
        <v>0</v>
      </c>
      <c r="O92" s="40">
        <v>0</v>
      </c>
    </row>
    <row r="93" spans="1:15" ht="63.6" customHeight="1" x14ac:dyDescent="0.25">
      <c r="A93" s="71"/>
      <c r="B93" s="74"/>
      <c r="C93" s="65"/>
      <c r="D93" s="140"/>
      <c r="E93" s="77"/>
      <c r="F93" s="77"/>
      <c r="G93" s="77"/>
      <c r="H93" s="4" t="s">
        <v>17</v>
      </c>
      <c r="I93" s="5">
        <f>SUM(J93:K93)</f>
        <v>499216.3</v>
      </c>
      <c r="J93" s="5">
        <v>499216.3</v>
      </c>
      <c r="K93" s="5">
        <v>0</v>
      </c>
      <c r="L93" s="5">
        <v>0</v>
      </c>
      <c r="M93" s="5">
        <v>0</v>
      </c>
      <c r="N93" s="5">
        <v>0</v>
      </c>
      <c r="O93" s="41">
        <v>0</v>
      </c>
    </row>
    <row r="94" spans="1:15" ht="39.75" customHeight="1" x14ac:dyDescent="0.25">
      <c r="A94" s="69" t="s">
        <v>83</v>
      </c>
      <c r="B94" s="72" t="s">
        <v>26</v>
      </c>
      <c r="C94" s="63" t="s">
        <v>42</v>
      </c>
      <c r="D94" s="63">
        <v>550</v>
      </c>
      <c r="E94" s="75">
        <f>I94</f>
        <v>1114798.8900000001</v>
      </c>
      <c r="F94" s="1">
        <v>0</v>
      </c>
      <c r="G94" s="75">
        <v>91459.620200000005</v>
      </c>
      <c r="H94" s="59" t="s">
        <v>11</v>
      </c>
      <c r="I94" s="2">
        <f>SUM(J94:O94)</f>
        <v>1114798.8900000001</v>
      </c>
      <c r="J94" s="55">
        <f>J95+J96+J98</f>
        <v>525024</v>
      </c>
      <c r="K94" s="55">
        <f>K95+K96+K98</f>
        <v>589774.89</v>
      </c>
      <c r="L94" s="55">
        <v>0</v>
      </c>
      <c r="M94" s="55">
        <v>0</v>
      </c>
      <c r="N94" s="55">
        <f>N95+N96+N98</f>
        <v>0</v>
      </c>
      <c r="O94" s="56">
        <v>0</v>
      </c>
    </row>
    <row r="95" spans="1:15" ht="75" customHeight="1" x14ac:dyDescent="0.25">
      <c r="A95" s="70"/>
      <c r="B95" s="73"/>
      <c r="C95" s="64"/>
      <c r="D95" s="64"/>
      <c r="E95" s="76"/>
      <c r="F95" s="1"/>
      <c r="G95" s="76"/>
      <c r="H95" s="59" t="s">
        <v>32</v>
      </c>
      <c r="I95" s="2">
        <f>SUM(J95:O95)</f>
        <v>316827.8</v>
      </c>
      <c r="J95" s="55">
        <v>42352.6</v>
      </c>
      <c r="K95" s="55">
        <v>274475.2</v>
      </c>
      <c r="L95" s="55">
        <v>0</v>
      </c>
      <c r="M95" s="55">
        <v>0</v>
      </c>
      <c r="N95" s="55">
        <v>0</v>
      </c>
      <c r="O95" s="56">
        <v>0</v>
      </c>
    </row>
    <row r="96" spans="1:15" ht="58.15" customHeight="1" x14ac:dyDescent="0.25">
      <c r="A96" s="70"/>
      <c r="B96" s="93"/>
      <c r="C96" s="64"/>
      <c r="D96" s="64"/>
      <c r="E96" s="76"/>
      <c r="F96" s="1">
        <v>0</v>
      </c>
      <c r="G96" s="85"/>
      <c r="H96" s="132" t="s">
        <v>7</v>
      </c>
      <c r="I96" s="5">
        <f>SUM(J96:K96)</f>
        <v>380049.38</v>
      </c>
      <c r="J96" s="55">
        <v>285737.92</v>
      </c>
      <c r="K96" s="55">
        <v>94311.46</v>
      </c>
      <c r="L96" s="55">
        <v>0</v>
      </c>
      <c r="M96" s="55">
        <v>0</v>
      </c>
      <c r="N96" s="55">
        <v>0</v>
      </c>
      <c r="O96" s="56">
        <v>0</v>
      </c>
    </row>
    <row r="97" spans="1:15" x14ac:dyDescent="0.25">
      <c r="A97" s="70"/>
      <c r="B97" s="17" t="s">
        <v>51</v>
      </c>
      <c r="C97" s="64"/>
      <c r="D97" s="64"/>
      <c r="E97" s="76"/>
      <c r="F97" s="57"/>
      <c r="G97" s="85"/>
      <c r="H97" s="106"/>
      <c r="I97" s="5">
        <f>SUM(J97:O97)</f>
        <v>19510.11</v>
      </c>
      <c r="J97" s="55">
        <v>9976</v>
      </c>
      <c r="K97" s="55">
        <v>9534.11</v>
      </c>
      <c r="L97" s="55">
        <v>0</v>
      </c>
      <c r="M97" s="55">
        <v>0</v>
      </c>
      <c r="N97" s="55">
        <v>0</v>
      </c>
      <c r="O97" s="56">
        <v>0</v>
      </c>
    </row>
    <row r="98" spans="1:15" ht="82.15" customHeight="1" x14ac:dyDescent="0.25">
      <c r="A98" s="71"/>
      <c r="B98" s="17"/>
      <c r="C98" s="65"/>
      <c r="D98" s="65"/>
      <c r="E98" s="77"/>
      <c r="F98" s="57"/>
      <c r="G98" s="91"/>
      <c r="H98" s="4" t="s">
        <v>17</v>
      </c>
      <c r="I98" s="5">
        <f>SUM(J98:K98)</f>
        <v>417921.71</v>
      </c>
      <c r="J98" s="55">
        <v>196933.48</v>
      </c>
      <c r="K98" s="55">
        <v>220988.23</v>
      </c>
      <c r="L98" s="55">
        <v>0</v>
      </c>
      <c r="M98" s="55">
        <v>0</v>
      </c>
      <c r="N98" s="55">
        <v>0</v>
      </c>
      <c r="O98" s="62">
        <v>0</v>
      </c>
    </row>
    <row r="99" spans="1:15" ht="27.75" customHeight="1" x14ac:dyDescent="0.25">
      <c r="A99" s="129" t="s">
        <v>87</v>
      </c>
      <c r="B99" s="130"/>
      <c r="C99" s="130"/>
      <c r="D99" s="130"/>
      <c r="E99" s="130"/>
      <c r="F99" s="130"/>
      <c r="G99" s="130"/>
      <c r="H99" s="130"/>
      <c r="I99" s="130"/>
      <c r="J99" s="130"/>
      <c r="K99" s="130"/>
      <c r="L99" s="130"/>
      <c r="M99" s="130"/>
      <c r="N99" s="130"/>
      <c r="O99" s="131"/>
    </row>
    <row r="100" spans="1:15" ht="57" customHeight="1" x14ac:dyDescent="0.25">
      <c r="A100" s="66" t="s">
        <v>75</v>
      </c>
      <c r="B100" s="104" t="s">
        <v>64</v>
      </c>
      <c r="C100" s="86" t="s">
        <v>85</v>
      </c>
      <c r="D100" s="88">
        <f>D104</f>
        <v>400</v>
      </c>
      <c r="E100" s="84">
        <f>E104</f>
        <v>265388.10499999998</v>
      </c>
      <c r="F100" s="35">
        <v>0</v>
      </c>
      <c r="G100" s="84">
        <f>G104</f>
        <v>318999.87861999997</v>
      </c>
      <c r="H100" s="31" t="s">
        <v>11</v>
      </c>
      <c r="I100" s="32">
        <f t="shared" ref="I100:K100" si="16">SUM(I101:I103)</f>
        <v>265388.10499999998</v>
      </c>
      <c r="J100" s="32">
        <f t="shared" si="16"/>
        <v>265388.10499999998</v>
      </c>
      <c r="K100" s="32">
        <f t="shared" si="16"/>
        <v>0</v>
      </c>
      <c r="L100" s="32">
        <v>0</v>
      </c>
      <c r="M100" s="32">
        <v>0</v>
      </c>
      <c r="N100" s="32">
        <v>0</v>
      </c>
      <c r="O100" s="43">
        <v>0</v>
      </c>
    </row>
    <row r="101" spans="1:15" ht="22.5" customHeight="1" x14ac:dyDescent="0.25">
      <c r="A101" s="67"/>
      <c r="B101" s="125"/>
      <c r="C101" s="87"/>
      <c r="D101" s="126"/>
      <c r="E101" s="89"/>
      <c r="F101" s="35">
        <v>0</v>
      </c>
      <c r="G101" s="85"/>
      <c r="H101" s="31" t="s">
        <v>32</v>
      </c>
      <c r="I101" s="32">
        <f>SUM(J101:K101)</f>
        <v>51301.1</v>
      </c>
      <c r="J101" s="32">
        <f t="shared" ref="J101:J103" si="17">J105</f>
        <v>51301.1</v>
      </c>
      <c r="K101" s="32">
        <v>0</v>
      </c>
      <c r="L101" s="32">
        <v>0</v>
      </c>
      <c r="M101" s="32">
        <v>0</v>
      </c>
      <c r="N101" s="32">
        <v>0</v>
      </c>
      <c r="O101" s="43">
        <v>0</v>
      </c>
    </row>
    <row r="102" spans="1:15" ht="57" x14ac:dyDescent="0.25">
      <c r="A102" s="67"/>
      <c r="B102" s="125"/>
      <c r="C102" s="87"/>
      <c r="D102" s="126"/>
      <c r="E102" s="89"/>
      <c r="F102" s="35">
        <v>0</v>
      </c>
      <c r="G102" s="85"/>
      <c r="H102" s="33" t="s">
        <v>7</v>
      </c>
      <c r="I102" s="34">
        <f>SUM(J102:O102)</f>
        <v>135700.595</v>
      </c>
      <c r="J102" s="34">
        <f t="shared" si="17"/>
        <v>135700.595</v>
      </c>
      <c r="K102" s="32">
        <v>0</v>
      </c>
      <c r="L102" s="32">
        <v>0</v>
      </c>
      <c r="M102" s="32">
        <v>0</v>
      </c>
      <c r="N102" s="32">
        <v>0</v>
      </c>
      <c r="O102" s="43">
        <v>0</v>
      </c>
    </row>
    <row r="103" spans="1:15" ht="71.25" x14ac:dyDescent="0.25">
      <c r="A103" s="68"/>
      <c r="B103" s="124"/>
      <c r="C103" s="101"/>
      <c r="D103" s="127"/>
      <c r="E103" s="90"/>
      <c r="F103" s="39">
        <v>0</v>
      </c>
      <c r="G103" s="91"/>
      <c r="H103" s="33" t="s">
        <v>17</v>
      </c>
      <c r="I103" s="34">
        <f>SUM(J103:O103)</f>
        <v>78386.41</v>
      </c>
      <c r="J103" s="34">
        <f t="shared" si="17"/>
        <v>78386.41</v>
      </c>
      <c r="K103" s="34">
        <v>0</v>
      </c>
      <c r="L103" s="34">
        <v>0</v>
      </c>
      <c r="M103" s="34">
        <v>0</v>
      </c>
      <c r="N103" s="34">
        <v>0</v>
      </c>
      <c r="O103" s="44">
        <v>0</v>
      </c>
    </row>
    <row r="104" spans="1:15" x14ac:dyDescent="0.25">
      <c r="A104" s="69" t="s">
        <v>84</v>
      </c>
      <c r="B104" s="72" t="s">
        <v>39</v>
      </c>
      <c r="C104" s="63" t="s">
        <v>35</v>
      </c>
      <c r="D104" s="63">
        <v>400</v>
      </c>
      <c r="E104" s="75">
        <f>I104</f>
        <v>265388.10499999998</v>
      </c>
      <c r="F104" s="75">
        <v>0</v>
      </c>
      <c r="G104" s="75">
        <v>318999.87861999997</v>
      </c>
      <c r="H104" s="26" t="s">
        <v>11</v>
      </c>
      <c r="I104" s="2">
        <f>SUM(J104:K104)</f>
        <v>265388.10499999998</v>
      </c>
      <c r="J104" s="2">
        <f>SUM(J105:J107)</f>
        <v>265388.10499999998</v>
      </c>
      <c r="K104" s="2">
        <v>0</v>
      </c>
      <c r="L104" s="2">
        <v>0</v>
      </c>
      <c r="M104" s="2">
        <v>0</v>
      </c>
      <c r="N104" s="2">
        <v>0</v>
      </c>
      <c r="O104" s="40">
        <v>0</v>
      </c>
    </row>
    <row r="105" spans="1:15" ht="60" x14ac:dyDescent="0.25">
      <c r="A105" s="70"/>
      <c r="B105" s="73"/>
      <c r="C105" s="64"/>
      <c r="D105" s="64"/>
      <c r="E105" s="76"/>
      <c r="F105" s="76"/>
      <c r="G105" s="85"/>
      <c r="H105" s="4" t="s">
        <v>32</v>
      </c>
      <c r="I105" s="5">
        <f>SUM(J105:J105)</f>
        <v>51301.1</v>
      </c>
      <c r="J105" s="5">
        <v>51301.1</v>
      </c>
      <c r="K105" s="5">
        <v>0</v>
      </c>
      <c r="L105" s="5">
        <v>0</v>
      </c>
      <c r="M105" s="5">
        <v>0</v>
      </c>
      <c r="N105" s="5">
        <v>0</v>
      </c>
      <c r="O105" s="40">
        <v>0</v>
      </c>
    </row>
    <row r="106" spans="1:15" ht="60" x14ac:dyDescent="0.25">
      <c r="A106" s="70"/>
      <c r="B106" s="73"/>
      <c r="C106" s="64"/>
      <c r="D106" s="64"/>
      <c r="E106" s="76"/>
      <c r="F106" s="76"/>
      <c r="G106" s="85"/>
      <c r="H106" s="4" t="s">
        <v>7</v>
      </c>
      <c r="I106" s="5">
        <f>SUM(J106:J106)</f>
        <v>135700.595</v>
      </c>
      <c r="J106" s="5">
        <v>135700.595</v>
      </c>
      <c r="K106" s="5">
        <v>0</v>
      </c>
      <c r="L106" s="5">
        <v>0</v>
      </c>
      <c r="M106" s="5">
        <v>0</v>
      </c>
      <c r="N106" s="5">
        <v>0</v>
      </c>
      <c r="O106" s="40">
        <v>0</v>
      </c>
    </row>
    <row r="107" spans="1:15" ht="57" customHeight="1" x14ac:dyDescent="0.25">
      <c r="A107" s="71"/>
      <c r="B107" s="74"/>
      <c r="C107" s="65"/>
      <c r="D107" s="65"/>
      <c r="E107" s="77"/>
      <c r="F107" s="77"/>
      <c r="G107" s="91"/>
      <c r="H107" s="4" t="s">
        <v>17</v>
      </c>
      <c r="I107" s="5">
        <f>SUM(J107:J107)</f>
        <v>78386.41</v>
      </c>
      <c r="J107" s="5">
        <v>78386.41</v>
      </c>
      <c r="K107" s="5">
        <v>0</v>
      </c>
      <c r="L107" s="5">
        <v>0</v>
      </c>
      <c r="M107" s="5">
        <v>0</v>
      </c>
      <c r="N107" s="5">
        <v>0</v>
      </c>
      <c r="O107" s="41">
        <v>0</v>
      </c>
    </row>
    <row r="108" spans="1:15" ht="58.15" customHeight="1" x14ac:dyDescent="0.25">
      <c r="A108" s="120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9" t="s">
        <v>43</v>
      </c>
    </row>
    <row r="109" spans="1:15" ht="60" customHeight="1" x14ac:dyDescent="0.25">
      <c r="A109" s="120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9"/>
    </row>
    <row r="110" spans="1:15" ht="61.15" customHeight="1" x14ac:dyDescent="0.25">
      <c r="A110" s="7"/>
      <c r="B110" s="10"/>
      <c r="C110" s="10"/>
      <c r="D110" s="10"/>
      <c r="E110" s="10" t="s">
        <v>37</v>
      </c>
      <c r="F110" s="10"/>
      <c r="G110" s="10"/>
      <c r="H110" s="10"/>
      <c r="I110" s="10"/>
      <c r="J110" s="10"/>
      <c r="K110" s="10" t="s">
        <v>28</v>
      </c>
      <c r="N110" s="10"/>
    </row>
    <row r="111" spans="1:15" ht="40.9" customHeight="1" x14ac:dyDescent="0.25">
      <c r="A111" s="7"/>
    </row>
    <row r="112" spans="1:15" ht="55.9" customHeight="1" x14ac:dyDescent="0.25">
      <c r="A112" s="7"/>
    </row>
    <row r="113" ht="27" customHeight="1" x14ac:dyDescent="0.25"/>
    <row r="114" ht="33.6" customHeight="1" x14ac:dyDescent="0.25"/>
    <row r="115" ht="61.15" customHeight="1" x14ac:dyDescent="0.25"/>
    <row r="116" ht="19.899999999999999" customHeight="1" x14ac:dyDescent="0.25"/>
    <row r="121" ht="56.45" customHeight="1" x14ac:dyDescent="0.25"/>
    <row r="122" ht="61.15" customHeight="1" x14ac:dyDescent="0.25"/>
    <row r="123" ht="59.45" customHeight="1" x14ac:dyDescent="0.25"/>
    <row r="124" ht="26.45" customHeight="1" x14ac:dyDescent="0.25"/>
    <row r="125" ht="22.9" customHeight="1" x14ac:dyDescent="0.25"/>
    <row r="126" ht="76.900000000000006" customHeight="1" x14ac:dyDescent="0.25"/>
    <row r="127" ht="63.6" customHeight="1" x14ac:dyDescent="0.25"/>
    <row r="128" ht="27" customHeight="1" x14ac:dyDescent="0.25"/>
    <row r="132" ht="21" customHeight="1" x14ac:dyDescent="0.25"/>
    <row r="133" ht="61.5" customHeight="1" x14ac:dyDescent="0.25"/>
    <row r="134" ht="66.599999999999994" customHeight="1" x14ac:dyDescent="0.25"/>
  </sheetData>
  <mergeCells count="185">
    <mergeCell ref="H96:H97"/>
    <mergeCell ref="B85:B87"/>
    <mergeCell ref="H87:H88"/>
    <mergeCell ref="G61:G63"/>
    <mergeCell ref="A53:A56"/>
    <mergeCell ref="B53:B54"/>
    <mergeCell ref="C53:C56"/>
    <mergeCell ref="F35:F37"/>
    <mergeCell ref="F57:F60"/>
    <mergeCell ref="H58:H59"/>
    <mergeCell ref="G35:G37"/>
    <mergeCell ref="G70:G72"/>
    <mergeCell ref="B90:B93"/>
    <mergeCell ref="C90:C93"/>
    <mergeCell ref="D90:D93"/>
    <mergeCell ref="E90:E93"/>
    <mergeCell ref="G90:G93"/>
    <mergeCell ref="F90:F93"/>
    <mergeCell ref="A85:A89"/>
    <mergeCell ref="C85:C89"/>
    <mergeCell ref="D85:D89"/>
    <mergeCell ref="E85:E89"/>
    <mergeCell ref="G85:G89"/>
    <mergeCell ref="B35:B37"/>
    <mergeCell ref="C35:C37"/>
    <mergeCell ref="A100:A103"/>
    <mergeCell ref="B100:B103"/>
    <mergeCell ref="C100:C103"/>
    <mergeCell ref="D100:D103"/>
    <mergeCell ref="E100:E103"/>
    <mergeCell ref="B29:B31"/>
    <mergeCell ref="B77:B80"/>
    <mergeCell ref="C77:C80"/>
    <mergeCell ref="D77:D80"/>
    <mergeCell ref="A94:A98"/>
    <mergeCell ref="B94:B96"/>
    <mergeCell ref="C94:C98"/>
    <mergeCell ref="D94:D98"/>
    <mergeCell ref="E94:E98"/>
    <mergeCell ref="A47:A49"/>
    <mergeCell ref="C50:C52"/>
    <mergeCell ref="A35:A37"/>
    <mergeCell ref="A70:A72"/>
    <mergeCell ref="A81:A84"/>
    <mergeCell ref="A90:A93"/>
    <mergeCell ref="A99:O99"/>
    <mergeCell ref="B32:B34"/>
    <mergeCell ref="G81:G84"/>
    <mergeCell ref="A29:A31"/>
    <mergeCell ref="G22:G23"/>
    <mergeCell ref="G26:G28"/>
    <mergeCell ref="G29:G31"/>
    <mergeCell ref="A24:O24"/>
    <mergeCell ref="E26:E28"/>
    <mergeCell ref="B20:B21"/>
    <mergeCell ref="C20:C21"/>
    <mergeCell ref="D20:D21"/>
    <mergeCell ref="A22:A23"/>
    <mergeCell ref="B22:B23"/>
    <mergeCell ref="C22:C23"/>
    <mergeCell ref="D22:D23"/>
    <mergeCell ref="E22:E23"/>
    <mergeCell ref="F29:F31"/>
    <mergeCell ref="D29:D31"/>
    <mergeCell ref="E29:E31"/>
    <mergeCell ref="C104:C107"/>
    <mergeCell ref="D104:D107"/>
    <mergeCell ref="E104:E107"/>
    <mergeCell ref="F104:F107"/>
    <mergeCell ref="G104:G107"/>
    <mergeCell ref="A108:A109"/>
    <mergeCell ref="A104:A107"/>
    <mergeCell ref="B104:B107"/>
    <mergeCell ref="G43:G45"/>
    <mergeCell ref="G47:G49"/>
    <mergeCell ref="G50:G52"/>
    <mergeCell ref="G100:G103"/>
    <mergeCell ref="G64:G66"/>
    <mergeCell ref="D70:D72"/>
    <mergeCell ref="E70:E72"/>
    <mergeCell ref="G57:G60"/>
    <mergeCell ref="D47:D49"/>
    <mergeCell ref="E57:E60"/>
    <mergeCell ref="D57:D60"/>
    <mergeCell ref="G77:G80"/>
    <mergeCell ref="D53:D56"/>
    <mergeCell ref="E53:E56"/>
    <mergeCell ref="G53:G56"/>
    <mergeCell ref="F43:F45"/>
    <mergeCell ref="G94:G98"/>
    <mergeCell ref="H54:H55"/>
    <mergeCell ref="A1:O1"/>
    <mergeCell ref="A7:O7"/>
    <mergeCell ref="A8:O8"/>
    <mergeCell ref="A9:O9"/>
    <mergeCell ref="A10:O10"/>
    <mergeCell ref="A14:A16"/>
    <mergeCell ref="B14:B16"/>
    <mergeCell ref="H14:H16"/>
    <mergeCell ref="A12:O12"/>
    <mergeCell ref="J4:O5"/>
    <mergeCell ref="A2:O2"/>
    <mergeCell ref="A3:O3"/>
    <mergeCell ref="O14:O16"/>
    <mergeCell ref="C14:C16"/>
    <mergeCell ref="D14:D16"/>
    <mergeCell ref="E14:E16"/>
    <mergeCell ref="F14:F16"/>
    <mergeCell ref="G14:G16"/>
    <mergeCell ref="F26:F28"/>
    <mergeCell ref="D35:D37"/>
    <mergeCell ref="E35:E37"/>
    <mergeCell ref="A38:O38"/>
    <mergeCell ref="A39:A42"/>
    <mergeCell ref="C39:C42"/>
    <mergeCell ref="D39:D42"/>
    <mergeCell ref="E39:E42"/>
    <mergeCell ref="G39:G42"/>
    <mergeCell ref="A18:O18"/>
    <mergeCell ref="E20:E21"/>
    <mergeCell ref="F22:F23"/>
    <mergeCell ref="A26:A28"/>
    <mergeCell ref="C26:C28"/>
    <mergeCell ref="D26:D28"/>
    <mergeCell ref="C29:C31"/>
    <mergeCell ref="B39:B42"/>
    <mergeCell ref="F20:F21"/>
    <mergeCell ref="A20:A21"/>
    <mergeCell ref="A19:O19"/>
    <mergeCell ref="A25:O25"/>
    <mergeCell ref="B26:B27"/>
    <mergeCell ref="A32:A34"/>
    <mergeCell ref="C32:C34"/>
    <mergeCell ref="D32:D34"/>
    <mergeCell ref="E32:E34"/>
    <mergeCell ref="F32:F34"/>
    <mergeCell ref="G20:G21"/>
    <mergeCell ref="G32:G34"/>
    <mergeCell ref="B67:B69"/>
    <mergeCell ref="B70:B72"/>
    <mergeCell ref="C70:C72"/>
    <mergeCell ref="A43:A45"/>
    <mergeCell ref="B43:B45"/>
    <mergeCell ref="C43:C45"/>
    <mergeCell ref="D43:D45"/>
    <mergeCell ref="E61:E63"/>
    <mergeCell ref="A61:A63"/>
    <mergeCell ref="C61:C63"/>
    <mergeCell ref="D61:D63"/>
    <mergeCell ref="E47:E49"/>
    <mergeCell ref="E43:E45"/>
    <mergeCell ref="B50:B52"/>
    <mergeCell ref="B47:B49"/>
    <mergeCell ref="A57:A60"/>
    <mergeCell ref="B57:B58"/>
    <mergeCell ref="B61:B63"/>
    <mergeCell ref="D50:D52"/>
    <mergeCell ref="E50:E52"/>
    <mergeCell ref="C57:C60"/>
    <mergeCell ref="C47:C49"/>
    <mergeCell ref="A50:A52"/>
    <mergeCell ref="D81:D84"/>
    <mergeCell ref="C81:C84"/>
    <mergeCell ref="A77:A80"/>
    <mergeCell ref="A64:A66"/>
    <mergeCell ref="B64:B66"/>
    <mergeCell ref="C64:C66"/>
    <mergeCell ref="D64:D66"/>
    <mergeCell ref="E64:E66"/>
    <mergeCell ref="I14:N15"/>
    <mergeCell ref="G67:G69"/>
    <mergeCell ref="B81:B84"/>
    <mergeCell ref="A67:A69"/>
    <mergeCell ref="E81:E84"/>
    <mergeCell ref="C67:C69"/>
    <mergeCell ref="D67:D69"/>
    <mergeCell ref="E67:E69"/>
    <mergeCell ref="E77:E80"/>
    <mergeCell ref="A73:A75"/>
    <mergeCell ref="B73:B75"/>
    <mergeCell ref="C73:C75"/>
    <mergeCell ref="D73:D75"/>
    <mergeCell ref="E73:E75"/>
    <mergeCell ref="G73:G75"/>
    <mergeCell ref="A76:O76"/>
  </mergeCells>
  <printOptions horizontalCentered="1"/>
  <pageMargins left="3.937007874015748E-2" right="3.937007874015748E-2" top="0.39370078740157483" bottom="0.39370078740157483" header="0.11811023622047245" footer="0.11811023622047245"/>
  <pageSetup paperSize="9" scale="51" fitToWidth="0" fitToHeight="0" orientation="landscape" horizontalDpi="4294967295" verticalDpi="4294967295" r:id="rId1"/>
  <headerFooter differentFirst="1">
    <oddHeader>&amp;C&amp;P</oddHeader>
  </headerFooter>
  <rowBreaks count="4" manualBreakCount="4">
    <brk id="52" max="14" man="1"/>
    <brk id="69" max="14" man="1"/>
    <brk id="119" max="14" man="1"/>
    <brk id="116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2022-10-21T07:29:34Z</dcterms:modified>
</cp:coreProperties>
</file>