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18-64-104\Share\_Общее\Муницпальная программа Жилище\11.2022\"/>
    </mc:Choice>
  </mc:AlternateContent>
  <bookViews>
    <workbookView xWindow="0" yWindow="0" windowWidth="23250" windowHeight="108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Лист1!$A$1:$L$93</definedName>
  </definedNames>
  <calcPr calcId="162913" iterate="1"/>
</workbook>
</file>

<file path=xl/calcChain.xml><?xml version="1.0" encoding="utf-8"?>
<calcChain xmlns="http://schemas.openxmlformats.org/spreadsheetml/2006/main">
  <c r="H16" i="1" l="1"/>
  <c r="I24" i="1" l="1"/>
  <c r="H24" i="1"/>
  <c r="E45" i="1" l="1"/>
  <c r="H75" i="1"/>
  <c r="H45" i="1"/>
  <c r="E23" i="1" l="1"/>
  <c r="F21" i="1" l="1"/>
  <c r="G21" i="1"/>
  <c r="I21" i="1"/>
  <c r="J21" i="1"/>
  <c r="H21" i="1"/>
  <c r="E21" i="1" l="1"/>
  <c r="I22" i="1"/>
  <c r="H22" i="1"/>
  <c r="E24" i="1"/>
  <c r="E25" i="1"/>
  <c r="J25" i="1"/>
  <c r="I25" i="1"/>
  <c r="H25" i="1"/>
  <c r="G25" i="1"/>
  <c r="F25" i="1"/>
  <c r="H19" i="1" l="1"/>
  <c r="I19" i="1"/>
  <c r="J20" i="1"/>
  <c r="I20" i="1"/>
  <c r="H20" i="1"/>
  <c r="G20" i="1"/>
  <c r="F20" i="1"/>
  <c r="J22" i="1"/>
  <c r="G22" i="1"/>
  <c r="F22" i="1"/>
  <c r="E22" i="1" l="1"/>
  <c r="E20" i="1"/>
  <c r="G19" i="1"/>
  <c r="J19" i="1"/>
  <c r="F19" i="1"/>
  <c r="E77" i="1"/>
  <c r="E19" i="1" l="1"/>
  <c r="J67" i="2"/>
  <c r="I67" i="2"/>
  <c r="H67" i="2"/>
  <c r="G67" i="2"/>
  <c r="F67" i="2"/>
  <c r="E67" i="2"/>
  <c r="J61" i="2"/>
  <c r="I61" i="2"/>
  <c r="H61" i="2"/>
  <c r="G61" i="2"/>
  <c r="F61" i="2"/>
  <c r="E61" i="2"/>
  <c r="E59" i="2"/>
  <c r="J58" i="2"/>
  <c r="J55" i="2" s="1"/>
  <c r="I58" i="2"/>
  <c r="I55" i="2" s="1"/>
  <c r="H58" i="2"/>
  <c r="H55" i="2" s="1"/>
  <c r="G58" i="2"/>
  <c r="F58" i="2"/>
  <c r="F55" i="2" s="1"/>
  <c r="J56" i="2"/>
  <c r="I56" i="2"/>
  <c r="H56" i="2"/>
  <c r="G56" i="2"/>
  <c r="F56" i="2"/>
  <c r="E56" i="2"/>
  <c r="G55" i="2"/>
  <c r="H53" i="2"/>
  <c r="E50" i="2"/>
  <c r="E47" i="2" s="1"/>
  <c r="E53" i="2" s="1"/>
  <c r="E49" i="2"/>
  <c r="J48" i="2"/>
  <c r="I48" i="2"/>
  <c r="I45" i="2" s="1"/>
  <c r="H48" i="2"/>
  <c r="G48" i="2"/>
  <c r="F48" i="2"/>
  <c r="F45" i="2" s="1"/>
  <c r="J47" i="2"/>
  <c r="J53" i="2" s="1"/>
  <c r="I47" i="2"/>
  <c r="I53" i="2" s="1"/>
  <c r="H47" i="2"/>
  <c r="G47" i="2"/>
  <c r="G53" i="2" s="1"/>
  <c r="F47" i="2"/>
  <c r="F53" i="2" s="1"/>
  <c r="J46" i="2"/>
  <c r="J52" i="2" s="1"/>
  <c r="I46" i="2"/>
  <c r="I52" i="2" s="1"/>
  <c r="H46" i="2"/>
  <c r="H52" i="2" s="1"/>
  <c r="G46" i="2"/>
  <c r="G52" i="2" s="1"/>
  <c r="F46" i="2"/>
  <c r="F52" i="2" s="1"/>
  <c r="E46" i="2"/>
  <c r="E52" i="2" s="1"/>
  <c r="J45" i="2"/>
  <c r="G45" i="2"/>
  <c r="E43" i="2"/>
  <c r="I42" i="2"/>
  <c r="I41" i="2" s="1"/>
  <c r="E39" i="2"/>
  <c r="E37" i="2" s="1"/>
  <c r="J37" i="2"/>
  <c r="J42" i="2" s="1"/>
  <c r="J41" i="2" s="1"/>
  <c r="I37" i="2"/>
  <c r="H37" i="2"/>
  <c r="H42" i="2" s="1"/>
  <c r="H41" i="2" s="1"/>
  <c r="G37" i="2"/>
  <c r="G42" i="2" s="1"/>
  <c r="G41" i="2" s="1"/>
  <c r="F37" i="2"/>
  <c r="F42" i="2" s="1"/>
  <c r="F34" i="2"/>
  <c r="E31" i="2"/>
  <c r="E30" i="2"/>
  <c r="E26" i="2" s="1"/>
  <c r="E34" i="2" s="1"/>
  <c r="E29" i="2"/>
  <c r="E25" i="2" s="1"/>
  <c r="E33" i="2" s="1"/>
  <c r="J28" i="2"/>
  <c r="J24" i="2" s="1"/>
  <c r="J32" i="2" s="1"/>
  <c r="I28" i="2"/>
  <c r="I24" i="2" s="1"/>
  <c r="I32" i="2" s="1"/>
  <c r="H28" i="2"/>
  <c r="H24" i="2" s="1"/>
  <c r="H32" i="2" s="1"/>
  <c r="G28" i="2"/>
  <c r="F28" i="2"/>
  <c r="J27" i="2"/>
  <c r="J35" i="2" s="1"/>
  <c r="I27" i="2"/>
  <c r="I35" i="2" s="1"/>
  <c r="H27" i="2"/>
  <c r="H35" i="2" s="1"/>
  <c r="G27" i="2"/>
  <c r="G35" i="2" s="1"/>
  <c r="F27" i="2"/>
  <c r="F35" i="2" s="1"/>
  <c r="E27" i="2"/>
  <c r="E35" i="2" s="1"/>
  <c r="J26" i="2"/>
  <c r="J34" i="2" s="1"/>
  <c r="I26" i="2"/>
  <c r="I34" i="2" s="1"/>
  <c r="H26" i="2"/>
  <c r="H34" i="2" s="1"/>
  <c r="G26" i="2"/>
  <c r="G34" i="2" s="1"/>
  <c r="F26" i="2"/>
  <c r="J25" i="2"/>
  <c r="J33" i="2" s="1"/>
  <c r="I25" i="2"/>
  <c r="I33" i="2" s="1"/>
  <c r="H25" i="2"/>
  <c r="H33" i="2" s="1"/>
  <c r="G25" i="2"/>
  <c r="G33" i="2" s="1"/>
  <c r="F25" i="2"/>
  <c r="F33" i="2" s="1"/>
  <c r="G24" i="2"/>
  <c r="G32" i="2" s="1"/>
  <c r="F24" i="2"/>
  <c r="F32" i="2" s="1"/>
  <c r="E19" i="2"/>
  <c r="E18" i="2"/>
  <c r="E15" i="2" s="1"/>
  <c r="E21" i="2" s="1"/>
  <c r="J17" i="2"/>
  <c r="J14" i="2" s="1"/>
  <c r="J20" i="2" s="1"/>
  <c r="I17" i="2"/>
  <c r="I14" i="2" s="1"/>
  <c r="I20" i="2" s="1"/>
  <c r="H17" i="2"/>
  <c r="G17" i="2"/>
  <c r="F17" i="2"/>
  <c r="F14" i="2" s="1"/>
  <c r="F20" i="2" s="1"/>
  <c r="J16" i="2"/>
  <c r="J22" i="2" s="1"/>
  <c r="I16" i="2"/>
  <c r="I22" i="2" s="1"/>
  <c r="I77" i="2" s="1"/>
  <c r="H16" i="2"/>
  <c r="H22" i="2" s="1"/>
  <c r="G16" i="2"/>
  <c r="G22" i="2" s="1"/>
  <c r="F16" i="2"/>
  <c r="F22" i="2" s="1"/>
  <c r="F77" i="2" s="1"/>
  <c r="E16" i="2"/>
  <c r="E22" i="2" s="1"/>
  <c r="J15" i="2"/>
  <c r="J21" i="2" s="1"/>
  <c r="I15" i="2"/>
  <c r="I21" i="2" s="1"/>
  <c r="H15" i="2"/>
  <c r="H21" i="2" s="1"/>
  <c r="G15" i="2"/>
  <c r="G21" i="2" s="1"/>
  <c r="F15" i="2"/>
  <c r="F21" i="2" s="1"/>
  <c r="H14" i="2"/>
  <c r="H20" i="2" s="1"/>
  <c r="G14" i="2"/>
  <c r="G20" i="2" s="1"/>
  <c r="G77" i="2" l="1"/>
  <c r="I76" i="2"/>
  <c r="E17" i="2"/>
  <c r="E14" i="2" s="1"/>
  <c r="E20" i="2" s="1"/>
  <c r="E48" i="2"/>
  <c r="E45" i="2" s="1"/>
  <c r="F72" i="2"/>
  <c r="H51" i="2"/>
  <c r="G72" i="2"/>
  <c r="G71" i="2" s="1"/>
  <c r="F76" i="2"/>
  <c r="J76" i="2"/>
  <c r="H77" i="2"/>
  <c r="E28" i="2"/>
  <c r="E24" i="2" s="1"/>
  <c r="E32" i="2" s="1"/>
  <c r="E51" i="2"/>
  <c r="I51" i="2"/>
  <c r="H72" i="2"/>
  <c r="H71" i="2" s="1"/>
  <c r="I72" i="2"/>
  <c r="I71" i="2" s="1"/>
  <c r="I75" i="2"/>
  <c r="I74" i="2" s="1"/>
  <c r="J72" i="2"/>
  <c r="J71" i="2" s="1"/>
  <c r="F51" i="2"/>
  <c r="F71" i="2"/>
  <c r="G76" i="2"/>
  <c r="F75" i="2"/>
  <c r="G51" i="2"/>
  <c r="H76" i="2"/>
  <c r="J77" i="2"/>
  <c r="E77" i="2" s="1"/>
  <c r="J51" i="2"/>
  <c r="H75" i="2"/>
  <c r="H74" i="2" s="1"/>
  <c r="F41" i="2"/>
  <c r="E41" i="2" s="1"/>
  <c r="E42" i="2"/>
  <c r="H45" i="2"/>
  <c r="E58" i="2"/>
  <c r="E55" i="2" s="1"/>
  <c r="G66" i="1"/>
  <c r="G63" i="1" s="1"/>
  <c r="G64" i="1"/>
  <c r="H64" i="1"/>
  <c r="I64" i="1"/>
  <c r="J64" i="1"/>
  <c r="J75" i="1"/>
  <c r="I75" i="1"/>
  <c r="G75" i="1"/>
  <c r="F75" i="1"/>
  <c r="E75" i="1"/>
  <c r="J69" i="1"/>
  <c r="I69" i="1"/>
  <c r="H69" i="1"/>
  <c r="G69" i="1"/>
  <c r="F69" i="1"/>
  <c r="E69" i="1"/>
  <c r="E67" i="1"/>
  <c r="E64" i="1" s="1"/>
  <c r="J66" i="1"/>
  <c r="J63" i="1" s="1"/>
  <c r="I66" i="1"/>
  <c r="I63" i="1" s="1"/>
  <c r="H66" i="1"/>
  <c r="H63" i="1" s="1"/>
  <c r="F66" i="1"/>
  <c r="F63" i="1" s="1"/>
  <c r="F64" i="1"/>
  <c r="E76" i="2" l="1"/>
  <c r="G75" i="2"/>
  <c r="E71" i="2"/>
  <c r="G74" i="2"/>
  <c r="J75" i="2"/>
  <c r="J74" i="2" s="1"/>
  <c r="E72" i="2"/>
  <c r="F74" i="2"/>
  <c r="F80" i="1"/>
  <c r="F79" i="1" s="1"/>
  <c r="J80" i="1"/>
  <c r="J79" i="1" s="1"/>
  <c r="G80" i="1"/>
  <c r="G79" i="1" s="1"/>
  <c r="H80" i="1"/>
  <c r="H79" i="1" s="1"/>
  <c r="I80" i="1"/>
  <c r="I79" i="1" s="1"/>
  <c r="E66" i="1"/>
  <c r="E63" i="1" s="1"/>
  <c r="E75" i="2" l="1"/>
  <c r="E74" i="2"/>
  <c r="E80" i="1"/>
  <c r="E79" i="1"/>
  <c r="F14" i="1" l="1"/>
  <c r="F29" i="1" s="1"/>
  <c r="G14" i="1"/>
  <c r="G29" i="1" s="1"/>
  <c r="H14" i="1"/>
  <c r="H29" i="1" s="1"/>
  <c r="I14" i="1"/>
  <c r="I29" i="1" s="1"/>
  <c r="J14" i="1"/>
  <c r="J29" i="1" s="1"/>
  <c r="F15" i="1"/>
  <c r="F30" i="1" s="1"/>
  <c r="G15" i="1"/>
  <c r="G30" i="1" s="1"/>
  <c r="H15" i="1"/>
  <c r="H30" i="1" s="1"/>
  <c r="I15" i="1"/>
  <c r="I30" i="1" s="1"/>
  <c r="J15" i="1"/>
  <c r="J30" i="1" s="1"/>
  <c r="E18" i="1"/>
  <c r="E15" i="1" s="1"/>
  <c r="E30" i="1" s="1"/>
  <c r="G16" i="1"/>
  <c r="G13" i="1" s="1"/>
  <c r="G28" i="1" s="1"/>
  <c r="H13" i="1"/>
  <c r="H28" i="1" s="1"/>
  <c r="I16" i="1"/>
  <c r="J16" i="1"/>
  <c r="J13" i="1" s="1"/>
  <c r="J28" i="1" s="1"/>
  <c r="F16" i="1"/>
  <c r="F13" i="1" s="1"/>
  <c r="F28" i="1" s="1"/>
  <c r="E16" i="1" l="1"/>
  <c r="E13" i="1" s="1"/>
  <c r="I13" i="1"/>
  <c r="I28" i="1" s="1"/>
  <c r="E28" i="1" s="1"/>
  <c r="E58" i="1"/>
  <c r="E57" i="1"/>
  <c r="F56" i="1"/>
  <c r="E39" i="1"/>
  <c r="E17" i="1" l="1"/>
  <c r="E14" i="1" s="1"/>
  <c r="E29" i="1" s="1"/>
  <c r="F55" i="1" l="1"/>
  <c r="F61" i="1" s="1"/>
  <c r="G55" i="1"/>
  <c r="G61" i="1" s="1"/>
  <c r="H55" i="1"/>
  <c r="H61" i="1" s="1"/>
  <c r="I55" i="1"/>
  <c r="I61" i="1" s="1"/>
  <c r="J55" i="1"/>
  <c r="J61" i="1" s="1"/>
  <c r="F54" i="1"/>
  <c r="F60" i="1" s="1"/>
  <c r="G54" i="1"/>
  <c r="G60" i="1" s="1"/>
  <c r="H54" i="1"/>
  <c r="H60" i="1" s="1"/>
  <c r="I54" i="1"/>
  <c r="I60" i="1" s="1"/>
  <c r="J54" i="1"/>
  <c r="J60" i="1" s="1"/>
  <c r="F45" i="1"/>
  <c r="F50" i="1" s="1"/>
  <c r="G45" i="1"/>
  <c r="G50" i="1" s="1"/>
  <c r="G49" i="1" s="1"/>
  <c r="H50" i="1"/>
  <c r="H49" i="1" s="1"/>
  <c r="I45" i="1"/>
  <c r="I50" i="1" s="1"/>
  <c r="I49" i="1" s="1"/>
  <c r="J45" i="1"/>
  <c r="J50" i="1" s="1"/>
  <c r="J49" i="1" s="1"/>
  <c r="E35" i="1"/>
  <c r="E43" i="1" s="1"/>
  <c r="F35" i="1"/>
  <c r="F43" i="1" s="1"/>
  <c r="F85" i="1" s="1"/>
  <c r="G35" i="1"/>
  <c r="G43" i="1" s="1"/>
  <c r="G85" i="1" s="1"/>
  <c r="H35" i="1"/>
  <c r="I35" i="1"/>
  <c r="I43" i="1" s="1"/>
  <c r="I85" i="1" s="1"/>
  <c r="J35" i="1"/>
  <c r="J43" i="1" s="1"/>
  <c r="J85" i="1" s="1"/>
  <c r="F34" i="1"/>
  <c r="F42" i="1" s="1"/>
  <c r="G34" i="1"/>
  <c r="G42" i="1" s="1"/>
  <c r="H34" i="1"/>
  <c r="H42" i="1" s="1"/>
  <c r="I34" i="1"/>
  <c r="I42" i="1" s="1"/>
  <c r="J34" i="1"/>
  <c r="J42" i="1" s="1"/>
  <c r="F33" i="1"/>
  <c r="F41" i="1" s="1"/>
  <c r="F83" i="1" s="1"/>
  <c r="G33" i="1"/>
  <c r="G41" i="1" s="1"/>
  <c r="G83" i="1" s="1"/>
  <c r="H33" i="1"/>
  <c r="H41" i="1" s="1"/>
  <c r="H83" i="1" s="1"/>
  <c r="I33" i="1"/>
  <c r="I41" i="1" s="1"/>
  <c r="I83" i="1" s="1"/>
  <c r="J33" i="1"/>
  <c r="J41" i="1" s="1"/>
  <c r="J83" i="1" s="1"/>
  <c r="H84" i="1" l="1"/>
  <c r="G84" i="1"/>
  <c r="J84" i="1"/>
  <c r="J82" i="1" s="1"/>
  <c r="F84" i="1"/>
  <c r="F82" i="1" s="1"/>
  <c r="I84" i="1"/>
  <c r="I82" i="1" s="1"/>
  <c r="H43" i="1"/>
  <c r="H85" i="1" s="1"/>
  <c r="E85" i="1" s="1"/>
  <c r="G82" i="1"/>
  <c r="E83" i="1"/>
  <c r="J59" i="1"/>
  <c r="G59" i="1"/>
  <c r="I59" i="1"/>
  <c r="H59" i="1"/>
  <c r="F59" i="1"/>
  <c r="F49" i="1"/>
  <c r="E49" i="1" s="1"/>
  <c r="E50" i="1"/>
  <c r="F53" i="1"/>
  <c r="G56" i="1"/>
  <c r="H56" i="1"/>
  <c r="H53" i="1" s="1"/>
  <c r="I56" i="1"/>
  <c r="I53" i="1" s="1"/>
  <c r="J56" i="1"/>
  <c r="J53" i="1" s="1"/>
  <c r="F36" i="1"/>
  <c r="F32" i="1" s="1"/>
  <c r="F40" i="1" s="1"/>
  <c r="G36" i="1"/>
  <c r="G32" i="1" s="1"/>
  <c r="G40" i="1" s="1"/>
  <c r="H36" i="1"/>
  <c r="H32" i="1" s="1"/>
  <c r="H40" i="1" s="1"/>
  <c r="I36" i="1"/>
  <c r="I32" i="1" s="1"/>
  <c r="I40" i="1" s="1"/>
  <c r="J36" i="1"/>
  <c r="J32" i="1" s="1"/>
  <c r="J40" i="1" s="1"/>
  <c r="H82" i="1" l="1"/>
  <c r="E82" i="1" s="1"/>
  <c r="G53" i="1"/>
  <c r="E56" i="1"/>
  <c r="E51" i="1" l="1"/>
  <c r="E47" i="1"/>
  <c r="E38" i="1" l="1"/>
  <c r="E34" i="1" s="1"/>
  <c r="E42" i="1" s="1"/>
  <c r="E37" i="1"/>
  <c r="E36" i="1" l="1"/>
  <c r="E32" i="1" s="1"/>
  <c r="E40" i="1" s="1"/>
  <c r="E33" i="1"/>
  <c r="E41" i="1" s="1"/>
  <c r="E55" i="1"/>
  <c r="E61" i="1" s="1"/>
  <c r="E54" i="1" l="1"/>
  <c r="E53" i="1"/>
  <c r="E60" i="1" l="1"/>
  <c r="E59" i="1" s="1"/>
  <c r="E84" i="1"/>
</calcChain>
</file>

<file path=xl/sharedStrings.xml><?xml version="1.0" encoding="utf-8"?>
<sst xmlns="http://schemas.openxmlformats.org/spreadsheetml/2006/main" count="411" uniqueCount="103">
  <si>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</si>
  <si>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</si>
  <si>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</si>
  <si>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</si>
  <si>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</si>
  <si>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</si>
  <si>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</si>
  <si>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</si>
  <si>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</si>
  <si>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</si>
  <si>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</si>
  <si>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</si>
  <si>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</si>
  <si>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</si>
  <si>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</si>
  <si>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</si>
  <si>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</si>
  <si>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</si>
  <si>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</si>
  <si>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</si>
  <si>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</si>
  <si>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</si>
  <si>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</si>
  <si>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</si>
  <si>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</si>
  <si>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</si>
  <si>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</si>
  <si>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</si>
  <si>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</si>
  <si>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</si>
  <si>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</si>
  <si>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</si>
  <si>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</si>
  <si>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</si>
  <si>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</si>
  <si>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</si>
  <si>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</si>
  <si>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</si>
  <si>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</si>
  <si>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</si>
  <si>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</si>
  <si>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</si>
  <si>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</si>
  <si>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</si>
  <si>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</si>
  <si>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</si>
  <si>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</si>
  <si>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</si>
  <si>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</si>
  <si>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</si>
  <si>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</si>
  <si>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</si>
  <si>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</si>
  <si>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</si>
  <si>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</si>
  <si>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</si>
  <si>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</si>
  <si>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</si>
  <si>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</si>
  <si>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</si>
  <si>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</si>
  <si>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</si>
  <si>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</si>
  <si>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</si>
  <si>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</si>
  <si>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</si>
  <si>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</si>
  <si>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</si>
  <si>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</si>
  <si>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</si>
  <si>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</si>
  <si>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</si>
  <si>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</si>
  <si>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</si>
  <si>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</si>
  <si>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</si>
  <si>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</si>
  <si>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</si>
  <si>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</si>
  <si>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</si>
  <si>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</si>
  <si>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r>
      <rPr>
        <b/>
        <sz val="12"/>
        <rFont val="Times New Roman"/>
        <family val="1"/>
        <charset val="204"/>
      </rPr>
      <t>Основное мероприятие 08.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</si>
  <si>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08.01.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</si>
  <si>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4.</t>
  </si>
  <si>
    <t>4.1.</t>
  </si>
  <si>
    <t>Управление жилищно-коммунльного хозяйства</t>
  </si>
  <si>
    <t>1. Своевременное и качественное обеспечение  комплексной инфраструктурой земельных участков для предоставления отдельным категориям граждан</t>
  </si>
  <si>
    <t>1. 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</si>
  <si>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Подпрограмма «Создание условий для жилищного строительства»</t>
  </si>
  <si>
    <t>4.2.</t>
  </si>
  <si>
    <t>Мероприятие 08.02.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</si>
  <si>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Мероприятие 01.01.
Предоставление жилых помещений отдельным категориям граждан, установленным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</si>
  <si>
    <t xml:space="preserve">Мероприятие 03.01.
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</si>
  <si>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прав пострадавших граждан-соинвесторов.</t>
  </si>
  <si>
    <t>Приложение 1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           Московской области от____________  № _____</t>
  </si>
  <si>
    <t>ПРОЕКТ</t>
  </si>
  <si>
    <t>Заместитель Главы Администрации</t>
  </si>
  <si>
    <t>М.В. Коротаев</t>
  </si>
  <si>
    <t>Начальник Управления градостроительной деятельности</t>
  </si>
  <si>
    <t xml:space="preserve">Н.В. Рыбакова </t>
  </si>
  <si>
    <t>Начальник Управления бухгалтерского учета и отчетности, главный бухгалтер</t>
  </si>
  <si>
    <t>Н.А. Стародубова</t>
  </si>
  <si>
    <t xml:space="preserve">«Приложение к муниципальной программе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</si>
</sst>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8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49" fontId="3" fillId="0" borderId="8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view="pageBreakPreview" zoomScale="70" zoomScaleNormal="70" zoomScaleSheetLayoutView="70" workbookViewId="0">
      <selection activeCell="T9" sqref="T9"/>
    </sheetView>
  </sheetViews>
  <sheetFormatPr defaultColWidth="8.85546875" defaultRowHeight="15.75" x14ac:dyDescent="0.25"/>
  <cols>
    <col min="1" max="1" width="4.85546875" style="10" customWidth="1"/>
    <col min="2" max="2" width="41.42578125" style="10" customWidth="1"/>
    <col min="3" max="3" width="19.28515625" style="10" customWidth="1"/>
    <col min="4" max="4" width="19" style="10" customWidth="1"/>
    <col min="5" max="5" width="17.140625" style="10" customWidth="1"/>
    <col min="6" max="6" width="15.85546875" style="10" customWidth="1"/>
    <col min="7" max="7" width="17.7109375" style="10" customWidth="1"/>
    <col min="8" max="8" width="16" style="10" customWidth="1"/>
    <col min="9" max="9" width="16.140625" style="10" customWidth="1"/>
    <col min="10" max="10" width="16" style="10" customWidth="1"/>
    <col min="11" max="11" width="25.7109375" style="10" customWidth="1"/>
    <col min="12" max="12" width="42.28515625" style="10" customWidth="1"/>
    <col min="13" max="16384" width="8.85546875" style="10"/>
  </cols>
  <sheetData>
    <row r="1" spans="1:12" ht="85.15" customHeight="1" x14ac:dyDescent="0.3">
      <c r="F1" s="313" t="s">
        <v>95</v>
      </c>
      <c r="G1" s="313"/>
      <c r="H1" s="142" t="s">
        <v>94</v>
      </c>
      <c r="I1" s="142"/>
      <c r="J1" s="142"/>
      <c r="K1" s="142"/>
      <c r="L1" s="142"/>
    </row>
    <row r="2" spans="1:12" ht="42" customHeight="1" x14ac:dyDescent="0.25">
      <c r="G2" s="73"/>
      <c r="H2" s="148" t="s">
        <v>102</v>
      </c>
      <c r="I2" s="148"/>
      <c r="J2" s="148"/>
      <c r="K2" s="148"/>
      <c r="L2" s="148"/>
    </row>
    <row r="3" spans="1:12" ht="65.25" customHeight="1" x14ac:dyDescent="0.25">
      <c r="A3" s="143" t="s">
        <v>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7" customHeight="1" x14ac:dyDescent="0.25">
      <c r="A4" s="145" t="s">
        <v>0</v>
      </c>
      <c r="B4" s="145" t="s">
        <v>27</v>
      </c>
      <c r="C4" s="145" t="s">
        <v>8</v>
      </c>
      <c r="D4" s="145" t="s">
        <v>1</v>
      </c>
      <c r="E4" s="146" t="s">
        <v>2</v>
      </c>
      <c r="F4" s="145" t="s">
        <v>22</v>
      </c>
      <c r="G4" s="145"/>
      <c r="H4" s="145"/>
      <c r="I4" s="145"/>
      <c r="J4" s="145"/>
      <c r="K4" s="145" t="s">
        <v>26</v>
      </c>
      <c r="L4" s="145" t="s">
        <v>3</v>
      </c>
    </row>
    <row r="5" spans="1:12" ht="52.15" customHeight="1" x14ac:dyDescent="0.25">
      <c r="A5" s="145"/>
      <c r="B5" s="145"/>
      <c r="C5" s="145"/>
      <c r="D5" s="145"/>
      <c r="E5" s="147"/>
      <c r="F5" s="74" t="s">
        <v>10</v>
      </c>
      <c r="G5" s="74" t="s">
        <v>11</v>
      </c>
      <c r="H5" s="74" t="s">
        <v>23</v>
      </c>
      <c r="I5" s="74" t="s">
        <v>24</v>
      </c>
      <c r="J5" s="74" t="s">
        <v>25</v>
      </c>
      <c r="K5" s="145"/>
      <c r="L5" s="145"/>
    </row>
    <row r="6" spans="1:12" ht="26.45" customHeight="1" x14ac:dyDescent="0.25">
      <c r="A6" s="74"/>
      <c r="B6" s="149" t="s">
        <v>88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s="79" customFormat="1" ht="69" customHeight="1" x14ac:dyDescent="0.25">
      <c r="A7" s="75" t="s">
        <v>4</v>
      </c>
      <c r="B7" s="76" t="s">
        <v>44</v>
      </c>
      <c r="C7" s="77" t="s">
        <v>17</v>
      </c>
      <c r="D7" s="78" t="s">
        <v>20</v>
      </c>
      <c r="E7" s="114" t="s">
        <v>5</v>
      </c>
      <c r="F7" s="115"/>
      <c r="G7" s="115"/>
      <c r="H7" s="115"/>
      <c r="I7" s="115"/>
      <c r="J7" s="116"/>
      <c r="K7" s="152" t="s">
        <v>6</v>
      </c>
      <c r="L7" s="139" t="s">
        <v>79</v>
      </c>
    </row>
    <row r="8" spans="1:12" s="79" customFormat="1" ht="62.25" customHeight="1" x14ac:dyDescent="0.25">
      <c r="A8" s="75" t="s">
        <v>14</v>
      </c>
      <c r="B8" s="76" t="s">
        <v>59</v>
      </c>
      <c r="C8" s="77" t="s">
        <v>17</v>
      </c>
      <c r="D8" s="78" t="s">
        <v>20</v>
      </c>
      <c r="E8" s="114" t="s">
        <v>5</v>
      </c>
      <c r="F8" s="115"/>
      <c r="G8" s="115"/>
      <c r="H8" s="115"/>
      <c r="I8" s="115"/>
      <c r="J8" s="116"/>
      <c r="K8" s="153"/>
      <c r="L8" s="140"/>
    </row>
    <row r="9" spans="1:12" s="79" customFormat="1" ht="99" customHeight="1" x14ac:dyDescent="0.25">
      <c r="A9" s="75" t="s">
        <v>60</v>
      </c>
      <c r="B9" s="76" t="s">
        <v>61</v>
      </c>
      <c r="C9" s="77" t="s">
        <v>17</v>
      </c>
      <c r="D9" s="78" t="s">
        <v>20</v>
      </c>
      <c r="E9" s="114" t="s">
        <v>5</v>
      </c>
      <c r="F9" s="115"/>
      <c r="G9" s="115"/>
      <c r="H9" s="115"/>
      <c r="I9" s="115"/>
      <c r="J9" s="116"/>
      <c r="K9" s="80"/>
      <c r="L9" s="140"/>
    </row>
    <row r="10" spans="1:12" s="79" customFormat="1" ht="86.25" customHeight="1" x14ac:dyDescent="0.25">
      <c r="A10" s="75" t="s">
        <v>63</v>
      </c>
      <c r="B10" s="76" t="s">
        <v>62</v>
      </c>
      <c r="C10" s="77" t="s">
        <v>17</v>
      </c>
      <c r="D10" s="78" t="s">
        <v>20</v>
      </c>
      <c r="E10" s="114" t="s">
        <v>5</v>
      </c>
      <c r="F10" s="115"/>
      <c r="G10" s="115"/>
      <c r="H10" s="115"/>
      <c r="I10" s="115"/>
      <c r="J10" s="116"/>
      <c r="K10" s="80"/>
      <c r="L10" s="141"/>
    </row>
    <row r="11" spans="1:12" s="79" customFormat="1" ht="75.75" customHeight="1" x14ac:dyDescent="0.25">
      <c r="A11" s="81" t="s">
        <v>7</v>
      </c>
      <c r="B11" s="82" t="s">
        <v>40</v>
      </c>
      <c r="C11" s="77" t="s">
        <v>17</v>
      </c>
      <c r="D11" s="78" t="s">
        <v>20</v>
      </c>
      <c r="E11" s="114" t="s">
        <v>5</v>
      </c>
      <c r="F11" s="115"/>
      <c r="G11" s="115"/>
      <c r="H11" s="115"/>
      <c r="I11" s="115"/>
      <c r="J11" s="116"/>
      <c r="K11" s="152" t="s">
        <v>48</v>
      </c>
      <c r="L11" s="139" t="s">
        <v>93</v>
      </c>
    </row>
    <row r="12" spans="1:12" s="79" customFormat="1" ht="69" customHeight="1" x14ac:dyDescent="0.25">
      <c r="A12" s="81" t="s">
        <v>37</v>
      </c>
      <c r="B12" s="82" t="s">
        <v>64</v>
      </c>
      <c r="C12" s="83" t="s">
        <v>17</v>
      </c>
      <c r="D12" s="78" t="s">
        <v>20</v>
      </c>
      <c r="E12" s="114" t="s">
        <v>5</v>
      </c>
      <c r="F12" s="115"/>
      <c r="G12" s="115"/>
      <c r="H12" s="115"/>
      <c r="I12" s="115"/>
      <c r="J12" s="116"/>
      <c r="K12" s="161"/>
      <c r="L12" s="141"/>
    </row>
    <row r="13" spans="1:12" s="79" customFormat="1" ht="31.5" customHeight="1" x14ac:dyDescent="0.25">
      <c r="A13" s="129" t="s">
        <v>38</v>
      </c>
      <c r="B13" s="139" t="s">
        <v>52</v>
      </c>
      <c r="C13" s="117" t="s">
        <v>17</v>
      </c>
      <c r="D13" s="78" t="s">
        <v>29</v>
      </c>
      <c r="E13" s="29">
        <f t="shared" ref="E13:E15" si="0">E16</f>
        <v>19733.61924</v>
      </c>
      <c r="F13" s="29">
        <f t="shared" ref="F13:J13" si="1">F16</f>
        <v>5741</v>
      </c>
      <c r="G13" s="29">
        <f t="shared" si="1"/>
        <v>4241.4792399999997</v>
      </c>
      <c r="H13" s="29">
        <f t="shared" si="1"/>
        <v>3821.14</v>
      </c>
      <c r="I13" s="29">
        <f t="shared" si="1"/>
        <v>2965</v>
      </c>
      <c r="J13" s="29">
        <f t="shared" si="1"/>
        <v>2965</v>
      </c>
      <c r="K13" s="152" t="s">
        <v>32</v>
      </c>
      <c r="L13" s="139" t="s">
        <v>87</v>
      </c>
    </row>
    <row r="14" spans="1:12" ht="31.5" customHeight="1" x14ac:dyDescent="0.25">
      <c r="A14" s="130"/>
      <c r="B14" s="140"/>
      <c r="C14" s="118"/>
      <c r="D14" s="78" t="s">
        <v>19</v>
      </c>
      <c r="E14" s="84">
        <f t="shared" si="0"/>
        <v>18408</v>
      </c>
      <c r="F14" s="84">
        <f t="shared" ref="F14:J14" si="2">F17</f>
        <v>5690</v>
      </c>
      <c r="G14" s="84">
        <f t="shared" si="2"/>
        <v>3823</v>
      </c>
      <c r="H14" s="84">
        <f t="shared" si="2"/>
        <v>2965</v>
      </c>
      <c r="I14" s="84">
        <f t="shared" si="2"/>
        <v>2965</v>
      </c>
      <c r="J14" s="84">
        <f t="shared" si="2"/>
        <v>2965</v>
      </c>
      <c r="K14" s="153"/>
      <c r="L14" s="140"/>
    </row>
    <row r="15" spans="1:12" ht="81.75" customHeight="1" x14ac:dyDescent="0.25">
      <c r="A15" s="131"/>
      <c r="B15" s="141"/>
      <c r="C15" s="119"/>
      <c r="D15" s="78" t="s">
        <v>20</v>
      </c>
      <c r="E15" s="29">
        <f t="shared" si="0"/>
        <v>1325.61924</v>
      </c>
      <c r="F15" s="29">
        <f t="shared" ref="F15:J15" si="3">F18</f>
        <v>51</v>
      </c>
      <c r="G15" s="29">
        <f t="shared" si="3"/>
        <v>418.47924</v>
      </c>
      <c r="H15" s="29">
        <f t="shared" si="3"/>
        <v>856.14</v>
      </c>
      <c r="I15" s="29">
        <f t="shared" si="3"/>
        <v>0</v>
      </c>
      <c r="J15" s="29">
        <f t="shared" si="3"/>
        <v>0</v>
      </c>
      <c r="K15" s="153"/>
      <c r="L15" s="140"/>
    </row>
    <row r="16" spans="1:12" ht="31.5" customHeight="1" x14ac:dyDescent="0.25">
      <c r="A16" s="129" t="s">
        <v>31</v>
      </c>
      <c r="B16" s="139" t="s">
        <v>65</v>
      </c>
      <c r="C16" s="117" t="s">
        <v>17</v>
      </c>
      <c r="D16" s="78" t="s">
        <v>29</v>
      </c>
      <c r="E16" s="84">
        <f>SUM(F16:J16)</f>
        <v>19733.61924</v>
      </c>
      <c r="F16" s="84">
        <f>SUM(F17:F18)</f>
        <v>5741</v>
      </c>
      <c r="G16" s="84">
        <f t="shared" ref="G16:J16" si="4">SUM(G17:G18)</f>
        <v>4241.4792399999997</v>
      </c>
      <c r="H16" s="54">
        <f t="shared" ref="H16" si="5">SUM(H17:H18)</f>
        <v>3821.14</v>
      </c>
      <c r="I16" s="54">
        <f t="shared" si="4"/>
        <v>2965</v>
      </c>
      <c r="J16" s="84">
        <f t="shared" si="4"/>
        <v>2965</v>
      </c>
      <c r="K16" s="153"/>
      <c r="L16" s="140"/>
    </row>
    <row r="17" spans="1:12" ht="46.15" customHeight="1" x14ac:dyDescent="0.25">
      <c r="A17" s="130"/>
      <c r="B17" s="140"/>
      <c r="C17" s="118"/>
      <c r="D17" s="78" t="s">
        <v>19</v>
      </c>
      <c r="E17" s="84">
        <f>SUM(F17:J17)</f>
        <v>18408</v>
      </c>
      <c r="F17" s="84">
        <v>5690</v>
      </c>
      <c r="G17" s="84">
        <v>3823</v>
      </c>
      <c r="H17" s="54">
        <v>2965</v>
      </c>
      <c r="I17" s="54">
        <v>2965</v>
      </c>
      <c r="J17" s="84">
        <v>2965</v>
      </c>
      <c r="K17" s="153"/>
      <c r="L17" s="140"/>
    </row>
    <row r="18" spans="1:12" ht="246.75" customHeight="1" x14ac:dyDescent="0.25">
      <c r="A18" s="131"/>
      <c r="B18" s="141"/>
      <c r="C18" s="119"/>
      <c r="D18" s="78" t="s">
        <v>20</v>
      </c>
      <c r="E18" s="29">
        <f>SUM(F18:J18)</f>
        <v>1325.61924</v>
      </c>
      <c r="F18" s="29">
        <v>51</v>
      </c>
      <c r="G18" s="29">
        <v>418.47924</v>
      </c>
      <c r="H18" s="28">
        <v>856.14</v>
      </c>
      <c r="I18" s="28">
        <v>0</v>
      </c>
      <c r="J18" s="29">
        <v>0</v>
      </c>
      <c r="K18" s="161"/>
      <c r="L18" s="141"/>
    </row>
    <row r="19" spans="1:12" s="79" customFormat="1" ht="31.5" customHeight="1" x14ac:dyDescent="0.25">
      <c r="A19" s="129" t="s">
        <v>83</v>
      </c>
      <c r="B19" s="139" t="s">
        <v>81</v>
      </c>
      <c r="C19" s="117" t="s">
        <v>17</v>
      </c>
      <c r="D19" s="78" t="s">
        <v>29</v>
      </c>
      <c r="E19" s="29">
        <f>SUM(F19:J19)</f>
        <v>163220.09375999999</v>
      </c>
      <c r="F19" s="29">
        <f t="shared" ref="F19:J20" si="6">F22</f>
        <v>0</v>
      </c>
      <c r="G19" s="29">
        <f t="shared" si="6"/>
        <v>0</v>
      </c>
      <c r="H19" s="28">
        <f t="shared" si="6"/>
        <v>143149.92812999999</v>
      </c>
      <c r="I19" s="28">
        <f t="shared" si="6"/>
        <v>20070.16563</v>
      </c>
      <c r="J19" s="29">
        <f t="shared" si="6"/>
        <v>0</v>
      </c>
      <c r="K19" s="152" t="s">
        <v>85</v>
      </c>
      <c r="L19" s="139" t="s">
        <v>86</v>
      </c>
    </row>
    <row r="20" spans="1:12" ht="31.5" customHeight="1" x14ac:dyDescent="0.25">
      <c r="A20" s="130"/>
      <c r="B20" s="140"/>
      <c r="C20" s="118"/>
      <c r="D20" s="78" t="s">
        <v>19</v>
      </c>
      <c r="E20" s="29">
        <f t="shared" ref="E20:E23" si="7">SUM(F20:J20)</f>
        <v>153625</v>
      </c>
      <c r="F20" s="84">
        <f t="shared" si="6"/>
        <v>0</v>
      </c>
      <c r="G20" s="84">
        <f t="shared" si="6"/>
        <v>0</v>
      </c>
      <c r="H20" s="54">
        <f t="shared" si="6"/>
        <v>139270</v>
      </c>
      <c r="I20" s="54">
        <f t="shared" si="6"/>
        <v>14355</v>
      </c>
      <c r="J20" s="84">
        <f t="shared" si="6"/>
        <v>0</v>
      </c>
      <c r="K20" s="153"/>
      <c r="L20" s="140"/>
    </row>
    <row r="21" spans="1:12" ht="69" customHeight="1" x14ac:dyDescent="0.25">
      <c r="A21" s="131"/>
      <c r="B21" s="141"/>
      <c r="C21" s="119"/>
      <c r="D21" s="78" t="s">
        <v>20</v>
      </c>
      <c r="E21" s="29">
        <f t="shared" si="7"/>
        <v>9595.0937599999997</v>
      </c>
      <c r="F21" s="29">
        <f t="shared" ref="F21:G21" si="8">F24</f>
        <v>0</v>
      </c>
      <c r="G21" s="29">
        <f t="shared" si="8"/>
        <v>0</v>
      </c>
      <c r="H21" s="28">
        <f>H24</f>
        <v>3879.9281299999998</v>
      </c>
      <c r="I21" s="28">
        <f t="shared" ref="I21:J21" si="9">I24</f>
        <v>5715.1656300000004</v>
      </c>
      <c r="J21" s="29">
        <f t="shared" si="9"/>
        <v>0</v>
      </c>
      <c r="K21" s="153"/>
      <c r="L21" s="140"/>
    </row>
    <row r="22" spans="1:12" ht="31.5" customHeight="1" x14ac:dyDescent="0.25">
      <c r="A22" s="129" t="s">
        <v>84</v>
      </c>
      <c r="B22" s="139" t="s">
        <v>82</v>
      </c>
      <c r="C22" s="117" t="s">
        <v>17</v>
      </c>
      <c r="D22" s="78" t="s">
        <v>29</v>
      </c>
      <c r="E22" s="29">
        <f t="shared" si="7"/>
        <v>163220.09375999999</v>
      </c>
      <c r="F22" s="84">
        <f t="shared" ref="F22:J22" si="10">F23</f>
        <v>0</v>
      </c>
      <c r="G22" s="84">
        <f t="shared" si="10"/>
        <v>0</v>
      </c>
      <c r="H22" s="54">
        <f>H23+H24</f>
        <v>143149.92812999999</v>
      </c>
      <c r="I22" s="54">
        <f>SUM(I23,I24)</f>
        <v>20070.16563</v>
      </c>
      <c r="J22" s="84">
        <f t="shared" si="10"/>
        <v>0</v>
      </c>
      <c r="K22" s="85"/>
      <c r="L22" s="85"/>
    </row>
    <row r="23" spans="1:12" ht="50.45" customHeight="1" x14ac:dyDescent="0.25">
      <c r="A23" s="130"/>
      <c r="B23" s="140"/>
      <c r="C23" s="118"/>
      <c r="D23" s="78" t="s">
        <v>19</v>
      </c>
      <c r="E23" s="29">
        <f t="shared" si="7"/>
        <v>153625</v>
      </c>
      <c r="F23" s="84">
        <v>0</v>
      </c>
      <c r="G23" s="84">
        <v>0</v>
      </c>
      <c r="H23" s="54">
        <v>139270</v>
      </c>
      <c r="I23" s="54">
        <v>14355</v>
      </c>
      <c r="J23" s="84">
        <v>0</v>
      </c>
      <c r="K23" s="85"/>
      <c r="L23" s="85"/>
    </row>
    <row r="24" spans="1:12" ht="73.5" customHeight="1" x14ac:dyDescent="0.25">
      <c r="A24" s="131"/>
      <c r="B24" s="141"/>
      <c r="C24" s="119"/>
      <c r="D24" s="78" t="s">
        <v>20</v>
      </c>
      <c r="E24" s="29">
        <f>SUM(F24:J24)</f>
        <v>9595.0937599999997</v>
      </c>
      <c r="F24" s="84">
        <v>0</v>
      </c>
      <c r="G24" s="84">
        <v>0</v>
      </c>
      <c r="H24" s="28">
        <f>1407+2472.92813</f>
        <v>3879.9281299999998</v>
      </c>
      <c r="I24" s="28">
        <f>145+5570.16563</f>
        <v>5715.1656300000004</v>
      </c>
      <c r="J24" s="84">
        <v>0</v>
      </c>
      <c r="K24" s="86"/>
      <c r="L24" s="86"/>
    </row>
    <row r="25" spans="1:12" ht="33.75" customHeight="1" x14ac:dyDescent="0.25">
      <c r="A25" s="129" t="s">
        <v>89</v>
      </c>
      <c r="B25" s="152" t="s">
        <v>90</v>
      </c>
      <c r="C25" s="117" t="s">
        <v>17</v>
      </c>
      <c r="D25" s="78" t="s">
        <v>29</v>
      </c>
      <c r="E25" s="84">
        <f t="shared" ref="E25:J25" si="11">E26</f>
        <v>0</v>
      </c>
      <c r="F25" s="84">
        <f t="shared" si="11"/>
        <v>0</v>
      </c>
      <c r="G25" s="84">
        <f t="shared" si="11"/>
        <v>0</v>
      </c>
      <c r="H25" s="84">
        <f t="shared" si="11"/>
        <v>0</v>
      </c>
      <c r="I25" s="84">
        <f t="shared" si="11"/>
        <v>0</v>
      </c>
      <c r="J25" s="84">
        <f t="shared" si="11"/>
        <v>0</v>
      </c>
      <c r="K25" s="85"/>
      <c r="L25" s="85"/>
    </row>
    <row r="26" spans="1:12" ht="51.6" customHeight="1" x14ac:dyDescent="0.25">
      <c r="A26" s="130"/>
      <c r="B26" s="153"/>
      <c r="C26" s="118"/>
      <c r="D26" s="78" t="s">
        <v>19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/>
      <c r="L26" s="85"/>
    </row>
    <row r="27" spans="1:12" ht="65.25" customHeight="1" x14ac:dyDescent="0.25">
      <c r="A27" s="131"/>
      <c r="B27" s="161"/>
      <c r="C27" s="119"/>
      <c r="D27" s="78" t="s">
        <v>20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86"/>
      <c r="L27" s="86"/>
    </row>
    <row r="28" spans="1:12" ht="24" customHeight="1" x14ac:dyDescent="0.25">
      <c r="A28" s="120" t="s">
        <v>33</v>
      </c>
      <c r="B28" s="121"/>
      <c r="C28" s="122"/>
      <c r="D28" s="87" t="s">
        <v>29</v>
      </c>
      <c r="E28" s="32">
        <f>SUM(F28:J28)</f>
        <v>182953.71299999999</v>
      </c>
      <c r="F28" s="32">
        <f t="shared" ref="F28:G28" si="12">F13+F19</f>
        <v>5741</v>
      </c>
      <c r="G28" s="32">
        <f t="shared" si="12"/>
        <v>4241.4792399999997</v>
      </c>
      <c r="H28" s="32">
        <f>H13+H19</f>
        <v>146971.06813</v>
      </c>
      <c r="I28" s="32">
        <f t="shared" ref="I28:J28" si="13">I13+I19</f>
        <v>23035.16563</v>
      </c>
      <c r="J28" s="32">
        <f t="shared" si="13"/>
        <v>2965</v>
      </c>
      <c r="K28" s="129"/>
      <c r="L28" s="132"/>
    </row>
    <row r="29" spans="1:12" ht="63" x14ac:dyDescent="0.25">
      <c r="A29" s="123"/>
      <c r="B29" s="124"/>
      <c r="C29" s="125"/>
      <c r="D29" s="88" t="s">
        <v>19</v>
      </c>
      <c r="E29" s="32">
        <f t="shared" ref="E29:G29" si="14">E14+E20</f>
        <v>172033</v>
      </c>
      <c r="F29" s="32">
        <f t="shared" si="14"/>
        <v>5690</v>
      </c>
      <c r="G29" s="32">
        <f t="shared" si="14"/>
        <v>3823</v>
      </c>
      <c r="H29" s="32">
        <f>H14+H20</f>
        <v>142235</v>
      </c>
      <c r="I29" s="32">
        <f t="shared" ref="I29:J29" si="15">I14+I20</f>
        <v>17320</v>
      </c>
      <c r="J29" s="32">
        <f t="shared" si="15"/>
        <v>2965</v>
      </c>
      <c r="K29" s="130"/>
      <c r="L29" s="133"/>
    </row>
    <row r="30" spans="1:12" ht="78.75" x14ac:dyDescent="0.25">
      <c r="A30" s="126"/>
      <c r="B30" s="127"/>
      <c r="C30" s="128"/>
      <c r="D30" s="88" t="s">
        <v>20</v>
      </c>
      <c r="E30" s="32">
        <f t="shared" ref="E30:G30" si="16">E15+E21</f>
        <v>10920.713</v>
      </c>
      <c r="F30" s="32">
        <f t="shared" si="16"/>
        <v>51</v>
      </c>
      <c r="G30" s="32">
        <f t="shared" si="16"/>
        <v>418.47924</v>
      </c>
      <c r="H30" s="32">
        <f>H15+H21</f>
        <v>4736.0681299999997</v>
      </c>
      <c r="I30" s="32">
        <f t="shared" ref="I30:J30" si="17">I15+I21</f>
        <v>5715.1656300000004</v>
      </c>
      <c r="J30" s="32">
        <f t="shared" si="17"/>
        <v>0</v>
      </c>
      <c r="K30" s="131"/>
      <c r="L30" s="134"/>
    </row>
    <row r="31" spans="1:12" ht="22.5" customHeight="1" x14ac:dyDescent="0.25">
      <c r="A31" s="89"/>
      <c r="B31" s="154" t="s">
        <v>35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 ht="24.75" customHeight="1" x14ac:dyDescent="0.25">
      <c r="A32" s="129" t="s">
        <v>4</v>
      </c>
      <c r="B32" s="135" t="s">
        <v>45</v>
      </c>
      <c r="C32" s="138" t="s">
        <v>17</v>
      </c>
      <c r="D32" s="90" t="s">
        <v>29</v>
      </c>
      <c r="E32" s="29">
        <f t="shared" ref="E32:J32" si="18">E36</f>
        <v>40850.172019999998</v>
      </c>
      <c r="F32" s="29">
        <f t="shared" si="18"/>
        <v>0</v>
      </c>
      <c r="G32" s="29">
        <f t="shared" si="18"/>
        <v>5865.9</v>
      </c>
      <c r="H32" s="29">
        <f t="shared" si="18"/>
        <v>10013.628000000001</v>
      </c>
      <c r="I32" s="29">
        <f t="shared" si="18"/>
        <v>12737.64402</v>
      </c>
      <c r="J32" s="29">
        <f t="shared" si="18"/>
        <v>12233</v>
      </c>
      <c r="K32" s="162" t="s">
        <v>6</v>
      </c>
      <c r="L32" s="135" t="s">
        <v>76</v>
      </c>
    </row>
    <row r="33" spans="1:12" ht="52.15" customHeight="1" x14ac:dyDescent="0.25">
      <c r="A33" s="130"/>
      <c r="B33" s="136"/>
      <c r="C33" s="138"/>
      <c r="D33" s="91" t="s">
        <v>18</v>
      </c>
      <c r="E33" s="29">
        <f t="shared" ref="E33:J33" si="19">E37</f>
        <v>6082.8</v>
      </c>
      <c r="F33" s="29">
        <f t="shared" si="19"/>
        <v>0</v>
      </c>
      <c r="G33" s="29">
        <f t="shared" si="19"/>
        <v>539.70000000000005</v>
      </c>
      <c r="H33" s="29">
        <f t="shared" si="19"/>
        <v>1335.1</v>
      </c>
      <c r="I33" s="29">
        <f t="shared" si="19"/>
        <v>2009</v>
      </c>
      <c r="J33" s="29">
        <f t="shared" si="19"/>
        <v>2199</v>
      </c>
      <c r="K33" s="163"/>
      <c r="L33" s="136"/>
    </row>
    <row r="34" spans="1:12" ht="63" x14ac:dyDescent="0.25">
      <c r="A34" s="130"/>
      <c r="B34" s="136"/>
      <c r="C34" s="138"/>
      <c r="D34" s="91" t="s">
        <v>19</v>
      </c>
      <c r="E34" s="29">
        <f t="shared" ref="E34:J34" si="20">E38</f>
        <v>16704.099999999999</v>
      </c>
      <c r="F34" s="29">
        <f t="shared" si="20"/>
        <v>0</v>
      </c>
      <c r="G34" s="29">
        <f t="shared" si="20"/>
        <v>2663.1</v>
      </c>
      <c r="H34" s="29">
        <f t="shared" si="20"/>
        <v>3806</v>
      </c>
      <c r="I34" s="29">
        <f t="shared" si="20"/>
        <v>5218</v>
      </c>
      <c r="J34" s="29">
        <f t="shared" si="20"/>
        <v>5017</v>
      </c>
      <c r="K34" s="163"/>
      <c r="L34" s="136"/>
    </row>
    <row r="35" spans="1:12" ht="54" customHeight="1" x14ac:dyDescent="0.25">
      <c r="A35" s="131"/>
      <c r="B35" s="137"/>
      <c r="C35" s="138"/>
      <c r="D35" s="91" t="s">
        <v>20</v>
      </c>
      <c r="E35" s="29">
        <f t="shared" ref="E35:J35" si="21">E39</f>
        <v>18063.27202</v>
      </c>
      <c r="F35" s="29">
        <f t="shared" si="21"/>
        <v>0</v>
      </c>
      <c r="G35" s="29">
        <f t="shared" si="21"/>
        <v>2663.1</v>
      </c>
      <c r="H35" s="29">
        <f t="shared" si="21"/>
        <v>4872.5280000000002</v>
      </c>
      <c r="I35" s="29">
        <f t="shared" si="21"/>
        <v>5510.6440199999997</v>
      </c>
      <c r="J35" s="29">
        <f t="shared" si="21"/>
        <v>5017</v>
      </c>
      <c r="K35" s="163"/>
      <c r="L35" s="136"/>
    </row>
    <row r="36" spans="1:12" ht="23.25" customHeight="1" x14ac:dyDescent="0.25">
      <c r="A36" s="129" t="s">
        <v>13</v>
      </c>
      <c r="B36" s="135" t="s">
        <v>54</v>
      </c>
      <c r="C36" s="160" t="s">
        <v>17</v>
      </c>
      <c r="D36" s="78" t="s">
        <v>29</v>
      </c>
      <c r="E36" s="29">
        <f t="shared" ref="E36:J36" si="22">SUM(E37:E39)</f>
        <v>40850.172019999998</v>
      </c>
      <c r="F36" s="29">
        <f t="shared" si="22"/>
        <v>0</v>
      </c>
      <c r="G36" s="29">
        <f t="shared" si="22"/>
        <v>5865.9</v>
      </c>
      <c r="H36" s="29">
        <f t="shared" si="22"/>
        <v>10013.628000000001</v>
      </c>
      <c r="I36" s="29">
        <f t="shared" si="22"/>
        <v>12737.64402</v>
      </c>
      <c r="J36" s="29">
        <f t="shared" si="22"/>
        <v>12233</v>
      </c>
      <c r="K36" s="163"/>
      <c r="L36" s="136"/>
    </row>
    <row r="37" spans="1:12" ht="55.15" customHeight="1" x14ac:dyDescent="0.25">
      <c r="A37" s="130"/>
      <c r="B37" s="136"/>
      <c r="C37" s="160"/>
      <c r="D37" s="78" t="s">
        <v>18</v>
      </c>
      <c r="E37" s="29">
        <f t="shared" ref="E37:E39" si="23">SUM(F37:J37)</f>
        <v>6082.8</v>
      </c>
      <c r="F37" s="29">
        <v>0</v>
      </c>
      <c r="G37" s="29">
        <v>539.70000000000005</v>
      </c>
      <c r="H37" s="29">
        <v>1335.1</v>
      </c>
      <c r="I37" s="29">
        <v>2009</v>
      </c>
      <c r="J37" s="29">
        <v>2199</v>
      </c>
      <c r="K37" s="163"/>
      <c r="L37" s="136"/>
    </row>
    <row r="38" spans="1:12" ht="50.25" customHeight="1" x14ac:dyDescent="0.25">
      <c r="A38" s="130"/>
      <c r="B38" s="136"/>
      <c r="C38" s="160"/>
      <c r="D38" s="92" t="s">
        <v>19</v>
      </c>
      <c r="E38" s="29">
        <f t="shared" si="23"/>
        <v>16704.099999999999</v>
      </c>
      <c r="F38" s="29">
        <v>0</v>
      </c>
      <c r="G38" s="29">
        <v>2663.1</v>
      </c>
      <c r="H38" s="29">
        <v>3806</v>
      </c>
      <c r="I38" s="29">
        <v>5218</v>
      </c>
      <c r="J38" s="29">
        <v>5017</v>
      </c>
      <c r="K38" s="163"/>
      <c r="L38" s="136"/>
    </row>
    <row r="39" spans="1:12" ht="66.75" customHeight="1" x14ac:dyDescent="0.25">
      <c r="A39" s="131"/>
      <c r="B39" s="137"/>
      <c r="C39" s="160"/>
      <c r="D39" s="78" t="s">
        <v>20</v>
      </c>
      <c r="E39" s="29">
        <f t="shared" si="23"/>
        <v>18063.27202</v>
      </c>
      <c r="F39" s="29">
        <v>0</v>
      </c>
      <c r="G39" s="29">
        <v>2663.1</v>
      </c>
      <c r="H39" s="29">
        <v>4872.5280000000002</v>
      </c>
      <c r="I39" s="29">
        <v>5510.6440199999997</v>
      </c>
      <c r="J39" s="29">
        <v>5017</v>
      </c>
      <c r="K39" s="164"/>
      <c r="L39" s="137"/>
    </row>
    <row r="40" spans="1:12" ht="24" customHeight="1" x14ac:dyDescent="0.25">
      <c r="A40" s="120" t="s">
        <v>33</v>
      </c>
      <c r="B40" s="121"/>
      <c r="C40" s="122"/>
      <c r="D40" s="87" t="s">
        <v>29</v>
      </c>
      <c r="E40" s="32">
        <f t="shared" ref="E40:I40" si="24">E32</f>
        <v>40850.172019999998</v>
      </c>
      <c r="F40" s="32">
        <f t="shared" si="24"/>
        <v>0</v>
      </c>
      <c r="G40" s="32">
        <f t="shared" si="24"/>
        <v>5865.9</v>
      </c>
      <c r="H40" s="32">
        <f t="shared" si="24"/>
        <v>10013.628000000001</v>
      </c>
      <c r="I40" s="32">
        <f t="shared" si="24"/>
        <v>12737.64402</v>
      </c>
      <c r="J40" s="32">
        <f>J32</f>
        <v>12233</v>
      </c>
      <c r="K40" s="129"/>
      <c r="L40" s="132"/>
    </row>
    <row r="41" spans="1:12" ht="48.6" customHeight="1" x14ac:dyDescent="0.25">
      <c r="A41" s="123"/>
      <c r="B41" s="124"/>
      <c r="C41" s="125"/>
      <c r="D41" s="88" t="s">
        <v>18</v>
      </c>
      <c r="E41" s="32">
        <f t="shared" ref="E41:J41" si="25">E33</f>
        <v>6082.8</v>
      </c>
      <c r="F41" s="32">
        <f t="shared" si="25"/>
        <v>0</v>
      </c>
      <c r="G41" s="32">
        <f t="shared" si="25"/>
        <v>539.70000000000005</v>
      </c>
      <c r="H41" s="32">
        <f t="shared" si="25"/>
        <v>1335.1</v>
      </c>
      <c r="I41" s="32">
        <f t="shared" si="25"/>
        <v>2009</v>
      </c>
      <c r="J41" s="32">
        <f t="shared" si="25"/>
        <v>2199</v>
      </c>
      <c r="K41" s="130"/>
      <c r="L41" s="133"/>
    </row>
    <row r="42" spans="1:12" ht="67.900000000000006" customHeight="1" x14ac:dyDescent="0.25">
      <c r="A42" s="123"/>
      <c r="B42" s="124"/>
      <c r="C42" s="125"/>
      <c r="D42" s="88" t="s">
        <v>19</v>
      </c>
      <c r="E42" s="32">
        <f t="shared" ref="E42:J42" si="26">E34</f>
        <v>16704.099999999999</v>
      </c>
      <c r="F42" s="32">
        <f t="shared" si="26"/>
        <v>0</v>
      </c>
      <c r="G42" s="32">
        <f t="shared" si="26"/>
        <v>2663.1</v>
      </c>
      <c r="H42" s="32">
        <f t="shared" si="26"/>
        <v>3806</v>
      </c>
      <c r="I42" s="32">
        <f t="shared" si="26"/>
        <v>5218</v>
      </c>
      <c r="J42" s="32">
        <f t="shared" si="26"/>
        <v>5017</v>
      </c>
      <c r="K42" s="130"/>
      <c r="L42" s="133"/>
    </row>
    <row r="43" spans="1:12" ht="67.900000000000006" customHeight="1" x14ac:dyDescent="0.25">
      <c r="A43" s="126"/>
      <c r="B43" s="127"/>
      <c r="C43" s="128"/>
      <c r="D43" s="88" t="s">
        <v>20</v>
      </c>
      <c r="E43" s="32">
        <f t="shared" ref="E43:J43" si="27">E35</f>
        <v>18063.27202</v>
      </c>
      <c r="F43" s="32">
        <f t="shared" si="27"/>
        <v>0</v>
      </c>
      <c r="G43" s="32">
        <f t="shared" si="27"/>
        <v>2663.1</v>
      </c>
      <c r="H43" s="32">
        <f t="shared" si="27"/>
        <v>4872.5280000000002</v>
      </c>
      <c r="I43" s="32">
        <f t="shared" si="27"/>
        <v>5510.6440199999997</v>
      </c>
      <c r="J43" s="32">
        <f t="shared" si="27"/>
        <v>5017</v>
      </c>
      <c r="K43" s="131"/>
      <c r="L43" s="134"/>
    </row>
    <row r="44" spans="1:12" ht="24" customHeight="1" x14ac:dyDescent="0.25">
      <c r="A44" s="93"/>
      <c r="B44" s="157" t="s">
        <v>36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9"/>
    </row>
    <row r="45" spans="1:12" ht="45.75" customHeight="1" x14ac:dyDescent="0.25">
      <c r="A45" s="167" t="s">
        <v>4</v>
      </c>
      <c r="B45" s="139" t="s">
        <v>70</v>
      </c>
      <c r="C45" s="165" t="s">
        <v>17</v>
      </c>
      <c r="D45" s="78" t="s">
        <v>19</v>
      </c>
      <c r="E45" s="29">
        <f>E47</f>
        <v>528069</v>
      </c>
      <c r="F45" s="29">
        <f t="shared" ref="F45:J45" si="28">F47</f>
        <v>117883</v>
      </c>
      <c r="G45" s="29">
        <f t="shared" si="28"/>
        <v>99516</v>
      </c>
      <c r="H45" s="29">
        <f t="shared" si="28"/>
        <v>148794</v>
      </c>
      <c r="I45" s="29">
        <f t="shared" si="28"/>
        <v>91055</v>
      </c>
      <c r="J45" s="29">
        <f t="shared" si="28"/>
        <v>70821</v>
      </c>
      <c r="K45" s="152" t="s">
        <v>49</v>
      </c>
      <c r="L45" s="139" t="s">
        <v>73</v>
      </c>
    </row>
    <row r="46" spans="1:12" ht="355.15" customHeight="1" x14ac:dyDescent="0.25">
      <c r="A46" s="168"/>
      <c r="B46" s="141"/>
      <c r="C46" s="166"/>
      <c r="D46" s="78" t="s">
        <v>20</v>
      </c>
      <c r="E46" s="114" t="s">
        <v>5</v>
      </c>
      <c r="F46" s="115"/>
      <c r="G46" s="115"/>
      <c r="H46" s="115"/>
      <c r="I46" s="115"/>
      <c r="J46" s="116"/>
      <c r="K46" s="153"/>
      <c r="L46" s="140"/>
    </row>
    <row r="47" spans="1:12" ht="54.6" customHeight="1" x14ac:dyDescent="0.25">
      <c r="A47" s="129" t="s">
        <v>9</v>
      </c>
      <c r="B47" s="139" t="s">
        <v>71</v>
      </c>
      <c r="C47" s="165" t="s">
        <v>17</v>
      </c>
      <c r="D47" s="78" t="s">
        <v>19</v>
      </c>
      <c r="E47" s="29">
        <f t="shared" ref="E47" si="29">SUM(F47:J47)</f>
        <v>528069</v>
      </c>
      <c r="F47" s="29">
        <v>117883</v>
      </c>
      <c r="G47" s="29">
        <v>99516</v>
      </c>
      <c r="H47" s="29">
        <v>148794</v>
      </c>
      <c r="I47" s="29">
        <v>91055</v>
      </c>
      <c r="J47" s="29">
        <v>70821</v>
      </c>
      <c r="K47" s="153"/>
      <c r="L47" s="140"/>
    </row>
    <row r="48" spans="1:12" ht="226.5" customHeight="1" x14ac:dyDescent="0.25">
      <c r="A48" s="131"/>
      <c r="B48" s="141"/>
      <c r="C48" s="166"/>
      <c r="D48" s="78" t="s">
        <v>20</v>
      </c>
      <c r="E48" s="114" t="s">
        <v>5</v>
      </c>
      <c r="F48" s="115"/>
      <c r="G48" s="115"/>
      <c r="H48" s="115"/>
      <c r="I48" s="115"/>
      <c r="J48" s="116"/>
      <c r="K48" s="161"/>
      <c r="L48" s="141"/>
    </row>
    <row r="49" spans="1:12" ht="23.25" customHeight="1" x14ac:dyDescent="0.25">
      <c r="A49" s="169" t="s">
        <v>33</v>
      </c>
      <c r="B49" s="170"/>
      <c r="C49" s="171"/>
      <c r="D49" s="87" t="s">
        <v>29</v>
      </c>
      <c r="E49" s="32">
        <f>SUM(F49:J49)</f>
        <v>528069</v>
      </c>
      <c r="F49" s="32">
        <f>F50</f>
        <v>117883</v>
      </c>
      <c r="G49" s="32">
        <f t="shared" ref="G49:J49" si="30">G50</f>
        <v>99516</v>
      </c>
      <c r="H49" s="32">
        <f t="shared" si="30"/>
        <v>148794</v>
      </c>
      <c r="I49" s="32">
        <f t="shared" si="30"/>
        <v>91055</v>
      </c>
      <c r="J49" s="32">
        <f t="shared" si="30"/>
        <v>70821</v>
      </c>
      <c r="K49" s="94"/>
      <c r="L49" s="94"/>
    </row>
    <row r="50" spans="1:12" ht="63" x14ac:dyDescent="0.25">
      <c r="A50" s="95"/>
      <c r="B50" s="96"/>
      <c r="C50" s="97"/>
      <c r="D50" s="88" t="s">
        <v>19</v>
      </c>
      <c r="E50" s="32">
        <f>SUM(F50:J50)</f>
        <v>528069</v>
      </c>
      <c r="F50" s="32">
        <f>F45</f>
        <v>117883</v>
      </c>
      <c r="G50" s="32">
        <f>G45</f>
        <v>99516</v>
      </c>
      <c r="H50" s="32">
        <f>H45</f>
        <v>148794</v>
      </c>
      <c r="I50" s="32">
        <f>I45</f>
        <v>91055</v>
      </c>
      <c r="J50" s="32">
        <f>J45</f>
        <v>70821</v>
      </c>
      <c r="K50" s="98"/>
      <c r="L50" s="98"/>
    </row>
    <row r="51" spans="1:12" ht="78.75" x14ac:dyDescent="0.25">
      <c r="A51" s="99"/>
      <c r="B51" s="100"/>
      <c r="C51" s="101"/>
      <c r="D51" s="88" t="s">
        <v>20</v>
      </c>
      <c r="E51" s="172" t="str">
        <f>E46</f>
        <v>В пределах средств, предусмотренных на содержание ответственного исполнителя мероприятия</v>
      </c>
      <c r="F51" s="173"/>
      <c r="G51" s="173"/>
      <c r="H51" s="173"/>
      <c r="I51" s="173"/>
      <c r="J51" s="174"/>
      <c r="K51" s="102"/>
      <c r="L51" s="102"/>
    </row>
    <row r="52" spans="1:12" ht="21.6" customHeight="1" x14ac:dyDescent="0.25">
      <c r="A52" s="89"/>
      <c r="B52" s="154" t="s">
        <v>41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23.25" customHeight="1" x14ac:dyDescent="0.25">
      <c r="A53" s="129" t="s">
        <v>4</v>
      </c>
      <c r="B53" s="135" t="s">
        <v>42</v>
      </c>
      <c r="C53" s="117" t="s">
        <v>17</v>
      </c>
      <c r="D53" s="78" t="s">
        <v>29</v>
      </c>
      <c r="E53" s="36">
        <f t="shared" ref="E53:J53" si="31">E56</f>
        <v>12273.69</v>
      </c>
      <c r="F53" s="36">
        <f t="shared" si="31"/>
        <v>8307.69</v>
      </c>
      <c r="G53" s="36">
        <f t="shared" si="31"/>
        <v>0</v>
      </c>
      <c r="H53" s="36">
        <f t="shared" si="31"/>
        <v>0</v>
      </c>
      <c r="I53" s="36">
        <f t="shared" si="31"/>
        <v>3966</v>
      </c>
      <c r="J53" s="36">
        <f t="shared" si="31"/>
        <v>0</v>
      </c>
      <c r="K53" s="162" t="s">
        <v>6</v>
      </c>
      <c r="L53" s="135" t="s">
        <v>43</v>
      </c>
    </row>
    <row r="54" spans="1:12" ht="47.25" customHeight="1" x14ac:dyDescent="0.25">
      <c r="A54" s="130"/>
      <c r="B54" s="136"/>
      <c r="C54" s="118"/>
      <c r="D54" s="78" t="s">
        <v>19</v>
      </c>
      <c r="E54" s="29">
        <f t="shared" ref="E54:J54" si="32">E57</f>
        <v>12149</v>
      </c>
      <c r="F54" s="29">
        <f t="shared" si="32"/>
        <v>8223</v>
      </c>
      <c r="G54" s="29">
        <f t="shared" si="32"/>
        <v>0</v>
      </c>
      <c r="H54" s="29">
        <f t="shared" si="32"/>
        <v>0</v>
      </c>
      <c r="I54" s="29">
        <f t="shared" si="32"/>
        <v>3926</v>
      </c>
      <c r="J54" s="29">
        <f t="shared" si="32"/>
        <v>0</v>
      </c>
      <c r="K54" s="163"/>
      <c r="L54" s="136"/>
    </row>
    <row r="55" spans="1:12" ht="64.5" customHeight="1" x14ac:dyDescent="0.25">
      <c r="A55" s="131"/>
      <c r="B55" s="137"/>
      <c r="C55" s="119"/>
      <c r="D55" s="78" t="s">
        <v>20</v>
      </c>
      <c r="E55" s="29">
        <f t="shared" ref="E55:J55" si="33">E58</f>
        <v>124.69</v>
      </c>
      <c r="F55" s="29">
        <f t="shared" si="33"/>
        <v>84.69</v>
      </c>
      <c r="G55" s="29">
        <f t="shared" si="33"/>
        <v>0</v>
      </c>
      <c r="H55" s="29">
        <f t="shared" si="33"/>
        <v>0</v>
      </c>
      <c r="I55" s="29">
        <f t="shared" si="33"/>
        <v>40</v>
      </c>
      <c r="J55" s="29">
        <f t="shared" si="33"/>
        <v>0</v>
      </c>
      <c r="K55" s="163"/>
      <c r="L55" s="136"/>
    </row>
    <row r="56" spans="1:12" ht="22.9" customHeight="1" x14ac:dyDescent="0.25">
      <c r="A56" s="129" t="s">
        <v>14</v>
      </c>
      <c r="B56" s="135" t="s">
        <v>55</v>
      </c>
      <c r="C56" s="129" t="s">
        <v>17</v>
      </c>
      <c r="D56" s="78" t="s">
        <v>29</v>
      </c>
      <c r="E56" s="36">
        <f>SUM(F56:J56)</f>
        <v>12273.69</v>
      </c>
      <c r="F56" s="36">
        <f>SUM(F57:F58)</f>
        <v>8307.69</v>
      </c>
      <c r="G56" s="36">
        <f t="shared" ref="G56:J56" si="34">SUM(G57:G58)</f>
        <v>0</v>
      </c>
      <c r="H56" s="36">
        <f t="shared" si="34"/>
        <v>0</v>
      </c>
      <c r="I56" s="36">
        <f t="shared" si="34"/>
        <v>3966</v>
      </c>
      <c r="J56" s="36">
        <f t="shared" si="34"/>
        <v>0</v>
      </c>
      <c r="K56" s="163"/>
      <c r="L56" s="136"/>
    </row>
    <row r="57" spans="1:12" ht="51.75" customHeight="1" x14ac:dyDescent="0.25">
      <c r="A57" s="130"/>
      <c r="B57" s="136"/>
      <c r="C57" s="130"/>
      <c r="D57" s="78" t="s">
        <v>19</v>
      </c>
      <c r="E57" s="29">
        <f>SUM(F57:J57)</f>
        <v>12149</v>
      </c>
      <c r="F57" s="29">
        <v>8223</v>
      </c>
      <c r="G57" s="29">
        <v>0</v>
      </c>
      <c r="H57" s="29">
        <v>0</v>
      </c>
      <c r="I57" s="29">
        <v>3926</v>
      </c>
      <c r="J57" s="29">
        <v>0</v>
      </c>
      <c r="K57" s="163"/>
      <c r="L57" s="136"/>
    </row>
    <row r="58" spans="1:12" ht="109.5" customHeight="1" x14ac:dyDescent="0.25">
      <c r="A58" s="131"/>
      <c r="B58" s="137"/>
      <c r="C58" s="131"/>
      <c r="D58" s="78" t="s">
        <v>20</v>
      </c>
      <c r="E58" s="29">
        <f>SUM(F58:J58)</f>
        <v>124.69</v>
      </c>
      <c r="F58" s="29">
        <v>84.69</v>
      </c>
      <c r="G58" s="29">
        <v>0</v>
      </c>
      <c r="H58" s="29">
        <v>0</v>
      </c>
      <c r="I58" s="29">
        <v>40</v>
      </c>
      <c r="J58" s="29">
        <v>0</v>
      </c>
      <c r="K58" s="164"/>
      <c r="L58" s="137"/>
    </row>
    <row r="59" spans="1:12" ht="23.25" customHeight="1" x14ac:dyDescent="0.25">
      <c r="A59" s="120" t="s">
        <v>33</v>
      </c>
      <c r="B59" s="121"/>
      <c r="C59" s="122"/>
      <c r="D59" s="87" t="s">
        <v>29</v>
      </c>
      <c r="E59" s="38">
        <f>SUM(E60:E61)</f>
        <v>12273.69</v>
      </c>
      <c r="F59" s="38">
        <f>SUM(F60:F61)</f>
        <v>8307.69</v>
      </c>
      <c r="G59" s="38">
        <f>SUM(G60:G61)</f>
        <v>0</v>
      </c>
      <c r="H59" s="38">
        <f t="shared" ref="H59:J59" si="35">SUM(H60:H61)</f>
        <v>0</v>
      </c>
      <c r="I59" s="38">
        <f t="shared" si="35"/>
        <v>3966</v>
      </c>
      <c r="J59" s="38">
        <f t="shared" si="35"/>
        <v>0</v>
      </c>
      <c r="K59" s="132"/>
      <c r="L59" s="132"/>
    </row>
    <row r="60" spans="1:12" ht="63" x14ac:dyDescent="0.25">
      <c r="A60" s="123"/>
      <c r="B60" s="124"/>
      <c r="C60" s="125"/>
      <c r="D60" s="88" t="s">
        <v>19</v>
      </c>
      <c r="E60" s="32">
        <f t="shared" ref="E60:J60" si="36">E54</f>
        <v>12149</v>
      </c>
      <c r="F60" s="32">
        <f t="shared" si="36"/>
        <v>8223</v>
      </c>
      <c r="G60" s="32">
        <f t="shared" si="36"/>
        <v>0</v>
      </c>
      <c r="H60" s="32">
        <f t="shared" si="36"/>
        <v>0</v>
      </c>
      <c r="I60" s="32">
        <f t="shared" si="36"/>
        <v>3926</v>
      </c>
      <c r="J60" s="32">
        <f t="shared" si="36"/>
        <v>0</v>
      </c>
      <c r="K60" s="133"/>
      <c r="L60" s="133"/>
    </row>
    <row r="61" spans="1:12" ht="78.75" x14ac:dyDescent="0.25">
      <c r="A61" s="126"/>
      <c r="B61" s="127"/>
      <c r="C61" s="128"/>
      <c r="D61" s="88" t="s">
        <v>20</v>
      </c>
      <c r="E61" s="32">
        <f t="shared" ref="E61:J61" si="37">E55</f>
        <v>124.69</v>
      </c>
      <c r="F61" s="32">
        <f t="shared" si="37"/>
        <v>84.69</v>
      </c>
      <c r="G61" s="32">
        <f t="shared" si="37"/>
        <v>0</v>
      </c>
      <c r="H61" s="32">
        <f t="shared" si="37"/>
        <v>0</v>
      </c>
      <c r="I61" s="32">
        <f t="shared" si="37"/>
        <v>40</v>
      </c>
      <c r="J61" s="32">
        <f t="shared" si="37"/>
        <v>0</v>
      </c>
      <c r="K61" s="134"/>
      <c r="L61" s="134"/>
    </row>
    <row r="62" spans="1:12" ht="27.6" customHeight="1" x14ac:dyDescent="0.25">
      <c r="A62" s="74"/>
      <c r="B62" s="149" t="s">
        <v>39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1"/>
    </row>
    <row r="63" spans="1:12" ht="75" customHeight="1" x14ac:dyDescent="0.25">
      <c r="A63" s="129" t="s">
        <v>4</v>
      </c>
      <c r="B63" s="135" t="s">
        <v>66</v>
      </c>
      <c r="C63" s="117" t="s">
        <v>17</v>
      </c>
      <c r="D63" s="78" t="s">
        <v>29</v>
      </c>
      <c r="E63" s="29">
        <f t="shared" ref="E63:J64" si="38">E66</f>
        <v>2471</v>
      </c>
      <c r="F63" s="29">
        <f t="shared" si="38"/>
        <v>2471</v>
      </c>
      <c r="G63" s="29">
        <f t="shared" si="38"/>
        <v>0</v>
      </c>
      <c r="H63" s="29">
        <f t="shared" si="38"/>
        <v>0</v>
      </c>
      <c r="I63" s="29">
        <f t="shared" si="38"/>
        <v>0</v>
      </c>
      <c r="J63" s="29">
        <f t="shared" si="38"/>
        <v>0</v>
      </c>
      <c r="K63" s="152" t="s">
        <v>50</v>
      </c>
      <c r="L63" s="139" t="s">
        <v>77</v>
      </c>
    </row>
    <row r="64" spans="1:12" ht="55.15" customHeight="1" x14ac:dyDescent="0.25">
      <c r="A64" s="130"/>
      <c r="B64" s="136"/>
      <c r="C64" s="118"/>
      <c r="D64" s="78" t="s">
        <v>18</v>
      </c>
      <c r="E64" s="29">
        <f t="shared" si="38"/>
        <v>2471</v>
      </c>
      <c r="F64" s="29">
        <f t="shared" si="38"/>
        <v>2471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153"/>
      <c r="L64" s="140"/>
    </row>
    <row r="65" spans="1:12" ht="65.25" customHeight="1" x14ac:dyDescent="0.25">
      <c r="A65" s="131"/>
      <c r="B65" s="137"/>
      <c r="C65" s="119"/>
      <c r="D65" s="78" t="s">
        <v>20</v>
      </c>
      <c r="E65" s="114" t="s">
        <v>5</v>
      </c>
      <c r="F65" s="115"/>
      <c r="G65" s="115"/>
      <c r="H65" s="115"/>
      <c r="I65" s="115"/>
      <c r="J65" s="116"/>
      <c r="K65" s="161"/>
      <c r="L65" s="141"/>
    </row>
    <row r="66" spans="1:12" ht="50.45" customHeight="1" x14ac:dyDescent="0.25">
      <c r="A66" s="129" t="s">
        <v>14</v>
      </c>
      <c r="B66" s="135" t="s">
        <v>91</v>
      </c>
      <c r="C66" s="129" t="s">
        <v>17</v>
      </c>
      <c r="D66" s="78" t="s">
        <v>29</v>
      </c>
      <c r="E66" s="29">
        <f>SUM(F66:J66)</f>
        <v>2471</v>
      </c>
      <c r="F66" s="29">
        <f>SUM(F67:F68)</f>
        <v>2471</v>
      </c>
      <c r="G66" s="29">
        <f t="shared" ref="G66:J66" si="39">SUM(G67:G68)</f>
        <v>0</v>
      </c>
      <c r="H66" s="29">
        <f t="shared" si="39"/>
        <v>0</v>
      </c>
      <c r="I66" s="29">
        <f t="shared" si="39"/>
        <v>0</v>
      </c>
      <c r="J66" s="29">
        <f t="shared" si="39"/>
        <v>0</v>
      </c>
      <c r="K66" s="85"/>
      <c r="L66" s="113"/>
    </row>
    <row r="67" spans="1:12" ht="57.75" customHeight="1" x14ac:dyDescent="0.25">
      <c r="A67" s="130"/>
      <c r="B67" s="136"/>
      <c r="C67" s="130"/>
      <c r="D67" s="78" t="s">
        <v>18</v>
      </c>
      <c r="E67" s="29">
        <f>SUM(F67:J67)</f>
        <v>2471</v>
      </c>
      <c r="F67" s="29">
        <v>2471</v>
      </c>
      <c r="G67" s="29">
        <v>0</v>
      </c>
      <c r="H67" s="29">
        <v>0</v>
      </c>
      <c r="I67" s="29">
        <v>0</v>
      </c>
      <c r="J67" s="29">
        <v>0</v>
      </c>
      <c r="K67" s="85"/>
      <c r="L67" s="113"/>
    </row>
    <row r="68" spans="1:12" ht="70.5" customHeight="1" x14ac:dyDescent="0.25">
      <c r="A68" s="131"/>
      <c r="B68" s="137"/>
      <c r="C68" s="131"/>
      <c r="D68" s="78" t="s">
        <v>20</v>
      </c>
      <c r="E68" s="114" t="s">
        <v>5</v>
      </c>
      <c r="F68" s="115"/>
      <c r="G68" s="115"/>
      <c r="H68" s="115"/>
      <c r="I68" s="115"/>
      <c r="J68" s="116"/>
      <c r="K68" s="86"/>
      <c r="L68" s="112"/>
    </row>
    <row r="69" spans="1:12" ht="106.5" customHeight="1" x14ac:dyDescent="0.25">
      <c r="A69" s="129" t="s">
        <v>7</v>
      </c>
      <c r="B69" s="139" t="s">
        <v>46</v>
      </c>
      <c r="C69" s="117" t="s">
        <v>17</v>
      </c>
      <c r="D69" s="78" t="s">
        <v>18</v>
      </c>
      <c r="E69" s="39">
        <f t="shared" ref="E69:J69" si="40">E71+E73</f>
        <v>0</v>
      </c>
      <c r="F69" s="39">
        <f t="shared" si="40"/>
        <v>0</v>
      </c>
      <c r="G69" s="39">
        <f t="shared" si="40"/>
        <v>0</v>
      </c>
      <c r="H69" s="39">
        <f t="shared" si="40"/>
        <v>0</v>
      </c>
      <c r="I69" s="39">
        <f t="shared" si="40"/>
        <v>0</v>
      </c>
      <c r="J69" s="39">
        <f t="shared" si="40"/>
        <v>0</v>
      </c>
      <c r="K69" s="190" t="s">
        <v>50</v>
      </c>
      <c r="L69" s="140" t="s">
        <v>69</v>
      </c>
    </row>
    <row r="70" spans="1:12" ht="71.25" customHeight="1" x14ac:dyDescent="0.25">
      <c r="A70" s="131"/>
      <c r="B70" s="141"/>
      <c r="C70" s="119"/>
      <c r="D70" s="78" t="s">
        <v>20</v>
      </c>
      <c r="E70" s="114" t="s">
        <v>5</v>
      </c>
      <c r="F70" s="115"/>
      <c r="G70" s="115"/>
      <c r="H70" s="115"/>
      <c r="I70" s="115"/>
      <c r="J70" s="116"/>
      <c r="K70" s="191"/>
      <c r="L70" s="140"/>
    </row>
    <row r="71" spans="1:12" ht="69.75" customHeight="1" x14ac:dyDescent="0.25">
      <c r="A71" s="129" t="s">
        <v>12</v>
      </c>
      <c r="B71" s="139" t="s">
        <v>56</v>
      </c>
      <c r="C71" s="117" t="s">
        <v>17</v>
      </c>
      <c r="D71" s="78" t="s">
        <v>18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191"/>
      <c r="L71" s="140"/>
    </row>
    <row r="72" spans="1:12" ht="61.9" customHeight="1" x14ac:dyDescent="0.25">
      <c r="A72" s="131"/>
      <c r="B72" s="141"/>
      <c r="C72" s="119"/>
      <c r="D72" s="78" t="s">
        <v>20</v>
      </c>
      <c r="E72" s="114" t="s">
        <v>5</v>
      </c>
      <c r="F72" s="115"/>
      <c r="G72" s="115"/>
      <c r="H72" s="115"/>
      <c r="I72" s="115"/>
      <c r="J72" s="116"/>
      <c r="K72" s="191"/>
      <c r="L72" s="140"/>
    </row>
    <row r="73" spans="1:12" ht="88.5" customHeight="1" x14ac:dyDescent="0.25">
      <c r="A73" s="129" t="s">
        <v>28</v>
      </c>
      <c r="B73" s="139" t="s">
        <v>57</v>
      </c>
      <c r="C73" s="117" t="s">
        <v>17</v>
      </c>
      <c r="D73" s="78" t="s">
        <v>18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191"/>
      <c r="L73" s="140"/>
    </row>
    <row r="74" spans="1:12" ht="69" customHeight="1" x14ac:dyDescent="0.25">
      <c r="A74" s="131"/>
      <c r="B74" s="141"/>
      <c r="C74" s="119"/>
      <c r="D74" s="78" t="s">
        <v>20</v>
      </c>
      <c r="E74" s="114" t="s">
        <v>5</v>
      </c>
      <c r="F74" s="115"/>
      <c r="G74" s="115"/>
      <c r="H74" s="115"/>
      <c r="I74" s="115"/>
      <c r="J74" s="116"/>
      <c r="K74" s="192"/>
      <c r="L74" s="141"/>
    </row>
    <row r="75" spans="1:12" ht="117" customHeight="1" x14ac:dyDescent="0.25">
      <c r="A75" s="129" t="s">
        <v>38</v>
      </c>
      <c r="B75" s="139" t="s">
        <v>47</v>
      </c>
      <c r="C75" s="117" t="s">
        <v>17</v>
      </c>
      <c r="D75" s="78" t="s">
        <v>18</v>
      </c>
      <c r="E75" s="29">
        <f t="shared" ref="E75:J75" si="41">E77</f>
        <v>29377</v>
      </c>
      <c r="F75" s="39">
        <f t="shared" si="41"/>
        <v>0</v>
      </c>
      <c r="G75" s="39">
        <f t="shared" si="41"/>
        <v>0</v>
      </c>
      <c r="H75" s="29">
        <f t="shared" si="41"/>
        <v>29377</v>
      </c>
      <c r="I75" s="39">
        <f t="shared" si="41"/>
        <v>0</v>
      </c>
      <c r="J75" s="39">
        <f t="shared" si="41"/>
        <v>0</v>
      </c>
      <c r="K75" s="103" t="s">
        <v>51</v>
      </c>
      <c r="L75" s="139" t="s">
        <v>78</v>
      </c>
    </row>
    <row r="76" spans="1:12" ht="71.25" customHeight="1" x14ac:dyDescent="0.25">
      <c r="A76" s="131"/>
      <c r="B76" s="141"/>
      <c r="C76" s="119"/>
      <c r="D76" s="78" t="s">
        <v>20</v>
      </c>
      <c r="E76" s="114" t="s">
        <v>5</v>
      </c>
      <c r="F76" s="115"/>
      <c r="G76" s="115"/>
      <c r="H76" s="115"/>
      <c r="I76" s="115"/>
      <c r="J76" s="116"/>
      <c r="K76" s="86"/>
      <c r="L76" s="141"/>
    </row>
    <row r="77" spans="1:12" ht="48.75" customHeight="1" x14ac:dyDescent="0.25">
      <c r="A77" s="129" t="s">
        <v>53</v>
      </c>
      <c r="B77" s="139" t="s">
        <v>92</v>
      </c>
      <c r="C77" s="117" t="s">
        <v>17</v>
      </c>
      <c r="D77" s="78" t="s">
        <v>18</v>
      </c>
      <c r="E77" s="29">
        <f>SUM(F77:J77)</f>
        <v>29377</v>
      </c>
      <c r="F77" s="39">
        <v>0</v>
      </c>
      <c r="G77" s="39">
        <v>0</v>
      </c>
      <c r="H77" s="29">
        <v>29377</v>
      </c>
      <c r="I77" s="39">
        <v>0</v>
      </c>
      <c r="J77" s="39">
        <v>0</v>
      </c>
      <c r="K77" s="85"/>
      <c r="L77" s="104"/>
    </row>
    <row r="78" spans="1:12" ht="114" customHeight="1" x14ac:dyDescent="0.25">
      <c r="A78" s="131"/>
      <c r="B78" s="141"/>
      <c r="C78" s="119"/>
      <c r="D78" s="78" t="s">
        <v>20</v>
      </c>
      <c r="E78" s="114" t="s">
        <v>5</v>
      </c>
      <c r="F78" s="115"/>
      <c r="G78" s="115"/>
      <c r="H78" s="115"/>
      <c r="I78" s="115"/>
      <c r="J78" s="116"/>
      <c r="K78" s="86"/>
      <c r="L78" s="105"/>
    </row>
    <row r="79" spans="1:12" ht="23.25" customHeight="1" x14ac:dyDescent="0.25">
      <c r="A79" s="175" t="s">
        <v>33</v>
      </c>
      <c r="B79" s="176"/>
      <c r="C79" s="177"/>
      <c r="D79" s="88" t="s">
        <v>29</v>
      </c>
      <c r="E79" s="32">
        <f>SUM(F79:J79)</f>
        <v>31848</v>
      </c>
      <c r="F79" s="32">
        <f>F80</f>
        <v>2471</v>
      </c>
      <c r="G79" s="32">
        <f t="shared" ref="G79:J79" si="42">G80</f>
        <v>0</v>
      </c>
      <c r="H79" s="32">
        <f t="shared" si="42"/>
        <v>29377</v>
      </c>
      <c r="I79" s="32">
        <f t="shared" si="42"/>
        <v>0</v>
      </c>
      <c r="J79" s="32">
        <f t="shared" si="42"/>
        <v>0</v>
      </c>
      <c r="K79" s="193"/>
      <c r="L79" s="194"/>
    </row>
    <row r="80" spans="1:12" ht="51.6" customHeight="1" x14ac:dyDescent="0.25">
      <c r="A80" s="178"/>
      <c r="B80" s="179"/>
      <c r="C80" s="180"/>
      <c r="D80" s="88" t="s">
        <v>18</v>
      </c>
      <c r="E80" s="32">
        <f>F80+G80+H80+I80+J80</f>
        <v>31848</v>
      </c>
      <c r="F80" s="32">
        <f>F75+F69+F64</f>
        <v>2471</v>
      </c>
      <c r="G80" s="32">
        <f t="shared" ref="G80:J80" si="43">G75+G69+G63</f>
        <v>0</v>
      </c>
      <c r="H80" s="32">
        <f t="shared" si="43"/>
        <v>29377</v>
      </c>
      <c r="I80" s="32">
        <f t="shared" si="43"/>
        <v>0</v>
      </c>
      <c r="J80" s="32">
        <f t="shared" si="43"/>
        <v>0</v>
      </c>
      <c r="K80" s="195"/>
      <c r="L80" s="196"/>
    </row>
    <row r="81" spans="1:12" ht="82.5" customHeight="1" x14ac:dyDescent="0.25">
      <c r="A81" s="181"/>
      <c r="B81" s="182"/>
      <c r="C81" s="183"/>
      <c r="D81" s="88" t="s">
        <v>20</v>
      </c>
      <c r="E81" s="114" t="s">
        <v>5</v>
      </c>
      <c r="F81" s="115"/>
      <c r="G81" s="115"/>
      <c r="H81" s="115"/>
      <c r="I81" s="115"/>
      <c r="J81" s="116"/>
      <c r="K81" s="197"/>
      <c r="L81" s="198"/>
    </row>
    <row r="82" spans="1:12" ht="30" customHeight="1" x14ac:dyDescent="0.25">
      <c r="A82" s="175" t="s">
        <v>30</v>
      </c>
      <c r="B82" s="176"/>
      <c r="C82" s="177"/>
      <c r="D82" s="88" t="s">
        <v>29</v>
      </c>
      <c r="E82" s="32">
        <f>SUM(F82:J82)</f>
        <v>795994.57501999999</v>
      </c>
      <c r="F82" s="32">
        <f>SUM(F83:F85)</f>
        <v>134402.69</v>
      </c>
      <c r="G82" s="32">
        <f t="shared" ref="G82:J82" si="44">SUM(G83:G85)</f>
        <v>109623.37924000001</v>
      </c>
      <c r="H82" s="32">
        <f t="shared" si="44"/>
        <v>335155.69613</v>
      </c>
      <c r="I82" s="32">
        <f t="shared" si="44"/>
        <v>130793.80965</v>
      </c>
      <c r="J82" s="32">
        <f t="shared" si="44"/>
        <v>86019</v>
      </c>
      <c r="K82" s="184"/>
      <c r="L82" s="185"/>
    </row>
    <row r="83" spans="1:12" ht="48" customHeight="1" x14ac:dyDescent="0.25">
      <c r="A83" s="178"/>
      <c r="B83" s="179"/>
      <c r="C83" s="180"/>
      <c r="D83" s="88" t="s">
        <v>18</v>
      </c>
      <c r="E83" s="32">
        <f>SUM(F83:J83)</f>
        <v>37930.799999999996</v>
      </c>
      <c r="F83" s="32">
        <f>F41+F80</f>
        <v>2471</v>
      </c>
      <c r="G83" s="32">
        <f>G41+G80</f>
        <v>539.70000000000005</v>
      </c>
      <c r="H83" s="32">
        <f>H41+H80</f>
        <v>30712.1</v>
      </c>
      <c r="I83" s="32">
        <f>I41+I80</f>
        <v>2009</v>
      </c>
      <c r="J83" s="32">
        <f>J41+J80</f>
        <v>2199</v>
      </c>
      <c r="K83" s="186"/>
      <c r="L83" s="187"/>
    </row>
    <row r="84" spans="1:12" ht="66.599999999999994" customHeight="1" x14ac:dyDescent="0.25">
      <c r="A84" s="178"/>
      <c r="B84" s="179"/>
      <c r="C84" s="180"/>
      <c r="D84" s="88" t="s">
        <v>19</v>
      </c>
      <c r="E84" s="32">
        <f t="shared" ref="E84:H84" si="45">E29+E42+E50+E54</f>
        <v>728955.1</v>
      </c>
      <c r="F84" s="32">
        <f t="shared" si="45"/>
        <v>131796</v>
      </c>
      <c r="G84" s="32">
        <f t="shared" si="45"/>
        <v>106002.1</v>
      </c>
      <c r="H84" s="32">
        <f t="shared" si="45"/>
        <v>294835</v>
      </c>
      <c r="I84" s="32">
        <f>I29+I42+I50+I54</f>
        <v>117519</v>
      </c>
      <c r="J84" s="32">
        <f>J29+J42+J50+J54</f>
        <v>78803</v>
      </c>
      <c r="K84" s="186"/>
      <c r="L84" s="187"/>
    </row>
    <row r="85" spans="1:12" ht="84.75" customHeight="1" x14ac:dyDescent="0.25">
      <c r="A85" s="181"/>
      <c r="B85" s="182"/>
      <c r="C85" s="183"/>
      <c r="D85" s="88" t="s">
        <v>20</v>
      </c>
      <c r="E85" s="32">
        <f>SUM(F85:J85)</f>
        <v>29108.675019999999</v>
      </c>
      <c r="F85" s="32">
        <f t="shared" ref="F85:G85" si="46">F27+F30+F43+F61+F81</f>
        <v>135.69</v>
      </c>
      <c r="G85" s="32">
        <f t="shared" si="46"/>
        <v>3081.57924</v>
      </c>
      <c r="H85" s="32">
        <f>H27+H30+H43+H61+H81</f>
        <v>9608.5961299999999</v>
      </c>
      <c r="I85" s="32">
        <f t="shared" ref="I85:J85" si="47">I27+I30+I43+I61+I81</f>
        <v>11265.809649999999</v>
      </c>
      <c r="J85" s="32">
        <f t="shared" si="47"/>
        <v>5017</v>
      </c>
      <c r="K85" s="188"/>
      <c r="L85" s="189"/>
    </row>
    <row r="86" spans="1:12" ht="24" customHeight="1" x14ac:dyDescent="0.25">
      <c r="A86" s="106"/>
      <c r="B86" s="106"/>
      <c r="C86" s="106"/>
      <c r="D86" s="106"/>
      <c r="E86" s="107"/>
      <c r="F86" s="107"/>
      <c r="G86" s="107"/>
      <c r="H86" s="107"/>
      <c r="I86" s="107"/>
      <c r="J86" s="107"/>
      <c r="K86" s="108"/>
      <c r="L86" s="108" t="s">
        <v>74</v>
      </c>
    </row>
    <row r="87" spans="1:12" ht="40.5" customHeight="1" x14ac:dyDescent="0.3">
      <c r="B87" s="308" t="s">
        <v>96</v>
      </c>
      <c r="C87" s="308"/>
      <c r="D87" s="6"/>
      <c r="E87" s="6"/>
      <c r="F87" s="6"/>
      <c r="G87" s="109"/>
      <c r="H87" s="109"/>
      <c r="I87" s="6"/>
      <c r="J87" s="6"/>
      <c r="K87" s="307" t="s">
        <v>97</v>
      </c>
      <c r="L87" s="110"/>
    </row>
    <row r="88" spans="1:12" ht="16.5" customHeight="1" x14ac:dyDescent="0.3">
      <c r="B88" s="312"/>
      <c r="C88" s="312"/>
      <c r="D88" s="6"/>
      <c r="E88" s="6"/>
      <c r="F88" s="6"/>
      <c r="G88" s="109"/>
      <c r="H88" s="109"/>
      <c r="I88" s="6"/>
      <c r="J88" s="6"/>
      <c r="K88" s="307"/>
      <c r="L88" s="110"/>
    </row>
    <row r="89" spans="1:12" ht="16.5" customHeight="1" x14ac:dyDescent="0.25">
      <c r="A89" s="111"/>
      <c r="B89" s="309"/>
      <c r="C89" s="309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38.25" customHeight="1" x14ac:dyDescent="0.3">
      <c r="A90" s="111"/>
      <c r="B90" s="310" t="s">
        <v>98</v>
      </c>
      <c r="C90" s="310"/>
      <c r="D90" s="23"/>
      <c r="E90" s="23"/>
      <c r="F90" s="23"/>
      <c r="G90" s="23"/>
      <c r="H90" s="23"/>
      <c r="I90" s="23"/>
      <c r="J90" s="23"/>
      <c r="K90" s="311" t="s">
        <v>99</v>
      </c>
      <c r="L90" s="23"/>
    </row>
    <row r="91" spans="1:12" ht="16.5" customHeight="1" x14ac:dyDescent="0.25">
      <c r="A91" s="11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6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47.25" customHeight="1" x14ac:dyDescent="0.3">
      <c r="A93" s="23"/>
      <c r="B93" s="310" t="s">
        <v>100</v>
      </c>
      <c r="C93" s="310"/>
      <c r="D93" s="23"/>
      <c r="E93" s="23"/>
      <c r="F93" s="23"/>
      <c r="G93" s="23"/>
      <c r="H93" s="23"/>
      <c r="I93" s="23"/>
      <c r="J93" s="23"/>
      <c r="K93" s="311" t="s">
        <v>101</v>
      </c>
      <c r="L93" s="23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</sheetData>
  <mergeCells count="124">
    <mergeCell ref="B87:C87"/>
    <mergeCell ref="B90:C90"/>
    <mergeCell ref="B93:C93"/>
    <mergeCell ref="F1:G1"/>
    <mergeCell ref="A82:C85"/>
    <mergeCell ref="K82:L85"/>
    <mergeCell ref="E81:J81"/>
    <mergeCell ref="E65:J65"/>
    <mergeCell ref="E68:J68"/>
    <mergeCell ref="E72:J72"/>
    <mergeCell ref="C71:C72"/>
    <mergeCell ref="A73:A74"/>
    <mergeCell ref="B73:B74"/>
    <mergeCell ref="C73:C74"/>
    <mergeCell ref="E74:J74"/>
    <mergeCell ref="A75:A76"/>
    <mergeCell ref="B75:B76"/>
    <mergeCell ref="C75:C76"/>
    <mergeCell ref="E76:J76"/>
    <mergeCell ref="A77:A78"/>
    <mergeCell ref="B77:B78"/>
    <mergeCell ref="C77:C78"/>
    <mergeCell ref="L75:L76"/>
    <mergeCell ref="A69:A70"/>
    <mergeCell ref="L69:L74"/>
    <mergeCell ref="K69:K74"/>
    <mergeCell ref="A79:C81"/>
    <mergeCell ref="K79:L81"/>
    <mergeCell ref="K63:K65"/>
    <mergeCell ref="L63:L65"/>
    <mergeCell ref="A71:A72"/>
    <mergeCell ref="B71:B72"/>
    <mergeCell ref="A47:A48"/>
    <mergeCell ref="B47:B48"/>
    <mergeCell ref="C47:C48"/>
    <mergeCell ref="K45:K48"/>
    <mergeCell ref="C53:C55"/>
    <mergeCell ref="B52:L52"/>
    <mergeCell ref="K53:K58"/>
    <mergeCell ref="K59:K61"/>
    <mergeCell ref="A59:C61"/>
    <mergeCell ref="A66:A68"/>
    <mergeCell ref="B66:B68"/>
    <mergeCell ref="B62:L62"/>
    <mergeCell ref="L59:L61"/>
    <mergeCell ref="L45:L48"/>
    <mergeCell ref="L53:L58"/>
    <mergeCell ref="C66:C68"/>
    <mergeCell ref="E48:J48"/>
    <mergeCell ref="A45:A46"/>
    <mergeCell ref="A49:C49"/>
    <mergeCell ref="E51:J51"/>
    <mergeCell ref="E78:J78"/>
    <mergeCell ref="A63:A65"/>
    <mergeCell ref="B63:B65"/>
    <mergeCell ref="C63:C65"/>
    <mergeCell ref="C16:C18"/>
    <mergeCell ref="A16:A18"/>
    <mergeCell ref="B16:B18"/>
    <mergeCell ref="E46:J46"/>
    <mergeCell ref="B53:B55"/>
    <mergeCell ref="A53:A55"/>
    <mergeCell ref="B56:B58"/>
    <mergeCell ref="A56:A58"/>
    <mergeCell ref="C56:C58"/>
    <mergeCell ref="B45:B46"/>
    <mergeCell ref="C45:C46"/>
    <mergeCell ref="C22:C24"/>
    <mergeCell ref="A25:A27"/>
    <mergeCell ref="B25:B27"/>
    <mergeCell ref="B69:B70"/>
    <mergeCell ref="C69:C70"/>
    <mergeCell ref="E70:J70"/>
    <mergeCell ref="B6:L6"/>
    <mergeCell ref="L19:L21"/>
    <mergeCell ref="K19:K21"/>
    <mergeCell ref="B31:L31"/>
    <mergeCell ref="B44:L44"/>
    <mergeCell ref="B36:B39"/>
    <mergeCell ref="A40:C43"/>
    <mergeCell ref="A36:A39"/>
    <mergeCell ref="C36:C39"/>
    <mergeCell ref="K7:K8"/>
    <mergeCell ref="K11:K12"/>
    <mergeCell ref="L40:L43"/>
    <mergeCell ref="K40:K43"/>
    <mergeCell ref="L7:L10"/>
    <mergeCell ref="C13:C15"/>
    <mergeCell ref="B13:B15"/>
    <mergeCell ref="A13:A15"/>
    <mergeCell ref="K13:K18"/>
    <mergeCell ref="L13:L18"/>
    <mergeCell ref="K32:K39"/>
    <mergeCell ref="L32:L39"/>
    <mergeCell ref="L11:L12"/>
    <mergeCell ref="A19:A21"/>
    <mergeCell ref="B19:B21"/>
    <mergeCell ref="H1:L1"/>
    <mergeCell ref="A3:L3"/>
    <mergeCell ref="A4:A5"/>
    <mergeCell ref="B4:B5"/>
    <mergeCell ref="C4:C5"/>
    <mergeCell ref="D4:D5"/>
    <mergeCell ref="F4:J4"/>
    <mergeCell ref="K4:K5"/>
    <mergeCell ref="L4:L5"/>
    <mergeCell ref="E4:E5"/>
    <mergeCell ref="H2:L2"/>
    <mergeCell ref="E7:J7"/>
    <mergeCell ref="E8:J8"/>
    <mergeCell ref="C25:C27"/>
    <mergeCell ref="A28:C30"/>
    <mergeCell ref="K28:K30"/>
    <mergeCell ref="L28:L30"/>
    <mergeCell ref="A32:A35"/>
    <mergeCell ref="B32:B35"/>
    <mergeCell ref="C32:C35"/>
    <mergeCell ref="E11:J11"/>
    <mergeCell ref="E12:J12"/>
    <mergeCell ref="E9:J9"/>
    <mergeCell ref="E10:J10"/>
    <mergeCell ref="C19:C21"/>
    <mergeCell ref="A22:A24"/>
    <mergeCell ref="B22:B24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51" fitToHeight="6" orientation="landscape" r:id="rId1"/>
  <headerFooter>
    <oddFooter>&amp;R&amp;P</oddFooter>
  </headerFooter>
  <rowBreaks count="6" manualBreakCount="6">
    <brk id="15" max="11" man="1"/>
    <brk id="30" max="11" man="1"/>
    <brk id="43" max="11" man="1"/>
    <brk id="51" max="11" man="1"/>
    <brk id="68" max="11" man="1"/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9" customWidth="1"/>
    <col min="2" max="2" width="41.42578125" style="9" customWidth="1"/>
    <col min="3" max="3" width="19.28515625" style="9" customWidth="1"/>
    <col min="4" max="4" width="21.7109375" style="9" customWidth="1"/>
    <col min="5" max="5" width="17.140625" style="10" customWidth="1"/>
    <col min="6" max="6" width="15.85546875" style="9" customWidth="1"/>
    <col min="7" max="7" width="17.7109375" style="9" customWidth="1"/>
    <col min="8" max="8" width="16" style="9" customWidth="1"/>
    <col min="9" max="9" width="16.140625" style="9" customWidth="1"/>
    <col min="10" max="10" width="16" style="9" customWidth="1"/>
    <col min="11" max="11" width="22.7109375" style="9" customWidth="1"/>
    <col min="12" max="12" width="31.7109375" style="9" customWidth="1"/>
    <col min="13" max="16384" width="8.85546875" style="9"/>
  </cols>
  <sheetData>
    <row r="1" spans="1:12" ht="63.75" customHeight="1" x14ac:dyDescent="0.25">
      <c r="G1" s="11"/>
      <c r="H1" s="282" t="s">
        <v>80</v>
      </c>
      <c r="I1" s="282"/>
      <c r="J1" s="282"/>
      <c r="K1" s="282"/>
      <c r="L1" s="282"/>
    </row>
    <row r="2" spans="1:12" ht="26.25" customHeight="1" x14ac:dyDescent="0.25">
      <c r="G2" s="11"/>
      <c r="H2" s="283"/>
      <c r="I2" s="283"/>
      <c r="J2" s="283"/>
      <c r="K2" s="283"/>
      <c r="L2" s="283"/>
    </row>
    <row r="3" spans="1:12" ht="42" customHeight="1" x14ac:dyDescent="0.25">
      <c r="G3" s="11"/>
      <c r="H3" s="282" t="s">
        <v>72</v>
      </c>
      <c r="I3" s="282"/>
      <c r="J3" s="282"/>
      <c r="K3" s="282"/>
      <c r="L3" s="282"/>
    </row>
    <row r="4" spans="1:12" ht="65.25" customHeight="1" x14ac:dyDescent="0.25">
      <c r="A4" s="284" t="s">
        <v>21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27" customHeight="1" x14ac:dyDescent="0.25">
      <c r="A5" s="286" t="s">
        <v>0</v>
      </c>
      <c r="B5" s="286" t="s">
        <v>27</v>
      </c>
      <c r="C5" s="286" t="s">
        <v>8</v>
      </c>
      <c r="D5" s="286" t="s">
        <v>1</v>
      </c>
      <c r="E5" s="146" t="s">
        <v>2</v>
      </c>
      <c r="F5" s="286" t="s">
        <v>22</v>
      </c>
      <c r="G5" s="286"/>
      <c r="H5" s="286"/>
      <c r="I5" s="286"/>
      <c r="J5" s="286"/>
      <c r="K5" s="286" t="s">
        <v>26</v>
      </c>
      <c r="L5" s="286" t="s">
        <v>3</v>
      </c>
    </row>
    <row r="6" spans="1:12" ht="118.5" customHeight="1" x14ac:dyDescent="0.25">
      <c r="A6" s="286"/>
      <c r="B6" s="286"/>
      <c r="C6" s="286"/>
      <c r="D6" s="286"/>
      <c r="E6" s="147"/>
      <c r="F6" s="70" t="s">
        <v>10</v>
      </c>
      <c r="G6" s="70" t="s">
        <v>11</v>
      </c>
      <c r="H6" s="70" t="s">
        <v>23</v>
      </c>
      <c r="I6" s="70" t="s">
        <v>24</v>
      </c>
      <c r="J6" s="70" t="s">
        <v>25</v>
      </c>
      <c r="K6" s="286"/>
      <c r="L6" s="286"/>
    </row>
    <row r="7" spans="1:12" ht="26.45" customHeight="1" x14ac:dyDescent="0.25">
      <c r="A7" s="12"/>
      <c r="B7" s="265" t="s">
        <v>34</v>
      </c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2" s="13" customFormat="1" ht="69" customHeight="1" x14ac:dyDescent="0.25">
      <c r="A8" s="72" t="s">
        <v>4</v>
      </c>
      <c r="B8" s="66" t="s">
        <v>44</v>
      </c>
      <c r="C8" s="65" t="s">
        <v>17</v>
      </c>
      <c r="D8" s="15" t="s">
        <v>20</v>
      </c>
      <c r="E8" s="199" t="s">
        <v>5</v>
      </c>
      <c r="F8" s="200"/>
      <c r="G8" s="200"/>
      <c r="H8" s="200"/>
      <c r="I8" s="200"/>
      <c r="J8" s="201"/>
      <c r="K8" s="268" t="s">
        <v>6</v>
      </c>
      <c r="L8" s="226" t="s">
        <v>79</v>
      </c>
    </row>
    <row r="9" spans="1:12" s="13" customFormat="1" ht="62.25" customHeight="1" x14ac:dyDescent="0.25">
      <c r="A9" s="72" t="s">
        <v>14</v>
      </c>
      <c r="B9" s="66" t="s">
        <v>59</v>
      </c>
      <c r="C9" s="65" t="s">
        <v>17</v>
      </c>
      <c r="D9" s="15" t="s">
        <v>20</v>
      </c>
      <c r="E9" s="199" t="s">
        <v>5</v>
      </c>
      <c r="F9" s="200"/>
      <c r="G9" s="200"/>
      <c r="H9" s="200"/>
      <c r="I9" s="200"/>
      <c r="J9" s="201"/>
      <c r="K9" s="269"/>
      <c r="L9" s="239"/>
    </row>
    <row r="10" spans="1:12" s="13" customFormat="1" ht="99" customHeight="1" x14ac:dyDescent="0.25">
      <c r="A10" s="72" t="s">
        <v>60</v>
      </c>
      <c r="B10" s="66" t="s">
        <v>61</v>
      </c>
      <c r="C10" s="65" t="s">
        <v>17</v>
      </c>
      <c r="D10" s="15" t="s">
        <v>20</v>
      </c>
      <c r="E10" s="199" t="s">
        <v>5</v>
      </c>
      <c r="F10" s="200"/>
      <c r="G10" s="200"/>
      <c r="H10" s="200"/>
      <c r="I10" s="200"/>
      <c r="J10" s="201"/>
      <c r="K10" s="69"/>
      <c r="L10" s="239"/>
    </row>
    <row r="11" spans="1:12" s="13" customFormat="1" ht="86.25" customHeight="1" x14ac:dyDescent="0.25">
      <c r="A11" s="72" t="s">
        <v>63</v>
      </c>
      <c r="B11" s="66" t="s">
        <v>62</v>
      </c>
      <c r="C11" s="65" t="s">
        <v>17</v>
      </c>
      <c r="D11" s="15" t="s">
        <v>20</v>
      </c>
      <c r="E11" s="199" t="s">
        <v>5</v>
      </c>
      <c r="F11" s="200"/>
      <c r="G11" s="200"/>
      <c r="H11" s="200"/>
      <c r="I11" s="200"/>
      <c r="J11" s="201"/>
      <c r="K11" s="69"/>
      <c r="L11" s="227"/>
    </row>
    <row r="12" spans="1:12" s="13" customFormat="1" ht="75.75" customHeight="1" x14ac:dyDescent="0.25">
      <c r="A12" s="63" t="s">
        <v>7</v>
      </c>
      <c r="B12" s="52" t="s">
        <v>40</v>
      </c>
      <c r="C12" s="68" t="s">
        <v>17</v>
      </c>
      <c r="D12" s="55" t="s">
        <v>20</v>
      </c>
      <c r="E12" s="202" t="s">
        <v>5</v>
      </c>
      <c r="F12" s="203"/>
      <c r="G12" s="203"/>
      <c r="H12" s="203"/>
      <c r="I12" s="203"/>
      <c r="J12" s="204"/>
      <c r="K12" s="226" t="s">
        <v>48</v>
      </c>
      <c r="L12" s="228" t="s">
        <v>75</v>
      </c>
    </row>
    <row r="13" spans="1:12" s="13" customFormat="1" ht="106.5" customHeight="1" x14ac:dyDescent="0.25">
      <c r="A13" s="63" t="s">
        <v>37</v>
      </c>
      <c r="B13" s="52" t="s">
        <v>64</v>
      </c>
      <c r="C13" s="53" t="s">
        <v>17</v>
      </c>
      <c r="D13" s="55" t="s">
        <v>20</v>
      </c>
      <c r="E13" s="202" t="s">
        <v>5</v>
      </c>
      <c r="F13" s="203"/>
      <c r="G13" s="203"/>
      <c r="H13" s="203"/>
      <c r="I13" s="203"/>
      <c r="J13" s="204"/>
      <c r="K13" s="227"/>
      <c r="L13" s="229"/>
    </row>
    <row r="14" spans="1:12" s="50" customFormat="1" ht="31.5" customHeight="1" x14ac:dyDescent="0.25">
      <c r="A14" s="230" t="s">
        <v>38</v>
      </c>
      <c r="B14" s="233" t="s">
        <v>52</v>
      </c>
      <c r="C14" s="236" t="s">
        <v>17</v>
      </c>
      <c r="D14" s="55" t="s">
        <v>29</v>
      </c>
      <c r="E14" s="28">
        <f t="shared" ref="E14:J16" si="0">E17</f>
        <v>17210</v>
      </c>
      <c r="F14" s="28">
        <f t="shared" si="0"/>
        <v>5741</v>
      </c>
      <c r="G14" s="28">
        <f t="shared" si="0"/>
        <v>3823</v>
      </c>
      <c r="H14" s="28">
        <f t="shared" si="0"/>
        <v>3823</v>
      </c>
      <c r="I14" s="28">
        <f t="shared" si="0"/>
        <v>3823</v>
      </c>
      <c r="J14" s="28">
        <f t="shared" si="0"/>
        <v>0</v>
      </c>
      <c r="K14" s="226" t="s">
        <v>32</v>
      </c>
      <c r="L14" s="226" t="s">
        <v>68</v>
      </c>
    </row>
    <row r="15" spans="1:12" s="51" customFormat="1" ht="31.5" customHeight="1" x14ac:dyDescent="0.25">
      <c r="A15" s="231"/>
      <c r="B15" s="234"/>
      <c r="C15" s="237"/>
      <c r="D15" s="55" t="s">
        <v>19</v>
      </c>
      <c r="E15" s="54">
        <f t="shared" si="0"/>
        <v>17159</v>
      </c>
      <c r="F15" s="54">
        <f t="shared" si="0"/>
        <v>5690</v>
      </c>
      <c r="G15" s="54">
        <f t="shared" si="0"/>
        <v>3823</v>
      </c>
      <c r="H15" s="54">
        <f t="shared" si="0"/>
        <v>3823</v>
      </c>
      <c r="I15" s="54">
        <f t="shared" si="0"/>
        <v>3823</v>
      </c>
      <c r="J15" s="54">
        <f t="shared" si="0"/>
        <v>0</v>
      </c>
      <c r="K15" s="239"/>
      <c r="L15" s="239"/>
    </row>
    <row r="16" spans="1:12" s="51" customFormat="1" ht="81.75" customHeight="1" x14ac:dyDescent="0.25">
      <c r="A16" s="232"/>
      <c r="B16" s="235"/>
      <c r="C16" s="238"/>
      <c r="D16" s="55" t="s">
        <v>20</v>
      </c>
      <c r="E16" s="28">
        <f t="shared" si="0"/>
        <v>51</v>
      </c>
      <c r="F16" s="28">
        <f t="shared" si="0"/>
        <v>51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39"/>
      <c r="L16" s="239"/>
    </row>
    <row r="17" spans="1:12" s="51" customFormat="1" ht="31.5" customHeight="1" x14ac:dyDescent="0.25">
      <c r="A17" s="230" t="s">
        <v>31</v>
      </c>
      <c r="B17" s="233" t="s">
        <v>65</v>
      </c>
      <c r="C17" s="236" t="s">
        <v>17</v>
      </c>
      <c r="D17" s="55" t="s">
        <v>29</v>
      </c>
      <c r="E17" s="54">
        <f>SUM(F17:J17)</f>
        <v>17210</v>
      </c>
      <c r="F17" s="54">
        <f>SUM(F18:F19)</f>
        <v>5741</v>
      </c>
      <c r="G17" s="54">
        <f t="shared" ref="G17:J17" si="1">SUM(G18:G19)</f>
        <v>3823</v>
      </c>
      <c r="H17" s="54">
        <f t="shared" si="1"/>
        <v>3823</v>
      </c>
      <c r="I17" s="54">
        <f t="shared" si="1"/>
        <v>3823</v>
      </c>
      <c r="J17" s="54">
        <f t="shared" si="1"/>
        <v>0</v>
      </c>
      <c r="K17" s="239"/>
      <c r="L17" s="239"/>
    </row>
    <row r="18" spans="1:12" s="51" customFormat="1" ht="32.25" customHeight="1" x14ac:dyDescent="0.25">
      <c r="A18" s="231"/>
      <c r="B18" s="234"/>
      <c r="C18" s="237"/>
      <c r="D18" s="55" t="s">
        <v>19</v>
      </c>
      <c r="E18" s="54">
        <f>SUM(F18:J18)</f>
        <v>17159</v>
      </c>
      <c r="F18" s="54">
        <v>5690</v>
      </c>
      <c r="G18" s="54">
        <v>3823</v>
      </c>
      <c r="H18" s="54">
        <v>3823</v>
      </c>
      <c r="I18" s="54">
        <v>3823</v>
      </c>
      <c r="J18" s="54">
        <v>0</v>
      </c>
      <c r="K18" s="239"/>
      <c r="L18" s="239"/>
    </row>
    <row r="19" spans="1:12" s="51" customFormat="1" ht="278.25" customHeight="1" x14ac:dyDescent="0.25">
      <c r="A19" s="232"/>
      <c r="B19" s="235"/>
      <c r="C19" s="238"/>
      <c r="D19" s="55" t="s">
        <v>20</v>
      </c>
      <c r="E19" s="28">
        <f>SUM(F19:J19)</f>
        <v>51</v>
      </c>
      <c r="F19" s="28">
        <v>51</v>
      </c>
      <c r="G19" s="28">
        <v>0</v>
      </c>
      <c r="H19" s="28">
        <v>0</v>
      </c>
      <c r="I19" s="28">
        <v>0</v>
      </c>
      <c r="J19" s="28">
        <v>0</v>
      </c>
      <c r="K19" s="227"/>
      <c r="L19" s="227"/>
    </row>
    <row r="20" spans="1:12" ht="28.5" customHeight="1" x14ac:dyDescent="0.25">
      <c r="A20" s="240" t="s">
        <v>33</v>
      </c>
      <c r="B20" s="241"/>
      <c r="C20" s="242"/>
      <c r="D20" s="14" t="s">
        <v>29</v>
      </c>
      <c r="E20" s="26">
        <f t="shared" ref="E20:J22" si="2">E14</f>
        <v>17210</v>
      </c>
      <c r="F20" s="27">
        <f t="shared" si="2"/>
        <v>5741</v>
      </c>
      <c r="G20" s="27">
        <f t="shared" si="2"/>
        <v>3823</v>
      </c>
      <c r="H20" s="27">
        <f t="shared" si="2"/>
        <v>3823</v>
      </c>
      <c r="I20" s="27">
        <f t="shared" si="2"/>
        <v>3823</v>
      </c>
      <c r="J20" s="27">
        <f t="shared" si="2"/>
        <v>0</v>
      </c>
      <c r="K20" s="249"/>
      <c r="L20" s="249"/>
    </row>
    <row r="21" spans="1:12" ht="48.75" customHeight="1" x14ac:dyDescent="0.25">
      <c r="A21" s="243"/>
      <c r="B21" s="244"/>
      <c r="C21" s="245"/>
      <c r="D21" s="71" t="s">
        <v>19</v>
      </c>
      <c r="E21" s="26">
        <f t="shared" si="2"/>
        <v>17159</v>
      </c>
      <c r="F21" s="27">
        <f t="shared" si="2"/>
        <v>5690</v>
      </c>
      <c r="G21" s="27">
        <f t="shared" si="2"/>
        <v>3823</v>
      </c>
      <c r="H21" s="27">
        <f t="shared" si="2"/>
        <v>3823</v>
      </c>
      <c r="I21" s="27">
        <f t="shared" si="2"/>
        <v>3823</v>
      </c>
      <c r="J21" s="27">
        <f t="shared" si="2"/>
        <v>0</v>
      </c>
      <c r="K21" s="249"/>
      <c r="L21" s="249"/>
    </row>
    <row r="22" spans="1:12" ht="54" customHeight="1" x14ac:dyDescent="0.25">
      <c r="A22" s="246"/>
      <c r="B22" s="247"/>
      <c r="C22" s="248"/>
      <c r="D22" s="71" t="s">
        <v>20</v>
      </c>
      <c r="E22" s="32">
        <f t="shared" si="2"/>
        <v>51</v>
      </c>
      <c r="F22" s="32">
        <f t="shared" si="2"/>
        <v>51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249"/>
      <c r="L22" s="249"/>
    </row>
    <row r="23" spans="1:12" ht="22.5" customHeight="1" x14ac:dyDescent="0.25">
      <c r="A23" s="1"/>
      <c r="B23" s="287" t="s">
        <v>35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9"/>
    </row>
    <row r="24" spans="1:12" ht="24" customHeight="1" x14ac:dyDescent="0.25">
      <c r="A24" s="205" t="s">
        <v>4</v>
      </c>
      <c r="B24" s="278" t="s">
        <v>45</v>
      </c>
      <c r="C24" s="249" t="s">
        <v>17</v>
      </c>
      <c r="D24" s="5" t="s">
        <v>29</v>
      </c>
      <c r="E24" s="29">
        <f t="shared" ref="E24:J27" si="3">E28</f>
        <v>27454.44397</v>
      </c>
      <c r="F24" s="28">
        <f t="shared" si="3"/>
        <v>0</v>
      </c>
      <c r="G24" s="28">
        <f t="shared" si="3"/>
        <v>6703.8600000000006</v>
      </c>
      <c r="H24" s="28">
        <f t="shared" si="3"/>
        <v>7968.5279899999996</v>
      </c>
      <c r="I24" s="28">
        <f t="shared" si="3"/>
        <v>7964.5279899999996</v>
      </c>
      <c r="J24" s="28">
        <f t="shared" si="3"/>
        <v>4817.5279899999996</v>
      </c>
      <c r="K24" s="290" t="s">
        <v>6</v>
      </c>
      <c r="L24" s="290" t="s">
        <v>76</v>
      </c>
    </row>
    <row r="25" spans="1:12" ht="52.15" customHeight="1" x14ac:dyDescent="0.25">
      <c r="A25" s="277"/>
      <c r="B25" s="279"/>
      <c r="C25" s="249"/>
      <c r="D25" s="4" t="s">
        <v>18</v>
      </c>
      <c r="E25" s="29">
        <f t="shared" si="3"/>
        <v>1728.7</v>
      </c>
      <c r="F25" s="28">
        <f t="shared" si="3"/>
        <v>0</v>
      </c>
      <c r="G25" s="28">
        <f t="shared" si="3"/>
        <v>539.70000000000005</v>
      </c>
      <c r="H25" s="28">
        <f t="shared" si="3"/>
        <v>600</v>
      </c>
      <c r="I25" s="28">
        <f t="shared" si="3"/>
        <v>589</v>
      </c>
      <c r="J25" s="28">
        <f t="shared" si="3"/>
        <v>0</v>
      </c>
      <c r="K25" s="291"/>
      <c r="L25" s="291"/>
    </row>
    <row r="26" spans="1:12" ht="42.6" customHeight="1" x14ac:dyDescent="0.25">
      <c r="A26" s="277"/>
      <c r="B26" s="279"/>
      <c r="C26" s="249"/>
      <c r="D26" s="4" t="s">
        <v>19</v>
      </c>
      <c r="E26" s="29">
        <f t="shared" si="3"/>
        <v>7772.1</v>
      </c>
      <c r="F26" s="28">
        <f t="shared" si="3"/>
        <v>0</v>
      </c>
      <c r="G26" s="28">
        <f t="shared" si="3"/>
        <v>2663.1</v>
      </c>
      <c r="H26" s="28">
        <f t="shared" si="3"/>
        <v>2551</v>
      </c>
      <c r="I26" s="28">
        <f t="shared" si="3"/>
        <v>2558</v>
      </c>
      <c r="J26" s="28">
        <f t="shared" si="3"/>
        <v>0</v>
      </c>
      <c r="K26" s="291"/>
      <c r="L26" s="291"/>
    </row>
    <row r="27" spans="1:12" ht="54" customHeight="1" x14ac:dyDescent="0.25">
      <c r="A27" s="206"/>
      <c r="B27" s="280"/>
      <c r="C27" s="249"/>
      <c r="D27" s="4" t="s">
        <v>20</v>
      </c>
      <c r="E27" s="29">
        <f t="shared" si="3"/>
        <v>17953.643969999997</v>
      </c>
      <c r="F27" s="28">
        <f t="shared" si="3"/>
        <v>0</v>
      </c>
      <c r="G27" s="28">
        <f t="shared" si="3"/>
        <v>3501.06</v>
      </c>
      <c r="H27" s="28">
        <f t="shared" si="3"/>
        <v>4817.5279899999996</v>
      </c>
      <c r="I27" s="28">
        <f t="shared" si="3"/>
        <v>4817.5279899999996</v>
      </c>
      <c r="J27" s="28">
        <f t="shared" si="3"/>
        <v>4817.5279899999996</v>
      </c>
      <c r="K27" s="291"/>
      <c r="L27" s="291"/>
    </row>
    <row r="28" spans="1:12" ht="23.25" customHeight="1" x14ac:dyDescent="0.25">
      <c r="A28" s="205" t="s">
        <v>13</v>
      </c>
      <c r="B28" s="278" t="s">
        <v>54</v>
      </c>
      <c r="C28" s="293" t="s">
        <v>17</v>
      </c>
      <c r="D28" s="15" t="s">
        <v>29</v>
      </c>
      <c r="E28" s="29">
        <f t="shared" ref="E28:J28" si="4">SUM(E29:E31)</f>
        <v>27454.44397</v>
      </c>
      <c r="F28" s="28">
        <f t="shared" si="4"/>
        <v>0</v>
      </c>
      <c r="G28" s="28">
        <f t="shared" si="4"/>
        <v>6703.8600000000006</v>
      </c>
      <c r="H28" s="28">
        <f t="shared" si="4"/>
        <v>7968.5279899999996</v>
      </c>
      <c r="I28" s="28">
        <f t="shared" si="4"/>
        <v>7964.5279899999996</v>
      </c>
      <c r="J28" s="28">
        <f t="shared" si="4"/>
        <v>4817.5279899999996</v>
      </c>
      <c r="K28" s="291"/>
      <c r="L28" s="291"/>
    </row>
    <row r="29" spans="1:12" ht="55.15" customHeight="1" x14ac:dyDescent="0.25">
      <c r="A29" s="277"/>
      <c r="B29" s="279"/>
      <c r="C29" s="293"/>
      <c r="D29" s="15" t="s">
        <v>18</v>
      </c>
      <c r="E29" s="29">
        <f t="shared" ref="E29:E31" si="5">SUM(F29:J29)</f>
        <v>1728.7</v>
      </c>
      <c r="F29" s="30">
        <v>0</v>
      </c>
      <c r="G29" s="30">
        <v>539.70000000000005</v>
      </c>
      <c r="H29" s="30">
        <v>600</v>
      </c>
      <c r="I29" s="30">
        <v>589</v>
      </c>
      <c r="J29" s="30">
        <v>0</v>
      </c>
      <c r="K29" s="291"/>
      <c r="L29" s="291"/>
    </row>
    <row r="30" spans="1:12" ht="40.15" customHeight="1" x14ac:dyDescent="0.25">
      <c r="A30" s="277"/>
      <c r="B30" s="279"/>
      <c r="C30" s="293"/>
      <c r="D30" s="16" t="s">
        <v>19</v>
      </c>
      <c r="E30" s="29">
        <f t="shared" si="5"/>
        <v>7772.1</v>
      </c>
      <c r="F30" s="30">
        <v>0</v>
      </c>
      <c r="G30" s="30">
        <v>2663.1</v>
      </c>
      <c r="H30" s="30">
        <v>2551</v>
      </c>
      <c r="I30" s="30">
        <v>2558</v>
      </c>
      <c r="J30" s="30">
        <v>0</v>
      </c>
      <c r="K30" s="291"/>
      <c r="L30" s="291"/>
    </row>
    <row r="31" spans="1:12" ht="58.5" customHeight="1" x14ac:dyDescent="0.25">
      <c r="A31" s="206"/>
      <c r="B31" s="280"/>
      <c r="C31" s="293"/>
      <c r="D31" s="15" t="s">
        <v>20</v>
      </c>
      <c r="E31" s="29">
        <f t="shared" si="5"/>
        <v>17953.643969999997</v>
      </c>
      <c r="F31" s="30">
        <v>0</v>
      </c>
      <c r="G31" s="30">
        <v>3501.06</v>
      </c>
      <c r="H31" s="30">
        <v>4817.5279899999996</v>
      </c>
      <c r="I31" s="30">
        <v>4817.5279899999996</v>
      </c>
      <c r="J31" s="30">
        <v>4817.5279899999996</v>
      </c>
      <c r="K31" s="292"/>
      <c r="L31" s="292"/>
    </row>
    <row r="32" spans="1:12" ht="24" customHeight="1" x14ac:dyDescent="0.25">
      <c r="A32" s="240" t="s">
        <v>33</v>
      </c>
      <c r="B32" s="241"/>
      <c r="C32" s="242"/>
      <c r="D32" s="2" t="s">
        <v>29</v>
      </c>
      <c r="E32" s="32">
        <f t="shared" ref="E32:J35" si="6">E24</f>
        <v>27454.44397</v>
      </c>
      <c r="F32" s="31">
        <f t="shared" si="6"/>
        <v>0</v>
      </c>
      <c r="G32" s="31">
        <f t="shared" si="6"/>
        <v>6703.8600000000006</v>
      </c>
      <c r="H32" s="31">
        <f t="shared" si="6"/>
        <v>7968.5279899999996</v>
      </c>
      <c r="I32" s="31">
        <f t="shared" si="6"/>
        <v>7964.5279899999996</v>
      </c>
      <c r="J32" s="31">
        <f>J24</f>
        <v>4817.5279899999996</v>
      </c>
      <c r="K32" s="205"/>
      <c r="L32" s="271"/>
    </row>
    <row r="33" spans="1:12" ht="48.6" customHeight="1" x14ac:dyDescent="0.25">
      <c r="A33" s="243"/>
      <c r="B33" s="244"/>
      <c r="C33" s="245"/>
      <c r="D33" s="71" t="s">
        <v>18</v>
      </c>
      <c r="E33" s="32">
        <f t="shared" si="6"/>
        <v>1728.7</v>
      </c>
      <c r="F33" s="31">
        <f t="shared" si="6"/>
        <v>0</v>
      </c>
      <c r="G33" s="31">
        <f t="shared" si="6"/>
        <v>539.70000000000005</v>
      </c>
      <c r="H33" s="31">
        <f t="shared" si="6"/>
        <v>600</v>
      </c>
      <c r="I33" s="31">
        <f t="shared" si="6"/>
        <v>589</v>
      </c>
      <c r="J33" s="31">
        <f t="shared" si="6"/>
        <v>0</v>
      </c>
      <c r="K33" s="277"/>
      <c r="L33" s="272"/>
    </row>
    <row r="34" spans="1:12" ht="51.75" customHeight="1" x14ac:dyDescent="0.25">
      <c r="A34" s="243"/>
      <c r="B34" s="244"/>
      <c r="C34" s="245"/>
      <c r="D34" s="71" t="s">
        <v>19</v>
      </c>
      <c r="E34" s="32">
        <f t="shared" si="6"/>
        <v>7772.1</v>
      </c>
      <c r="F34" s="31">
        <f t="shared" si="6"/>
        <v>0</v>
      </c>
      <c r="G34" s="31">
        <f t="shared" si="6"/>
        <v>2663.1</v>
      </c>
      <c r="H34" s="31">
        <f t="shared" si="6"/>
        <v>2551</v>
      </c>
      <c r="I34" s="31">
        <f t="shared" si="6"/>
        <v>2558</v>
      </c>
      <c r="J34" s="31">
        <f t="shared" si="6"/>
        <v>0</v>
      </c>
      <c r="K34" s="277"/>
      <c r="L34" s="272"/>
    </row>
    <row r="35" spans="1:12" ht="49.5" customHeight="1" x14ac:dyDescent="0.25">
      <c r="A35" s="246"/>
      <c r="B35" s="247"/>
      <c r="C35" s="248"/>
      <c r="D35" s="71" t="s">
        <v>20</v>
      </c>
      <c r="E35" s="32">
        <f t="shared" si="6"/>
        <v>17953.643969999997</v>
      </c>
      <c r="F35" s="31">
        <f t="shared" si="6"/>
        <v>0</v>
      </c>
      <c r="G35" s="31">
        <f t="shared" si="6"/>
        <v>3501.06</v>
      </c>
      <c r="H35" s="31">
        <f t="shared" si="6"/>
        <v>4817.5279899999996</v>
      </c>
      <c r="I35" s="31">
        <f t="shared" si="6"/>
        <v>4817.5279899999996</v>
      </c>
      <c r="J35" s="31">
        <f t="shared" si="6"/>
        <v>4817.5279899999996</v>
      </c>
      <c r="K35" s="206"/>
      <c r="L35" s="273"/>
    </row>
    <row r="36" spans="1:12" ht="24" customHeight="1" x14ac:dyDescent="0.25">
      <c r="A36" s="17"/>
      <c r="B36" s="294" t="s">
        <v>36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6"/>
    </row>
    <row r="37" spans="1:12" ht="37.9" customHeight="1" x14ac:dyDescent="0.25">
      <c r="A37" s="297" t="s">
        <v>4</v>
      </c>
      <c r="B37" s="207" t="s">
        <v>70</v>
      </c>
      <c r="C37" s="299" t="s">
        <v>17</v>
      </c>
      <c r="D37" s="15" t="s">
        <v>19</v>
      </c>
      <c r="E37" s="29">
        <f t="shared" ref="E37:J37" si="7">E39</f>
        <v>364194</v>
      </c>
      <c r="F37" s="30">
        <f t="shared" si="7"/>
        <v>117883</v>
      </c>
      <c r="G37" s="30">
        <f t="shared" si="7"/>
        <v>90314</v>
      </c>
      <c r="H37" s="30">
        <f t="shared" si="7"/>
        <v>65683</v>
      </c>
      <c r="I37" s="30">
        <f t="shared" si="7"/>
        <v>90314</v>
      </c>
      <c r="J37" s="30">
        <f t="shared" si="7"/>
        <v>0</v>
      </c>
      <c r="K37" s="268" t="s">
        <v>49</v>
      </c>
      <c r="L37" s="268" t="s">
        <v>73</v>
      </c>
    </row>
    <row r="38" spans="1:12" ht="375.75" customHeight="1" x14ac:dyDescent="0.25">
      <c r="A38" s="298"/>
      <c r="B38" s="208"/>
      <c r="C38" s="300"/>
      <c r="D38" s="15" t="s">
        <v>20</v>
      </c>
      <c r="E38" s="114" t="s">
        <v>5</v>
      </c>
      <c r="F38" s="115"/>
      <c r="G38" s="115"/>
      <c r="H38" s="115"/>
      <c r="I38" s="115"/>
      <c r="J38" s="116"/>
      <c r="K38" s="269"/>
      <c r="L38" s="269"/>
    </row>
    <row r="39" spans="1:12" ht="54.6" customHeight="1" x14ac:dyDescent="0.25">
      <c r="A39" s="205" t="s">
        <v>9</v>
      </c>
      <c r="B39" s="207" t="s">
        <v>71</v>
      </c>
      <c r="C39" s="299" t="s">
        <v>17</v>
      </c>
      <c r="D39" s="15" t="s">
        <v>19</v>
      </c>
      <c r="E39" s="29">
        <f t="shared" ref="E39" si="8">SUM(F39:J39)</f>
        <v>364194</v>
      </c>
      <c r="F39" s="30">
        <v>117883</v>
      </c>
      <c r="G39" s="30">
        <v>90314</v>
      </c>
      <c r="H39" s="28">
        <v>65683</v>
      </c>
      <c r="I39" s="28">
        <v>90314</v>
      </c>
      <c r="J39" s="28">
        <v>0</v>
      </c>
      <c r="K39" s="269"/>
      <c r="L39" s="269"/>
    </row>
    <row r="40" spans="1:12" ht="226.5" customHeight="1" x14ac:dyDescent="0.25">
      <c r="A40" s="206"/>
      <c r="B40" s="208"/>
      <c r="C40" s="300"/>
      <c r="D40" s="15" t="s">
        <v>20</v>
      </c>
      <c r="E40" s="114" t="s">
        <v>5</v>
      </c>
      <c r="F40" s="115"/>
      <c r="G40" s="115"/>
      <c r="H40" s="115"/>
      <c r="I40" s="115"/>
      <c r="J40" s="116"/>
      <c r="K40" s="270"/>
      <c r="L40" s="270"/>
    </row>
    <row r="41" spans="1:12" ht="23.25" customHeight="1" x14ac:dyDescent="0.25">
      <c r="A41" s="301" t="s">
        <v>33</v>
      </c>
      <c r="B41" s="302"/>
      <c r="C41" s="303"/>
      <c r="D41" s="2" t="s">
        <v>29</v>
      </c>
      <c r="E41" s="32">
        <f>SUM(F41:J41)</f>
        <v>364194</v>
      </c>
      <c r="F41" s="34">
        <f>F42</f>
        <v>117883</v>
      </c>
      <c r="G41" s="34">
        <f t="shared" ref="G41:J41" si="9">G42</f>
        <v>90314</v>
      </c>
      <c r="H41" s="34">
        <f t="shared" si="9"/>
        <v>65683</v>
      </c>
      <c r="I41" s="34">
        <f t="shared" si="9"/>
        <v>90314</v>
      </c>
      <c r="J41" s="34">
        <f t="shared" si="9"/>
        <v>0</v>
      </c>
      <c r="K41" s="46"/>
      <c r="L41" s="46"/>
    </row>
    <row r="42" spans="1:12" ht="49.5" customHeight="1" x14ac:dyDescent="0.25">
      <c r="A42" s="40"/>
      <c r="B42" s="41"/>
      <c r="C42" s="42"/>
      <c r="D42" s="71" t="s">
        <v>19</v>
      </c>
      <c r="E42" s="32">
        <f>SUM(F42:J42)</f>
        <v>364194</v>
      </c>
      <c r="F42" s="34">
        <f>F37</f>
        <v>117883</v>
      </c>
      <c r="G42" s="34">
        <f>G37</f>
        <v>90314</v>
      </c>
      <c r="H42" s="34">
        <f>H37</f>
        <v>65683</v>
      </c>
      <c r="I42" s="34">
        <f>I37</f>
        <v>90314</v>
      </c>
      <c r="J42" s="34">
        <f>J37</f>
        <v>0</v>
      </c>
      <c r="K42" s="18"/>
      <c r="L42" s="18"/>
    </row>
    <row r="43" spans="1:12" ht="51" customHeight="1" x14ac:dyDescent="0.25">
      <c r="A43" s="43"/>
      <c r="B43" s="44"/>
      <c r="C43" s="45"/>
      <c r="D43" s="71" t="s">
        <v>20</v>
      </c>
      <c r="E43" s="172" t="str">
        <f>E38</f>
        <v>В пределах средств, предусмотренных на содержание ответственного исполнителя мероприятия</v>
      </c>
      <c r="F43" s="173"/>
      <c r="G43" s="173"/>
      <c r="H43" s="173"/>
      <c r="I43" s="173"/>
      <c r="J43" s="174"/>
      <c r="K43" s="19"/>
      <c r="L43" s="19"/>
    </row>
    <row r="44" spans="1:12" ht="21.6" customHeight="1" x14ac:dyDescent="0.25">
      <c r="A44" s="1"/>
      <c r="B44" s="287" t="s">
        <v>41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9"/>
    </row>
    <row r="45" spans="1:12" ht="24" customHeight="1" x14ac:dyDescent="0.25">
      <c r="A45" s="205" t="s">
        <v>4</v>
      </c>
      <c r="B45" s="278" t="s">
        <v>42</v>
      </c>
      <c r="C45" s="209" t="s">
        <v>17</v>
      </c>
      <c r="D45" s="15" t="s">
        <v>29</v>
      </c>
      <c r="E45" s="36">
        <f t="shared" ref="E45:J47" si="10">E48</f>
        <v>8307.69</v>
      </c>
      <c r="F45" s="35">
        <f t="shared" si="10"/>
        <v>8307.69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290" t="s">
        <v>6</v>
      </c>
      <c r="L45" s="290" t="s">
        <v>43</v>
      </c>
    </row>
    <row r="46" spans="1:12" ht="34.9" customHeight="1" x14ac:dyDescent="0.25">
      <c r="A46" s="277"/>
      <c r="B46" s="279"/>
      <c r="C46" s="281"/>
      <c r="D46" s="15" t="s">
        <v>19</v>
      </c>
      <c r="E46" s="29">
        <f t="shared" si="10"/>
        <v>8223</v>
      </c>
      <c r="F46" s="30">
        <f t="shared" si="10"/>
        <v>8223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291"/>
      <c r="L46" s="291"/>
    </row>
    <row r="47" spans="1:12" ht="51" customHeight="1" x14ac:dyDescent="0.25">
      <c r="A47" s="206"/>
      <c r="B47" s="280"/>
      <c r="C47" s="210"/>
      <c r="D47" s="15" t="s">
        <v>20</v>
      </c>
      <c r="E47" s="29">
        <f t="shared" si="10"/>
        <v>84.69</v>
      </c>
      <c r="F47" s="30">
        <f t="shared" si="10"/>
        <v>84.69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291"/>
      <c r="L47" s="291"/>
    </row>
    <row r="48" spans="1:12" ht="22.9" customHeight="1" x14ac:dyDescent="0.25">
      <c r="A48" s="205" t="s">
        <v>14</v>
      </c>
      <c r="B48" s="278" t="s">
        <v>55</v>
      </c>
      <c r="C48" s="205" t="s">
        <v>17</v>
      </c>
      <c r="D48" s="15" t="s">
        <v>29</v>
      </c>
      <c r="E48" s="36">
        <f>SUM(F48:J48)</f>
        <v>8307.69</v>
      </c>
      <c r="F48" s="35">
        <f>SUM(F49:F50)</f>
        <v>8307.69</v>
      </c>
      <c r="G48" s="35">
        <f t="shared" ref="G48:J48" si="11">SUM(G49:G50)</f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291"/>
      <c r="L48" s="291"/>
    </row>
    <row r="49" spans="1:12" ht="42" customHeight="1" x14ac:dyDescent="0.25">
      <c r="A49" s="277"/>
      <c r="B49" s="279"/>
      <c r="C49" s="277"/>
      <c r="D49" s="15" t="s">
        <v>19</v>
      </c>
      <c r="E49" s="29">
        <f>SUM(F49:J49)</f>
        <v>8223</v>
      </c>
      <c r="F49" s="28">
        <v>8223</v>
      </c>
      <c r="G49" s="28">
        <v>0</v>
      </c>
      <c r="H49" s="28">
        <v>0</v>
      </c>
      <c r="I49" s="28">
        <v>0</v>
      </c>
      <c r="J49" s="28">
        <v>0</v>
      </c>
      <c r="K49" s="291"/>
      <c r="L49" s="291"/>
    </row>
    <row r="50" spans="1:12" ht="119.25" customHeight="1" x14ac:dyDescent="0.25">
      <c r="A50" s="206"/>
      <c r="B50" s="280"/>
      <c r="C50" s="206"/>
      <c r="D50" s="15" t="s">
        <v>20</v>
      </c>
      <c r="E50" s="29">
        <f>SUM(F50:J50)</f>
        <v>84.69</v>
      </c>
      <c r="F50" s="28">
        <v>84.69</v>
      </c>
      <c r="G50" s="28">
        <v>0</v>
      </c>
      <c r="H50" s="28">
        <v>0</v>
      </c>
      <c r="I50" s="28">
        <v>0</v>
      </c>
      <c r="J50" s="28">
        <v>0</v>
      </c>
      <c r="K50" s="292"/>
      <c r="L50" s="292"/>
    </row>
    <row r="51" spans="1:12" ht="23.25" customHeight="1" x14ac:dyDescent="0.25">
      <c r="A51" s="240" t="s">
        <v>33</v>
      </c>
      <c r="B51" s="241"/>
      <c r="C51" s="242"/>
      <c r="D51" s="2" t="s">
        <v>29</v>
      </c>
      <c r="E51" s="38">
        <f>SUM(E52:E53)</f>
        <v>8307.69</v>
      </c>
      <c r="F51" s="37">
        <f>SUM(F52:F53)</f>
        <v>8307.69</v>
      </c>
      <c r="G51" s="37">
        <f>SUM(G52:G53)</f>
        <v>0</v>
      </c>
      <c r="H51" s="37">
        <f t="shared" ref="H51:J51" si="12">SUM(H52:H53)</f>
        <v>0</v>
      </c>
      <c r="I51" s="37">
        <f t="shared" si="12"/>
        <v>0</v>
      </c>
      <c r="J51" s="37">
        <f t="shared" si="12"/>
        <v>0</v>
      </c>
      <c r="K51" s="271"/>
      <c r="L51" s="271"/>
    </row>
    <row r="52" spans="1:12" ht="49.5" customHeight="1" x14ac:dyDescent="0.25">
      <c r="A52" s="243"/>
      <c r="B52" s="244"/>
      <c r="C52" s="245"/>
      <c r="D52" s="71" t="s">
        <v>19</v>
      </c>
      <c r="E52" s="32">
        <f t="shared" ref="E52:J53" si="13">E46</f>
        <v>8223</v>
      </c>
      <c r="F52" s="34">
        <f t="shared" si="13"/>
        <v>8223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272"/>
      <c r="L52" s="272"/>
    </row>
    <row r="53" spans="1:12" ht="51.75" customHeight="1" x14ac:dyDescent="0.25">
      <c r="A53" s="246"/>
      <c r="B53" s="247"/>
      <c r="C53" s="248"/>
      <c r="D53" s="71" t="s">
        <v>20</v>
      </c>
      <c r="E53" s="32">
        <f t="shared" si="13"/>
        <v>84.69</v>
      </c>
      <c r="F53" s="34">
        <f t="shared" si="13"/>
        <v>84.69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273"/>
      <c r="L53" s="273"/>
    </row>
    <row r="54" spans="1:12" ht="27.6" customHeight="1" x14ac:dyDescent="0.25">
      <c r="A54" s="70"/>
      <c r="B54" s="274" t="s">
        <v>39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6"/>
    </row>
    <row r="55" spans="1:12" ht="75" customHeight="1" x14ac:dyDescent="0.25">
      <c r="A55" s="205" t="s">
        <v>4</v>
      </c>
      <c r="B55" s="278" t="s">
        <v>66</v>
      </c>
      <c r="C55" s="209" t="s">
        <v>17</v>
      </c>
      <c r="D55" s="15" t="s">
        <v>29</v>
      </c>
      <c r="E55" s="29">
        <f t="shared" ref="E55:J56" si="14">E58</f>
        <v>2471</v>
      </c>
      <c r="F55" s="30">
        <f t="shared" si="14"/>
        <v>2471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268" t="s">
        <v>50</v>
      </c>
      <c r="L55" s="268" t="s">
        <v>77</v>
      </c>
    </row>
    <row r="56" spans="1:12" ht="55.15" customHeight="1" x14ac:dyDescent="0.25">
      <c r="A56" s="277"/>
      <c r="B56" s="279"/>
      <c r="C56" s="281"/>
      <c r="D56" s="15" t="s">
        <v>18</v>
      </c>
      <c r="E56" s="29">
        <f t="shared" si="14"/>
        <v>2471</v>
      </c>
      <c r="F56" s="30">
        <f t="shared" si="14"/>
        <v>2471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269"/>
      <c r="L56" s="269"/>
    </row>
    <row r="57" spans="1:12" ht="63.75" customHeight="1" x14ac:dyDescent="0.25">
      <c r="A57" s="206"/>
      <c r="B57" s="280"/>
      <c r="C57" s="210"/>
      <c r="D57" s="15" t="s">
        <v>20</v>
      </c>
      <c r="E57" s="114" t="s">
        <v>5</v>
      </c>
      <c r="F57" s="115"/>
      <c r="G57" s="115"/>
      <c r="H57" s="115"/>
      <c r="I57" s="115"/>
      <c r="J57" s="116"/>
      <c r="K57" s="270"/>
      <c r="L57" s="270"/>
    </row>
    <row r="58" spans="1:12" ht="60" customHeight="1" x14ac:dyDescent="0.25">
      <c r="A58" s="205" t="s">
        <v>14</v>
      </c>
      <c r="B58" s="278" t="s">
        <v>67</v>
      </c>
      <c r="C58" s="205" t="s">
        <v>17</v>
      </c>
      <c r="D58" s="15" t="s">
        <v>29</v>
      </c>
      <c r="E58" s="29">
        <f>SUM(F58:J58)</f>
        <v>2471</v>
      </c>
      <c r="F58" s="30">
        <f>SUM(F59:F60)</f>
        <v>2471</v>
      </c>
      <c r="G58" s="30">
        <f t="shared" ref="G58:J58" si="15">SUM(G59:G60)</f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57"/>
      <c r="L58" s="57"/>
    </row>
    <row r="59" spans="1:12" ht="57.75" customHeight="1" x14ac:dyDescent="0.25">
      <c r="A59" s="277"/>
      <c r="B59" s="279"/>
      <c r="C59" s="277"/>
      <c r="D59" s="15" t="s">
        <v>18</v>
      </c>
      <c r="E59" s="29">
        <f>SUM(F59:J59)</f>
        <v>2471</v>
      </c>
      <c r="F59" s="28">
        <v>2471</v>
      </c>
      <c r="G59" s="28">
        <v>0</v>
      </c>
      <c r="H59" s="28">
        <v>0</v>
      </c>
      <c r="I59" s="28">
        <v>0</v>
      </c>
      <c r="J59" s="28">
        <v>0</v>
      </c>
      <c r="K59" s="57"/>
      <c r="L59" s="57"/>
    </row>
    <row r="60" spans="1:12" ht="55.15" customHeight="1" x14ac:dyDescent="0.25">
      <c r="A60" s="206"/>
      <c r="B60" s="280"/>
      <c r="C60" s="206"/>
      <c r="D60" s="15" t="s">
        <v>20</v>
      </c>
      <c r="E60" s="114" t="s">
        <v>5</v>
      </c>
      <c r="F60" s="115"/>
      <c r="G60" s="115"/>
      <c r="H60" s="115"/>
      <c r="I60" s="115"/>
      <c r="J60" s="116"/>
      <c r="K60" s="58"/>
      <c r="L60" s="58"/>
    </row>
    <row r="61" spans="1:12" ht="106.5" customHeight="1" x14ac:dyDescent="0.25">
      <c r="A61" s="205" t="s">
        <v>7</v>
      </c>
      <c r="B61" s="207" t="s">
        <v>46</v>
      </c>
      <c r="C61" s="209" t="s">
        <v>17</v>
      </c>
      <c r="D61" s="15" t="s">
        <v>18</v>
      </c>
      <c r="E61" s="39">
        <f t="shared" ref="E61:J61" si="16">E63+E65</f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04" t="s">
        <v>50</v>
      </c>
      <c r="L61" s="239" t="s">
        <v>69</v>
      </c>
    </row>
    <row r="62" spans="1:12" ht="52.15" customHeight="1" x14ac:dyDescent="0.25">
      <c r="A62" s="206"/>
      <c r="B62" s="208"/>
      <c r="C62" s="210"/>
      <c r="D62" s="15" t="s">
        <v>20</v>
      </c>
      <c r="E62" s="114" t="s">
        <v>5</v>
      </c>
      <c r="F62" s="115"/>
      <c r="G62" s="115"/>
      <c r="H62" s="115"/>
      <c r="I62" s="115"/>
      <c r="J62" s="116"/>
      <c r="K62" s="305"/>
      <c r="L62" s="239"/>
    </row>
    <row r="63" spans="1:12" ht="69.75" customHeight="1" x14ac:dyDescent="0.25">
      <c r="A63" s="205" t="s">
        <v>12</v>
      </c>
      <c r="B63" s="207" t="s">
        <v>56</v>
      </c>
      <c r="C63" s="209" t="s">
        <v>17</v>
      </c>
      <c r="D63" s="15" t="s">
        <v>18</v>
      </c>
      <c r="E63" s="39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05"/>
      <c r="L63" s="239"/>
    </row>
    <row r="64" spans="1:12" ht="70.5" customHeight="1" x14ac:dyDescent="0.25">
      <c r="A64" s="206"/>
      <c r="B64" s="208"/>
      <c r="C64" s="210"/>
      <c r="D64" s="15" t="s">
        <v>20</v>
      </c>
      <c r="E64" s="114" t="s">
        <v>5</v>
      </c>
      <c r="F64" s="115"/>
      <c r="G64" s="115"/>
      <c r="H64" s="115"/>
      <c r="I64" s="115"/>
      <c r="J64" s="116"/>
      <c r="K64" s="305"/>
      <c r="L64" s="239"/>
    </row>
    <row r="65" spans="1:12" ht="117.75" customHeight="1" x14ac:dyDescent="0.25">
      <c r="A65" s="205" t="s">
        <v>28</v>
      </c>
      <c r="B65" s="207" t="s">
        <v>57</v>
      </c>
      <c r="C65" s="209" t="s">
        <v>17</v>
      </c>
      <c r="D65" s="15" t="s">
        <v>18</v>
      </c>
      <c r="E65" s="39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05"/>
      <c r="L65" s="239"/>
    </row>
    <row r="66" spans="1:12" ht="49.15" customHeight="1" x14ac:dyDescent="0.25">
      <c r="A66" s="206"/>
      <c r="B66" s="208"/>
      <c r="C66" s="210"/>
      <c r="D66" s="15" t="s">
        <v>20</v>
      </c>
      <c r="E66" s="114" t="s">
        <v>5</v>
      </c>
      <c r="F66" s="115"/>
      <c r="G66" s="115"/>
      <c r="H66" s="115"/>
      <c r="I66" s="115"/>
      <c r="J66" s="116"/>
      <c r="K66" s="306"/>
      <c r="L66" s="227"/>
    </row>
    <row r="67" spans="1:12" ht="124.5" customHeight="1" x14ac:dyDescent="0.25">
      <c r="A67" s="205" t="s">
        <v>38</v>
      </c>
      <c r="B67" s="207" t="s">
        <v>47</v>
      </c>
      <c r="C67" s="209" t="s">
        <v>17</v>
      </c>
      <c r="D67" s="15" t="s">
        <v>18</v>
      </c>
      <c r="E67" s="39">
        <f t="shared" ref="E67:J67" si="17">E69</f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 t="shared" si="17"/>
        <v>0</v>
      </c>
      <c r="K67" s="56" t="s">
        <v>51</v>
      </c>
      <c r="L67" s="268" t="s">
        <v>78</v>
      </c>
    </row>
    <row r="68" spans="1:12" ht="55.5" customHeight="1" x14ac:dyDescent="0.25">
      <c r="A68" s="206"/>
      <c r="B68" s="208"/>
      <c r="C68" s="210"/>
      <c r="D68" s="15" t="s">
        <v>20</v>
      </c>
      <c r="E68" s="114" t="s">
        <v>5</v>
      </c>
      <c r="F68" s="115"/>
      <c r="G68" s="115"/>
      <c r="H68" s="115"/>
      <c r="I68" s="115"/>
      <c r="J68" s="116"/>
      <c r="K68" s="58"/>
      <c r="L68" s="270"/>
    </row>
    <row r="69" spans="1:12" ht="48.75" customHeight="1" x14ac:dyDescent="0.25">
      <c r="A69" s="205" t="s">
        <v>53</v>
      </c>
      <c r="B69" s="207" t="s">
        <v>58</v>
      </c>
      <c r="C69" s="209" t="s">
        <v>17</v>
      </c>
      <c r="D69" s="15" t="s">
        <v>18</v>
      </c>
      <c r="E69" s="3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57"/>
      <c r="L69" s="59"/>
    </row>
    <row r="70" spans="1:12" ht="120.75" customHeight="1" x14ac:dyDescent="0.25">
      <c r="A70" s="206"/>
      <c r="B70" s="208"/>
      <c r="C70" s="210"/>
      <c r="D70" s="15" t="s">
        <v>20</v>
      </c>
      <c r="E70" s="114" t="s">
        <v>5</v>
      </c>
      <c r="F70" s="115"/>
      <c r="G70" s="115"/>
      <c r="H70" s="115"/>
      <c r="I70" s="115"/>
      <c r="J70" s="116"/>
      <c r="K70" s="58"/>
      <c r="L70" s="60"/>
    </row>
    <row r="71" spans="1:12" ht="23.25" customHeight="1" x14ac:dyDescent="0.25">
      <c r="A71" s="211" t="s">
        <v>33</v>
      </c>
      <c r="B71" s="212"/>
      <c r="C71" s="213"/>
      <c r="D71" s="71" t="s">
        <v>29</v>
      </c>
      <c r="E71" s="32">
        <f>SUM(F71:J71)</f>
        <v>2471</v>
      </c>
      <c r="F71" s="34">
        <f>F72</f>
        <v>2471</v>
      </c>
      <c r="G71" s="34">
        <f t="shared" ref="G71:J71" si="18">G72</f>
        <v>0</v>
      </c>
      <c r="H71" s="34">
        <f t="shared" si="18"/>
        <v>0</v>
      </c>
      <c r="I71" s="34">
        <f t="shared" si="18"/>
        <v>0</v>
      </c>
      <c r="J71" s="34">
        <f t="shared" si="18"/>
        <v>0</v>
      </c>
      <c r="K71" s="220"/>
      <c r="L71" s="221"/>
    </row>
    <row r="72" spans="1:12" ht="51.6" customHeight="1" x14ac:dyDescent="0.25">
      <c r="A72" s="214"/>
      <c r="B72" s="215"/>
      <c r="C72" s="216"/>
      <c r="D72" s="71" t="s">
        <v>18</v>
      </c>
      <c r="E72" s="32">
        <f>F72+G72+H72+I72+J72</f>
        <v>2471</v>
      </c>
      <c r="F72" s="32">
        <f>F67+F61+F56</f>
        <v>2471</v>
      </c>
      <c r="G72" s="32">
        <f t="shared" ref="G72:J72" si="19">G67+G61+G55</f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222"/>
      <c r="L72" s="223"/>
    </row>
    <row r="73" spans="1:12" ht="60.75" customHeight="1" x14ac:dyDescent="0.25">
      <c r="A73" s="217"/>
      <c r="B73" s="218"/>
      <c r="C73" s="219"/>
      <c r="D73" s="71" t="s">
        <v>20</v>
      </c>
      <c r="E73" s="114" t="s">
        <v>5</v>
      </c>
      <c r="F73" s="115"/>
      <c r="G73" s="115"/>
      <c r="H73" s="115"/>
      <c r="I73" s="115"/>
      <c r="J73" s="116"/>
      <c r="K73" s="224"/>
      <c r="L73" s="225"/>
    </row>
    <row r="74" spans="1:12" ht="45.75" customHeight="1" x14ac:dyDescent="0.25">
      <c r="A74" s="250" t="s">
        <v>30</v>
      </c>
      <c r="B74" s="251"/>
      <c r="C74" s="252"/>
      <c r="D74" s="71" t="s">
        <v>29</v>
      </c>
      <c r="E74" s="32">
        <f>SUM(F74:J74)</f>
        <v>419637.13396999997</v>
      </c>
      <c r="F74" s="34">
        <f>SUM(F75:F77)</f>
        <v>134402.69</v>
      </c>
      <c r="G74" s="34">
        <f t="shared" ref="G74:J74" si="20">SUM(G75:G77)</f>
        <v>100840.86</v>
      </c>
      <c r="H74" s="34">
        <f t="shared" si="20"/>
        <v>77474.527990000002</v>
      </c>
      <c r="I74" s="34">
        <f t="shared" si="20"/>
        <v>102101.52799</v>
      </c>
      <c r="J74" s="34">
        <f t="shared" si="20"/>
        <v>4817.5279899999996</v>
      </c>
      <c r="K74" s="259"/>
      <c r="L74" s="260"/>
    </row>
    <row r="75" spans="1:12" ht="54" customHeight="1" x14ac:dyDescent="0.25">
      <c r="A75" s="253"/>
      <c r="B75" s="254"/>
      <c r="C75" s="255"/>
      <c r="D75" s="71" t="s">
        <v>18</v>
      </c>
      <c r="E75" s="31">
        <f>SUM(F75:J75)</f>
        <v>4199.7</v>
      </c>
      <c r="F75" s="31">
        <f>F33+F72</f>
        <v>2471</v>
      </c>
      <c r="G75" s="31">
        <f>G33+G72</f>
        <v>539.70000000000005</v>
      </c>
      <c r="H75" s="31">
        <f>H33+H72</f>
        <v>600</v>
      </c>
      <c r="I75" s="31">
        <f>I33+I72</f>
        <v>589</v>
      </c>
      <c r="J75" s="31">
        <f>J33+J72</f>
        <v>0</v>
      </c>
      <c r="K75" s="261"/>
      <c r="L75" s="262"/>
    </row>
    <row r="76" spans="1:12" ht="48" customHeight="1" x14ac:dyDescent="0.25">
      <c r="A76" s="253"/>
      <c r="B76" s="254"/>
      <c r="C76" s="255"/>
      <c r="D76" s="71" t="s">
        <v>19</v>
      </c>
      <c r="E76" s="31">
        <f>SUM(F76:J76)</f>
        <v>397348.1</v>
      </c>
      <c r="F76" s="31">
        <f t="shared" ref="F76:J76" si="21">F21+F34+F42+F52</f>
        <v>131796</v>
      </c>
      <c r="G76" s="31">
        <f t="shared" si="21"/>
        <v>96800.1</v>
      </c>
      <c r="H76" s="31">
        <f t="shared" si="21"/>
        <v>72057</v>
      </c>
      <c r="I76" s="31">
        <f t="shared" si="21"/>
        <v>96695</v>
      </c>
      <c r="J76" s="31">
        <f t="shared" si="21"/>
        <v>0</v>
      </c>
      <c r="K76" s="261"/>
      <c r="L76" s="262"/>
    </row>
    <row r="77" spans="1:12" ht="47.25" x14ac:dyDescent="0.25">
      <c r="A77" s="256"/>
      <c r="B77" s="257"/>
      <c r="C77" s="258"/>
      <c r="D77" s="71" t="s">
        <v>20</v>
      </c>
      <c r="E77" s="31">
        <f>SUM(F77:J77)</f>
        <v>18089.333969999996</v>
      </c>
      <c r="F77" s="31">
        <f>F22+F35+F53+F73</f>
        <v>135.69</v>
      </c>
      <c r="G77" s="31">
        <f t="shared" ref="G77:J77" si="22">G22+G35+G53+G73</f>
        <v>3501.06</v>
      </c>
      <c r="H77" s="31">
        <f t="shared" si="22"/>
        <v>4817.5279899999996</v>
      </c>
      <c r="I77" s="31">
        <f t="shared" si="22"/>
        <v>4817.5279899999996</v>
      </c>
      <c r="J77" s="31">
        <f t="shared" si="22"/>
        <v>4817.5279899999996</v>
      </c>
      <c r="K77" s="263"/>
      <c r="L77" s="264"/>
    </row>
    <row r="78" spans="1:12" ht="24" customHeight="1" x14ac:dyDescent="0.25">
      <c r="A78" s="64"/>
      <c r="B78" s="64"/>
      <c r="C78" s="64"/>
      <c r="D78" s="67"/>
      <c r="E78" s="61"/>
      <c r="F78" s="61"/>
      <c r="G78" s="61"/>
      <c r="H78" s="61"/>
      <c r="I78" s="61"/>
      <c r="J78" s="61"/>
      <c r="K78" s="62"/>
      <c r="L78" s="62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0"/>
      <c r="H79" s="20"/>
      <c r="I79" s="3"/>
      <c r="J79" s="3"/>
      <c r="K79" s="8" t="s">
        <v>16</v>
      </c>
      <c r="L79" s="8"/>
    </row>
    <row r="80" spans="1:12" x14ac:dyDescent="0.25">
      <c r="A80" s="21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</row>
    <row r="81" spans="1:12" x14ac:dyDescent="0.25">
      <c r="A81" s="21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</row>
    <row r="82" spans="1:12" x14ac:dyDescent="0.25">
      <c r="A82" s="21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</row>
    <row r="83" spans="1:12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</row>
    <row r="84" spans="1:12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</row>
    <row r="85" spans="1:12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</row>
    <row r="86" spans="1:12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</row>
    <row r="87" spans="1:12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</row>
    <row r="88" spans="1:12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</row>
    <row r="119" spans="1:12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</row>
    <row r="120" spans="1:12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</row>
    <row r="121" spans="1:12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1:12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1:12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1:12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1:12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1:12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1:12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1:12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1:12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1:12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1:12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1:12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1:12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1:12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1:12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1:12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1:12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1:12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1:12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1:12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1:12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1:12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1:12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1:12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1:12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1:12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1:12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1:12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1:12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1:12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1:12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1:12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1:12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1:12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1:12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1:12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1:12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1:12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1:12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1:12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1:12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1:12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1:12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1:12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1:12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1:12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1:12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1:12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1:12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1:12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1:12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1:12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1:12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1:12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1:12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1:12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1:12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1:12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1:12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1:12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1:12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1:12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1:12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1:12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1:12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1:12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1:12" x14ac:dyDescent="0.25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1:12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1:12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1:12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1:12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1:12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1:12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1:12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1:12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1:12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1:12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1:12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1:12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1:12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1:12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1:12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1:12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1:12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1:12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1:12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1:12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1:12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1:12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1:12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1:12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1:12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1:12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1:12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1:12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1:12" x14ac:dyDescent="0.25">
      <c r="A221" s="24"/>
      <c r="B221" s="24"/>
      <c r="C221" s="24"/>
      <c r="D221" s="24"/>
      <c r="E221" s="25"/>
      <c r="F221" s="24"/>
      <c r="G221" s="24"/>
      <c r="H221" s="24"/>
      <c r="I221" s="24"/>
      <c r="J221" s="24"/>
      <c r="K221" s="24"/>
      <c r="L221" s="24"/>
    </row>
    <row r="222" spans="1:12" x14ac:dyDescent="0.25">
      <c r="A222" s="24"/>
      <c r="B222" s="24"/>
      <c r="C222" s="24"/>
      <c r="D222" s="24"/>
      <c r="E222" s="25"/>
      <c r="F222" s="24"/>
      <c r="G222" s="24"/>
      <c r="H222" s="24"/>
      <c r="I222" s="24"/>
      <c r="J222" s="24"/>
      <c r="K222" s="24"/>
      <c r="L222" s="24"/>
    </row>
    <row r="223" spans="1:12" x14ac:dyDescent="0.25">
      <c r="A223" s="24"/>
      <c r="B223" s="24"/>
      <c r="C223" s="24"/>
      <c r="D223" s="24"/>
      <c r="E223" s="25"/>
      <c r="F223" s="24"/>
      <c r="G223" s="24"/>
      <c r="H223" s="24"/>
      <c r="I223" s="24"/>
      <c r="J223" s="24"/>
      <c r="K223" s="24"/>
      <c r="L223" s="24"/>
    </row>
    <row r="224" spans="1:12" x14ac:dyDescent="0.25">
      <c r="A224" s="24"/>
      <c r="B224" s="24"/>
      <c r="C224" s="24"/>
      <c r="D224" s="24"/>
      <c r="E224" s="25"/>
      <c r="F224" s="24"/>
      <c r="G224" s="24"/>
      <c r="H224" s="24"/>
      <c r="I224" s="24"/>
      <c r="J224" s="24"/>
      <c r="K224" s="24"/>
      <c r="L224" s="24"/>
    </row>
    <row r="225" spans="1:12" x14ac:dyDescent="0.25">
      <c r="A225" s="24"/>
      <c r="B225" s="24"/>
      <c r="C225" s="24"/>
      <c r="D225" s="24"/>
      <c r="E225" s="25"/>
      <c r="F225" s="24"/>
      <c r="G225" s="24"/>
      <c r="H225" s="24"/>
      <c r="I225" s="24"/>
      <c r="J225" s="24"/>
      <c r="K225" s="24"/>
      <c r="L225" s="24"/>
    </row>
    <row r="226" spans="1:12" x14ac:dyDescent="0.25">
      <c r="A226" s="24"/>
      <c r="B226" s="24"/>
      <c r="C226" s="24"/>
      <c r="D226" s="24"/>
      <c r="E226" s="25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4"/>
      <c r="B227" s="24"/>
      <c r="C227" s="24"/>
      <c r="D227" s="24"/>
      <c r="E227" s="25"/>
      <c r="F227" s="24"/>
      <c r="G227" s="24"/>
      <c r="H227" s="24"/>
      <c r="I227" s="24"/>
      <c r="J227" s="24"/>
      <c r="K227" s="24"/>
      <c r="L227" s="24"/>
    </row>
    <row r="228" spans="1:12" x14ac:dyDescent="0.25">
      <c r="A228" s="24"/>
      <c r="B228" s="24"/>
      <c r="C228" s="24"/>
      <c r="D228" s="24"/>
      <c r="E228" s="25"/>
      <c r="F228" s="24"/>
      <c r="G228" s="24"/>
      <c r="H228" s="24"/>
      <c r="I228" s="24"/>
      <c r="J228" s="24"/>
      <c r="K228" s="24"/>
      <c r="L228" s="24"/>
    </row>
    <row r="229" spans="1:12" x14ac:dyDescent="0.25">
      <c r="A229" s="24"/>
      <c r="B229" s="24"/>
      <c r="C229" s="24"/>
      <c r="D229" s="24"/>
      <c r="E229" s="25"/>
      <c r="F229" s="24"/>
      <c r="G229" s="24"/>
      <c r="H229" s="24"/>
      <c r="I229" s="24"/>
      <c r="J229" s="24"/>
      <c r="K229" s="24"/>
      <c r="L229" s="24"/>
    </row>
    <row r="230" spans="1:12" x14ac:dyDescent="0.25">
      <c r="A230" s="24"/>
      <c r="B230" s="24"/>
      <c r="C230" s="24"/>
      <c r="D230" s="24"/>
      <c r="E230" s="25"/>
      <c r="F230" s="24"/>
      <c r="G230" s="24"/>
      <c r="H230" s="24"/>
      <c r="I230" s="24"/>
      <c r="J230" s="24"/>
      <c r="K230" s="24"/>
      <c r="L230" s="24"/>
    </row>
    <row r="231" spans="1:12" x14ac:dyDescent="0.25">
      <c r="A231" s="24"/>
      <c r="B231" s="24"/>
      <c r="C231" s="24"/>
      <c r="D231" s="24"/>
      <c r="E231" s="25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4"/>
      <c r="B232" s="24"/>
      <c r="C232" s="24"/>
      <c r="D232" s="24"/>
      <c r="E232" s="25"/>
      <c r="F232" s="24"/>
      <c r="G232" s="24"/>
      <c r="H232" s="24"/>
      <c r="I232" s="24"/>
      <c r="J232" s="24"/>
      <c r="K232" s="24"/>
      <c r="L232" s="24"/>
    </row>
    <row r="233" spans="1:12" x14ac:dyDescent="0.25">
      <c r="A233" s="24"/>
      <c r="B233" s="24"/>
      <c r="C233" s="24"/>
      <c r="D233" s="24"/>
      <c r="E233" s="25"/>
      <c r="F233" s="24"/>
      <c r="G233" s="24"/>
      <c r="H233" s="24"/>
      <c r="I233" s="24"/>
      <c r="J233" s="24"/>
      <c r="K233" s="24"/>
      <c r="L233" s="24"/>
    </row>
    <row r="234" spans="1:12" x14ac:dyDescent="0.25">
      <c r="A234" s="24"/>
      <c r="B234" s="24"/>
      <c r="C234" s="24"/>
      <c r="D234" s="24"/>
      <c r="E234" s="25"/>
      <c r="F234" s="24"/>
      <c r="G234" s="24"/>
      <c r="H234" s="24"/>
      <c r="I234" s="24"/>
      <c r="J234" s="24"/>
      <c r="K234" s="24"/>
      <c r="L234" s="24"/>
    </row>
    <row r="235" spans="1:12" x14ac:dyDescent="0.25">
      <c r="A235" s="24"/>
      <c r="B235" s="24"/>
      <c r="C235" s="24"/>
      <c r="D235" s="24"/>
      <c r="E235" s="25"/>
      <c r="F235" s="24"/>
      <c r="G235" s="24"/>
      <c r="H235" s="24"/>
      <c r="I235" s="24"/>
      <c r="J235" s="24"/>
      <c r="K235" s="24"/>
      <c r="L235" s="24"/>
    </row>
    <row r="236" spans="1:12" x14ac:dyDescent="0.25">
      <c r="A236" s="24"/>
      <c r="B236" s="24"/>
      <c r="C236" s="24"/>
      <c r="D236" s="24"/>
      <c r="E236" s="25"/>
      <c r="F236" s="24"/>
      <c r="G236" s="24"/>
      <c r="H236" s="24"/>
      <c r="I236" s="24"/>
      <c r="J236" s="24"/>
      <c r="K236" s="24"/>
      <c r="L236" s="24"/>
    </row>
    <row r="237" spans="1:12" x14ac:dyDescent="0.25">
      <c r="A237" s="24"/>
      <c r="B237" s="24"/>
      <c r="C237" s="24"/>
      <c r="D237" s="24"/>
      <c r="E237" s="25"/>
      <c r="F237" s="24"/>
      <c r="G237" s="24"/>
      <c r="H237" s="24"/>
      <c r="I237" s="24"/>
      <c r="J237" s="24"/>
      <c r="K237" s="24"/>
      <c r="L237" s="24"/>
    </row>
    <row r="238" spans="1:12" x14ac:dyDescent="0.25">
      <c r="A238" s="24"/>
      <c r="B238" s="24"/>
      <c r="C238" s="24"/>
      <c r="D238" s="24"/>
      <c r="E238" s="25"/>
      <c r="F238" s="24"/>
      <c r="G238" s="24"/>
      <c r="H238" s="24"/>
      <c r="I238" s="24"/>
      <c r="J238" s="24"/>
      <c r="K238" s="24"/>
      <c r="L238" s="24"/>
    </row>
  </sheetData>
  <mergeCells count="110"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47"/>
      <c r="B1" s="48"/>
      <c r="C1" s="48"/>
      <c r="D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Кравченко Ирина Анатольевна</cp:lastModifiedBy>
  <cp:lastPrinted>2022-11-11T07:38:54Z</cp:lastPrinted>
  <dcterms:created xsi:type="dcterms:W3CDTF">2014-10-21T05:13:34Z</dcterms:created>
  <dcterms:modified xsi:type="dcterms:W3CDTF">2022-11-11T07:39:08Z</dcterms:modified>
</cp:coreProperties>
</file>