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1730"/>
  </bookViews>
  <sheets>
    <sheet name="Лист1" sheetId="1" r:id="rId1"/>
    <sheet name="Лист3" sheetId="3" r:id="rId2"/>
  </sheets>
  <definedNames>
    <definedName name="_xlnm.Print_Titles" localSheetId="0">Лист1!$3:$4</definedName>
    <definedName name="_xlnm.Print_Area" localSheetId="0">Лист1!$A$1:$L$107</definedName>
  </definedNames>
  <calcPr calcId="162913"/>
</workbook>
</file>

<file path=xl/calcChain.xml><?xml version="1.0" encoding="utf-8"?>
<calcChain xmlns="http://schemas.openxmlformats.org/spreadsheetml/2006/main">
  <c r="E99" i="1" l="1"/>
  <c r="E33" i="1" l="1"/>
  <c r="H63" i="1" l="1"/>
  <c r="H64" i="1"/>
  <c r="I53" i="1"/>
  <c r="J53" i="1"/>
  <c r="H53" i="1" l="1"/>
  <c r="H54" i="1"/>
  <c r="H16" i="1" l="1"/>
  <c r="I16" i="1"/>
  <c r="J16" i="1" l="1"/>
  <c r="F89" i="1" l="1"/>
  <c r="F88" i="1"/>
  <c r="J81" i="1"/>
  <c r="I81" i="1"/>
  <c r="I89" i="1" s="1"/>
  <c r="H81" i="1"/>
  <c r="H89" i="1" s="1"/>
  <c r="G81" i="1"/>
  <c r="G89" i="1" s="1"/>
  <c r="J80" i="1"/>
  <c r="J88" i="1" s="1"/>
  <c r="I80" i="1"/>
  <c r="I88" i="1" s="1"/>
  <c r="H80" i="1"/>
  <c r="H88" i="1" s="1"/>
  <c r="G80" i="1"/>
  <c r="G88" i="1" s="1"/>
  <c r="F79" i="1"/>
  <c r="E79" i="1"/>
  <c r="I75" i="1"/>
  <c r="H75" i="1"/>
  <c r="J73" i="1"/>
  <c r="J99" i="1" s="1"/>
  <c r="H73" i="1"/>
  <c r="H99" i="1" s="1"/>
  <c r="F70" i="1"/>
  <c r="F96" i="1" s="1"/>
  <c r="E68" i="1"/>
  <c r="E67" i="1"/>
  <c r="E66" i="1"/>
  <c r="E65" i="1"/>
  <c r="E64" i="1"/>
  <c r="E63" i="1"/>
  <c r="I62" i="1"/>
  <c r="H62" i="1"/>
  <c r="G62" i="1"/>
  <c r="E61" i="1"/>
  <c r="E60" i="1"/>
  <c r="E59" i="1"/>
  <c r="E58" i="1"/>
  <c r="E57" i="1"/>
  <c r="E56" i="1"/>
  <c r="J55" i="1"/>
  <c r="I55" i="1"/>
  <c r="H55" i="1"/>
  <c r="G55" i="1"/>
  <c r="F55" i="1"/>
  <c r="J54" i="1"/>
  <c r="I54" i="1"/>
  <c r="G54" i="1"/>
  <c r="F54" i="1"/>
  <c r="J70" i="1"/>
  <c r="I70" i="1"/>
  <c r="G53" i="1"/>
  <c r="F53" i="1"/>
  <c r="E51" i="1"/>
  <c r="G50" i="1"/>
  <c r="F50" i="1"/>
  <c r="F73" i="1" s="1"/>
  <c r="E49" i="1"/>
  <c r="E48" i="1"/>
  <c r="E44" i="1"/>
  <c r="E41" i="1"/>
  <c r="E40" i="1"/>
  <c r="E37" i="1"/>
  <c r="E36" i="1"/>
  <c r="E32" i="1"/>
  <c r="E26" i="1" s="1"/>
  <c r="E31" i="1"/>
  <c r="I26" i="1"/>
  <c r="I73" i="1" s="1"/>
  <c r="I99" i="1" s="1"/>
  <c r="J25" i="1"/>
  <c r="I25" i="1"/>
  <c r="H25" i="1"/>
  <c r="G25" i="1"/>
  <c r="F25" i="1"/>
  <c r="J24" i="1"/>
  <c r="I24" i="1"/>
  <c r="H24" i="1"/>
  <c r="G24" i="1"/>
  <c r="F24" i="1"/>
  <c r="E21" i="1"/>
  <c r="E20" i="1"/>
  <c r="E19" i="1"/>
  <c r="E18" i="1"/>
  <c r="J17" i="1"/>
  <c r="I17" i="1"/>
  <c r="H17" i="1"/>
  <c r="F17" i="1"/>
  <c r="I13" i="1"/>
  <c r="I12" i="1" s="1"/>
  <c r="H13" i="1"/>
  <c r="H12" i="1" s="1"/>
  <c r="G13" i="1"/>
  <c r="G12" i="1" s="1"/>
  <c r="F13" i="1"/>
  <c r="F12" i="1" s="1"/>
  <c r="E7" i="1"/>
  <c r="J6" i="1"/>
  <c r="J13" i="1" s="1"/>
  <c r="I15" i="1" l="1"/>
  <c r="F87" i="1"/>
  <c r="F15" i="1"/>
  <c r="H15" i="1"/>
  <c r="E24" i="1"/>
  <c r="J79" i="1"/>
  <c r="J78" i="1" s="1"/>
  <c r="J77" i="1" s="1"/>
  <c r="I71" i="1"/>
  <c r="I97" i="1" s="1"/>
  <c r="E6" i="1"/>
  <c r="J71" i="1"/>
  <c r="J97" i="1" s="1"/>
  <c r="E54" i="1"/>
  <c r="J72" i="1"/>
  <c r="I79" i="1"/>
  <c r="I78" i="1" s="1"/>
  <c r="I77" i="1" s="1"/>
  <c r="J23" i="1"/>
  <c r="H71" i="1"/>
  <c r="H97" i="1" s="1"/>
  <c r="E17" i="1"/>
  <c r="E62" i="1"/>
  <c r="G73" i="1"/>
  <c r="G99" i="1" s="1"/>
  <c r="E16" i="1"/>
  <c r="G79" i="1"/>
  <c r="F23" i="1"/>
  <c r="F72" i="1"/>
  <c r="F98" i="1" s="1"/>
  <c r="E25" i="1"/>
  <c r="G23" i="1"/>
  <c r="G15" i="1"/>
  <c r="H23" i="1"/>
  <c r="F52" i="1"/>
  <c r="H72" i="1"/>
  <c r="H98" i="1" s="1"/>
  <c r="E98" i="1" s="1"/>
  <c r="I23" i="1"/>
  <c r="G52" i="1"/>
  <c r="I72" i="1"/>
  <c r="I98" i="1" s="1"/>
  <c r="H52" i="1"/>
  <c r="H79" i="1"/>
  <c r="H78" i="1" s="1"/>
  <c r="H77" i="1" s="1"/>
  <c r="G71" i="1"/>
  <c r="G97" i="1" s="1"/>
  <c r="E50" i="1"/>
  <c r="I96" i="1"/>
  <c r="E96" i="1" s="1"/>
  <c r="J96" i="1"/>
  <c r="F99" i="1"/>
  <c r="J12" i="1"/>
  <c r="E12" i="1" s="1"/>
  <c r="E13" i="1"/>
  <c r="E88" i="1"/>
  <c r="J89" i="1"/>
  <c r="E89" i="1" s="1"/>
  <c r="I52" i="1"/>
  <c r="J52" i="1"/>
  <c r="F71" i="1"/>
  <c r="F97" i="1" s="1"/>
  <c r="J15" i="1"/>
  <c r="E53" i="1"/>
  <c r="E70" i="1" s="1"/>
  <c r="E55" i="1"/>
  <c r="G70" i="1"/>
  <c r="G72" i="1"/>
  <c r="G98" i="1" s="1"/>
  <c r="H70" i="1"/>
  <c r="H95" i="1" l="1"/>
  <c r="E97" i="1"/>
  <c r="J69" i="1"/>
  <c r="E23" i="1"/>
  <c r="E71" i="1"/>
  <c r="E72" i="1"/>
  <c r="E73" i="1"/>
  <c r="F95" i="1"/>
  <c r="E15" i="1"/>
  <c r="E52" i="1"/>
  <c r="I69" i="1"/>
  <c r="H69" i="1"/>
  <c r="E87" i="1"/>
  <c r="I95" i="1"/>
  <c r="G96" i="1"/>
  <c r="G69" i="1"/>
  <c r="J98" i="1"/>
  <c r="J95" i="1" s="1"/>
  <c r="F69" i="1"/>
  <c r="E95" i="1" l="1"/>
  <c r="E69" i="1"/>
  <c r="G95" i="1"/>
</calcChain>
</file>

<file path=xl/sharedStrings.xml><?xml version="1.0" encoding="utf-8"?>
<sst xmlns="http://schemas.openxmlformats.org/spreadsheetml/2006/main" count="274" uniqueCount="124">
  <si>
    <t>№ п/п</t>
  </si>
  <si>
    <t>Мероприятие подпрограммы</t>
  </si>
  <si>
    <t>Сроки исполнения мероприятия</t>
  </si>
  <si>
    <t>Источники финансирования</t>
  </si>
  <si>
    <t>Объем финансирования по годам (тыс. руб.)</t>
  </si>
  <si>
    <t>Ответственный за выполнение мероприятия подпрограммы</t>
  </si>
  <si>
    <t>Итого:</t>
  </si>
  <si>
    <t>Средства бюджета Одинцовского городского округа</t>
  </si>
  <si>
    <t>2020 год</t>
  </si>
  <si>
    <t>2021 год</t>
  </si>
  <si>
    <t>2022 год</t>
  </si>
  <si>
    <t>2023 год</t>
  </si>
  <si>
    <t>2024 год</t>
  </si>
  <si>
    <t>1.</t>
  </si>
  <si>
    <t>2.</t>
  </si>
  <si>
    <t>3.</t>
  </si>
  <si>
    <t>Итого по муниципальной программе</t>
  </si>
  <si>
    <t>Всего
(тыс. руб.)</t>
  </si>
  <si>
    <t>Результаты выполнений мероприятия подпрограммы</t>
  </si>
  <si>
    <t>Перечень мероприятий муниципальной программы Одинцовского городского округа Московской области «Строительство объектов социальной инфраструктуры»</t>
  </si>
  <si>
    <r>
      <rPr>
        <b/>
        <sz val="12"/>
        <color theme="1"/>
        <rFont val="Times New Roman"/>
        <family val="1"/>
        <charset val="204"/>
      </rPr>
      <t>Основное мероприятие 01.</t>
    </r>
    <r>
      <rPr>
        <sz val="12"/>
        <color theme="1"/>
        <rFont val="Times New Roman"/>
        <family val="1"/>
        <charset val="204"/>
      </rPr>
      <t xml:space="preserve">
Организация строительства (реконструкции) объектов культуры 
</t>
    </r>
  </si>
  <si>
    <t>Подпрограмма "Строительство (реконструкция) объектов культуры"</t>
  </si>
  <si>
    <t>2020-2024 годы</t>
  </si>
  <si>
    <t>1.1.</t>
  </si>
  <si>
    <t>Количество введенных в эксплуатацию объектов культуры за счет средств бюджетов муниципальных образований Московской области</t>
  </si>
  <si>
    <t>Подпрограмма "Строительство (реконструкция) объектов образования"</t>
  </si>
  <si>
    <t>Средства бюджета Московской области</t>
  </si>
  <si>
    <t>Итого по подпрограмме:</t>
  </si>
  <si>
    <t>2.1.</t>
  </si>
  <si>
    <t>Внебюджетные источники</t>
  </si>
  <si>
    <t>Количество введенных в эксплуатацию объектов дошкольного образования за счет бюджетных средств</t>
  </si>
  <si>
    <t>Согласовано:</t>
  </si>
  <si>
    <t>Начальник Управления бухгалтерского учета и отчетности</t>
  </si>
  <si>
    <t>Администрации Одинцовского городского округа,</t>
  </si>
  <si>
    <t>Н.А. Стародубова</t>
  </si>
  <si>
    <t>3.1</t>
  </si>
  <si>
    <t>3.2</t>
  </si>
  <si>
    <t>1.2.</t>
  </si>
  <si>
    <t>1.3.</t>
  </si>
  <si>
    <t>4.</t>
  </si>
  <si>
    <t>4.1.</t>
  </si>
  <si>
    <t>Количество введенных в эксплуатацию объектов физ.культуры и спорта за счет бюджетов муниципальнх образований Московской области</t>
  </si>
  <si>
    <t>Количество введенных в эксплуатацию объектов культуры</t>
  </si>
  <si>
    <t>Количество введенных в эксплуатацию объектов общего образования</t>
  </si>
  <si>
    <t>Количество введенных в эксплуатацию объектов физической культуры и спорта</t>
  </si>
  <si>
    <t>Количество введенных в эксплуатацию объектов административного назначения</t>
  </si>
  <si>
    <t>Количество введенных в эксплуатацию объектов дошкольного образования с ясельными группами</t>
  </si>
  <si>
    <t>Количество введенных в эксплуатацию муниципальных стадионов</t>
  </si>
  <si>
    <t>Количество введенных в эксплуатацию физкультурно-оздоровительных комплексов по поручению Губернатора Московской области «50 ФОКов»</t>
  </si>
  <si>
    <t xml:space="preserve">Количество введенных в эксплуатацию объектов физической культуры и спорта </t>
  </si>
  <si>
    <t>Средства бюджета Российской Федерации</t>
  </si>
  <si>
    <t>Управление капитального строительство</t>
  </si>
  <si>
    <t>Подпрограмма "Строительство (реконструкция) объектов физической культуры и спорта"</t>
  </si>
  <si>
    <t>Главный бухгалтер</t>
  </si>
  <si>
    <t>Начальник Управления капитального строительства</t>
  </si>
  <si>
    <t>Е.А. Дедушева</t>
  </si>
  <si>
    <t>2.2.</t>
  </si>
  <si>
    <t>Предоставление иных  межбюджетных трансфертов из бюджета Московской области бюджетам муниципальных образований Московской области на вынос газовых сетей с земельных участков, предусмотренных под строительство образовательных кластеров</t>
  </si>
  <si>
    <t xml:space="preserve">Приложение 1
к постановлению Администрации
Одинцовского городского округа
Московской области
от _________________№ ________                           «Приложение 1 к муниципальной программе
</t>
  </si>
  <si>
    <t>».</t>
  </si>
  <si>
    <r>
      <rPr>
        <b/>
        <sz val="12"/>
        <color theme="1"/>
        <rFont val="Times New Roman"/>
        <family val="1"/>
        <charset val="204"/>
      </rPr>
      <t>Основное мероприятие 01.</t>
    </r>
    <r>
      <rPr>
        <sz val="12"/>
        <color theme="1"/>
        <rFont val="Times New Roman"/>
        <family val="1"/>
        <charset val="204"/>
      </rPr>
      <t xml:space="preserve">
Организация строительства (реконструкции) объектов физической культуры и спорта </t>
    </r>
  </si>
  <si>
    <r>
      <rPr>
        <b/>
        <i/>
        <sz val="12"/>
        <color theme="1"/>
        <rFont val="Times New Roman"/>
        <family val="1"/>
        <charset val="204"/>
      </rPr>
      <t>Мероприятие Е1.08.</t>
    </r>
    <r>
      <rPr>
        <sz val="12"/>
        <color theme="1"/>
        <rFont val="Times New Roman"/>
        <family val="1"/>
        <charset val="204"/>
      </rPr>
      <t xml:space="preserve">
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
</t>
    </r>
  </si>
  <si>
    <t>2021-2024 годы</t>
  </si>
  <si>
    <t xml:space="preserve">Количество введенных в эксплуатацию объектов общего образования в рамках реализации мероприятий по созданию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
</t>
  </si>
  <si>
    <r>
      <t>Количество введенных в эксплуатацию организаций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дополнительного образования</t>
    </r>
  </si>
  <si>
    <t>Количество введенных в эксплуатацию организаций дополнительного образования</t>
  </si>
  <si>
    <t>Количество введенных в эксплуатацию образовательных организаций сферы культуры</t>
  </si>
  <si>
    <r>
      <rPr>
        <b/>
        <i/>
        <sz val="12"/>
        <color theme="1"/>
        <rFont val="Times New Roman"/>
        <family val="1"/>
        <charset val="204"/>
      </rPr>
      <t xml:space="preserve">Мероприятие 02.01. 
</t>
    </r>
    <r>
      <rPr>
        <sz val="12"/>
        <color theme="1"/>
        <rFont val="Times New Roman"/>
        <family val="1"/>
        <charset val="204"/>
      </rPr>
      <t>Вынос газовых сетей с земельных участков, предусмотренных под строительство образовательных кластеров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</si>
  <si>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02.02. 
</t>
    </r>
    <r>
      <rPr>
        <sz val="12"/>
        <color theme="1"/>
        <rFont val="Times New Roman"/>
        <family val="1"/>
        <charset val="204"/>
      </rPr>
      <t>Строительство (реконструкция) объектов общего образования за счет средств бюджетов муниципальных образований Московской области</t>
    </r>
  </si>
  <si>
    <r>
      <rPr>
        <b/>
        <sz val="12"/>
        <color theme="1"/>
        <rFont val="Times New Roman"/>
        <family val="1"/>
        <charset val="204"/>
      </rPr>
      <t>Основное мероприятие 02.</t>
    </r>
    <r>
      <rPr>
        <sz val="12"/>
        <color theme="1"/>
        <rFont val="Times New Roman"/>
        <family val="1"/>
        <charset val="204"/>
      </rPr>
      <t xml:space="preserve"> 
Организация строительства (реконструкции) объектов общего образования 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</si>
  <si>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01.05. 
</t>
    </r>
    <r>
      <rPr>
        <sz val="12"/>
        <color theme="1"/>
        <rFont val="Times New Roman"/>
        <family val="1"/>
        <charset val="204"/>
      </rPr>
      <t>Строительство (реконструкция) объектов дошкольного образования за счет средств бюджетов муниципальных образований Московской области</t>
    </r>
  </si>
  <si>
    <r>
      <rPr>
        <b/>
        <i/>
        <sz val="12"/>
        <color theme="1"/>
        <rFont val="Times New Roman"/>
        <family val="1"/>
        <charset val="204"/>
      </rPr>
      <t>Мероприятие 01.03.</t>
    </r>
    <r>
      <rPr>
        <sz val="12"/>
        <color theme="1"/>
        <rFont val="Times New Roman"/>
        <family val="1"/>
        <charset val="204"/>
      </rPr>
      <t xml:space="preserve"> 
Проектирование и строительство дошкольных образовательных организаций в целях синхронизации с жилой застройкой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</si>
  <si>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01.01. 
</t>
    </r>
    <r>
      <rPr>
        <sz val="12"/>
        <color theme="1"/>
        <rFont val="Times New Roman"/>
        <family val="1"/>
        <charset val="204"/>
      </rPr>
      <t>Проектирование и строительство дошкольных образовательных организаций</t>
    </r>
  </si>
  <si>
    <r>
      <rPr>
        <b/>
        <sz val="12"/>
        <color theme="1"/>
        <rFont val="Times New Roman"/>
        <family val="1"/>
        <charset val="204"/>
      </rPr>
      <t>Основное мероприятие 01.</t>
    </r>
    <r>
      <rPr>
        <sz val="12"/>
        <color theme="1"/>
        <rFont val="Times New Roman"/>
        <family val="1"/>
        <charset val="204"/>
      </rPr>
      <t xml:space="preserve"> 
Организация строительства (реконструкции) объектов дошкольного образования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</si>
  <si>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02.08. 
</t>
    </r>
    <r>
      <rPr>
        <sz val="12"/>
        <color theme="1"/>
        <rFont val="Times New Roman"/>
        <family val="1"/>
        <charset val="204"/>
      </rPr>
      <t xml:space="preserve">Капитальные вложения в объекты общего образования в целях синхронизации с жилой застройкой               
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</si>
  <si>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02.10. 
</t>
    </r>
    <r>
      <rPr>
        <sz val="12"/>
        <color theme="1"/>
        <rFont val="Times New Roman"/>
        <family val="1"/>
        <charset val="204"/>
      </rPr>
      <t xml:space="preserve">Капитальные вложения в общеобразовательные организации в целях обеспечения односменного режима обучения       
</t>
    </r>
  </si>
  <si>
    <t xml:space="preserve">Количество введенных в эксплуатацию объектов общего образования в целях синхронизации с жилой застройкой               
</t>
  </si>
  <si>
    <t xml:space="preserve">Количество введенных в эксплуатацию объектов общего образования в целях обеспечения односменного режима обучения </t>
  </si>
  <si>
    <r>
      <rPr>
        <b/>
        <i/>
        <sz val="12"/>
        <color theme="1"/>
        <rFont val="Times New Roman"/>
        <family val="1"/>
        <charset val="204"/>
      </rPr>
      <t xml:space="preserve">Мероприятие 02.11. 
</t>
    </r>
    <r>
      <rPr>
        <sz val="12"/>
        <color theme="1"/>
        <rFont val="Times New Roman"/>
        <family val="1"/>
        <charset val="204"/>
      </rPr>
      <t xml:space="preserve">Капитальные вложения в объекты общего образования                  
</t>
    </r>
  </si>
  <si>
    <t xml:space="preserve">Количество введенных в эксплуатацию объектов общего образования </t>
  </si>
  <si>
    <r>
      <rPr>
        <b/>
        <sz val="12"/>
        <color theme="1"/>
        <rFont val="Times New Roman"/>
        <family val="1"/>
        <charset val="204"/>
      </rPr>
      <t>Основное мероприятие 03.</t>
    </r>
    <r>
      <rPr>
        <sz val="12"/>
        <color theme="1"/>
        <rFont val="Times New Roman"/>
        <family val="1"/>
        <charset val="204"/>
      </rPr>
      <t xml:space="preserve"> 
Организация строительства (реконструкции) объектов дополнительного образования</t>
    </r>
  </si>
  <si>
    <t>2.3.</t>
  </si>
  <si>
    <t>2.4.</t>
  </si>
  <si>
    <t>2.5.</t>
  </si>
  <si>
    <t>5.</t>
  </si>
  <si>
    <t>5.1.</t>
  </si>
  <si>
    <t>Внебюджетные средства</t>
  </si>
  <si>
    <t xml:space="preserve">Количество введенных в эксплуатацию учреждений культурно-
досугового типа
</t>
  </si>
  <si>
    <r>
      <rPr>
        <b/>
        <i/>
        <sz val="12"/>
        <color theme="1"/>
        <rFont val="Times New Roman"/>
        <family val="1"/>
        <charset val="204"/>
      </rPr>
      <t>Мероприятие 01.01.</t>
    </r>
    <r>
      <rPr>
        <sz val="12"/>
        <color theme="1"/>
        <rFont val="Times New Roman"/>
        <family val="1"/>
        <charset val="204"/>
      </rPr>
      <t xml:space="preserve"> 
Строительство (реконструкция) объектов культуры за счет средств бюджетов муниципальных образований Московской области</t>
    </r>
  </si>
  <si>
    <r>
      <rPr>
        <b/>
        <i/>
        <sz val="12"/>
        <color theme="1"/>
        <rFont val="Times New Roman"/>
        <family val="1"/>
        <charset val="204"/>
      </rPr>
      <t>Мероприятие А1.01.</t>
    </r>
    <r>
      <rPr>
        <sz val="12"/>
        <color theme="1"/>
        <rFont val="Times New Roman"/>
        <family val="1"/>
        <charset val="204"/>
      </rPr>
      <t xml:space="preserve"> 
Строительство (реконструкция) объектов культуры</t>
    </r>
  </si>
  <si>
    <r>
      <rPr>
        <b/>
        <i/>
        <sz val="12"/>
        <color theme="1"/>
        <rFont val="Times New Roman"/>
        <family val="1"/>
        <charset val="204"/>
      </rPr>
      <t>Мероприятие А1.04.</t>
    </r>
    <r>
      <rPr>
        <sz val="12"/>
        <color theme="1"/>
        <rFont val="Times New Roman"/>
        <family val="1"/>
        <charset val="204"/>
      </rPr>
      <t xml:space="preserve"> 
Строительство (реконструкция) школ искусств</t>
    </r>
  </si>
  <si>
    <r>
      <rPr>
        <b/>
        <i/>
        <sz val="12"/>
        <color theme="1"/>
        <rFont val="Times New Roman"/>
        <family val="1"/>
        <charset val="204"/>
      </rPr>
      <t>Мероприятие А1.06.</t>
    </r>
    <r>
      <rPr>
        <sz val="12"/>
        <color theme="1"/>
        <rFont val="Times New Roman"/>
        <family val="1"/>
        <charset val="204"/>
      </rPr>
      <t xml:space="preserve"> 
Развитие сети учреждений культурно-досугового типа</t>
    </r>
  </si>
  <si>
    <t>Количество введенных в эксплуатацию объектов дошкольного образования за счет внебюджетных источников</t>
  </si>
  <si>
    <t>Количество введенных в эксплуатацию объектов общего образования за счет внебюджетных источников</t>
  </si>
  <si>
    <t>6.</t>
  </si>
  <si>
    <t>6.1.</t>
  </si>
  <si>
    <t>6.2.</t>
  </si>
  <si>
    <t>7.</t>
  </si>
  <si>
    <t>7.1</t>
  </si>
  <si>
    <r>
      <rPr>
        <b/>
        <sz val="12"/>
        <color theme="1"/>
        <rFont val="Times New Roman"/>
        <family val="1"/>
        <charset val="204"/>
      </rPr>
      <t>Основное мероприятие 02.</t>
    </r>
    <r>
      <rPr>
        <sz val="12"/>
        <color theme="1"/>
        <rFont val="Times New Roman"/>
        <family val="1"/>
        <charset val="204"/>
      </rPr>
      <t xml:space="preserve">
Организация строительства (реконструкции) объектов физической культуры и спорта за счет внебюджетых источников</t>
    </r>
  </si>
  <si>
    <t xml:space="preserve">Количество введенных в эксплуатацию объектов физ.культуры и спорта за счет внебюджетных источников </t>
  </si>
  <si>
    <r>
      <rPr>
        <b/>
        <i/>
        <sz val="12"/>
        <color theme="1"/>
        <rFont val="Times New Roman"/>
        <family val="1"/>
        <charset val="204"/>
      </rPr>
      <t>Мероприятие 03.03.</t>
    </r>
    <r>
      <rPr>
        <sz val="12"/>
        <color theme="1"/>
        <rFont val="Times New Roman"/>
        <family val="1"/>
        <charset val="204"/>
      </rPr>
      <t xml:space="preserve"> 
Строительство (реконструкция) объектов дополнительного образования за счет субсидий из бюджета Московской области бюджетам муниципальных образований Московской области</t>
    </r>
  </si>
  <si>
    <r>
      <rPr>
        <b/>
        <i/>
        <sz val="12"/>
        <color theme="1"/>
        <rFont val="Times New Roman"/>
        <family val="1"/>
        <charset val="204"/>
      </rPr>
      <t>Мероприятие 03.01.</t>
    </r>
    <r>
      <rPr>
        <sz val="12"/>
        <color theme="1"/>
        <rFont val="Times New Roman"/>
        <family val="1"/>
        <charset val="204"/>
      </rPr>
      <t xml:space="preserve"> 
Строительство (реконструкция) объектов дополнительного образования за счет средств бюджетов муниципальных образований Московской области</t>
    </r>
  </si>
  <si>
    <r>
      <rPr>
        <b/>
        <i/>
        <sz val="12"/>
        <color theme="1"/>
        <rFont val="Times New Roman"/>
        <family val="1"/>
        <charset val="204"/>
      </rPr>
      <t>Мероприятие Е1.06.</t>
    </r>
    <r>
      <rPr>
        <sz val="12"/>
        <color theme="1"/>
        <rFont val="Times New Roman"/>
        <family val="1"/>
        <charset val="204"/>
      </rPr>
      <t xml:space="preserve"> 
Модернизация инфраструктуры общего образования в отдельных субъектах Российской Федерации объектов муниципальной собственности</t>
    </r>
  </si>
  <si>
    <r>
      <rPr>
        <b/>
        <i/>
        <sz val="12"/>
        <color theme="1"/>
        <rFont val="Times New Roman"/>
        <family val="1"/>
        <charset val="204"/>
      </rPr>
      <t>Мероприятие Р2.02</t>
    </r>
    <r>
      <rPr>
        <sz val="12"/>
        <color theme="1"/>
        <rFont val="Times New Roman"/>
        <family val="1"/>
        <charset val="204"/>
      </rPr>
      <t>. 
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  </r>
  </si>
  <si>
    <r>
      <t>Основное мероприятие А1. 
Федеральный проект "</t>
    </r>
    <r>
      <rPr>
        <sz val="12"/>
        <color theme="1"/>
        <rFont val="Times New Roman"/>
        <family val="1"/>
        <charset val="204"/>
      </rPr>
      <t>Культурная среда"</t>
    </r>
  </si>
  <si>
    <r>
      <rPr>
        <b/>
        <sz val="12"/>
        <color theme="1"/>
        <rFont val="Times New Roman"/>
        <family val="1"/>
        <charset val="204"/>
      </rPr>
      <t xml:space="preserve">Основное мероприятие Е1. 
</t>
    </r>
    <r>
      <rPr>
        <sz val="12"/>
        <color theme="1"/>
        <rFont val="Times New Roman"/>
        <family val="1"/>
        <charset val="204"/>
      </rPr>
      <t>Федеральный проект «Современная школа»</t>
    </r>
  </si>
  <si>
    <r>
      <rPr>
        <b/>
        <i/>
        <sz val="12"/>
        <color theme="1"/>
        <rFont val="Times New Roman"/>
        <family val="1"/>
        <charset val="204"/>
      </rPr>
      <t>Мероприятие 01.02.</t>
    </r>
    <r>
      <rPr>
        <sz val="12"/>
        <color theme="1"/>
        <rFont val="Times New Roman"/>
        <family val="1"/>
        <charset val="204"/>
      </rPr>
      <t xml:space="preserve"> 
Строительство (реконструкция) объектов физической культуры и спорта за счет бюджетов муниципальных образований Московской области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</si>
  <si>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02.01. 
</t>
    </r>
    <r>
      <rPr>
        <sz val="12"/>
        <color theme="1"/>
        <rFont val="Times New Roman"/>
        <family val="1"/>
        <charset val="204"/>
      </rPr>
      <t>Строительство (реконструкция) объектов физической культуры и спорта за счет вбюджетов источников</t>
    </r>
  </si>
  <si>
    <r>
      <t xml:space="preserve">Основное мероприятие Р5. 
</t>
    </r>
    <r>
      <rPr>
        <sz val="12"/>
        <color theme="1"/>
        <rFont val="Times New Roman"/>
        <family val="1"/>
        <charset val="204"/>
      </rPr>
      <t>Федеральный проект "Спорт - норма жизни"</t>
    </r>
  </si>
  <si>
    <r>
      <rPr>
        <b/>
        <i/>
        <sz val="12"/>
        <color theme="1"/>
        <rFont val="Times New Roman"/>
        <family val="1"/>
        <charset val="204"/>
      </rPr>
      <t>Мероприятие Р5.01.</t>
    </r>
    <r>
      <rPr>
        <sz val="12"/>
        <color theme="1"/>
        <rFont val="Times New Roman"/>
        <family val="1"/>
        <charset val="204"/>
      </rPr>
      <t xml:space="preserve"> 
Капитальные вложения в муниципальные объекты физической культуры и спорта</t>
    </r>
  </si>
  <si>
    <r>
      <rPr>
        <b/>
        <i/>
        <sz val="12"/>
        <color theme="1"/>
        <rFont val="Times New Roman"/>
        <family val="1"/>
        <charset val="204"/>
      </rPr>
      <t>Мероприятие Р5.02.</t>
    </r>
    <r>
      <rPr>
        <sz val="12"/>
        <color theme="1"/>
        <rFont val="Times New Roman"/>
        <family val="1"/>
        <charset val="204"/>
      </rPr>
      <t xml:space="preserve"> 
Строительство (реконструкция) объектов физической культуры и спорта на территории военных городков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</si>
  <si>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Р5.03. 
</t>
    </r>
    <r>
      <rPr>
        <sz val="12"/>
        <color theme="1"/>
        <rFont val="Times New Roman"/>
        <family val="1"/>
        <charset val="204"/>
      </rPr>
      <t>Проектирование и строительство физкультурно-оздоровительных комплексов по поручению Губернатора Московской области "50 ФОКов"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</si>
  <si>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Р5.04. 
</t>
    </r>
    <r>
      <rPr>
        <sz val="12"/>
        <color theme="1"/>
        <rFont val="Times New Roman"/>
        <family val="1"/>
        <charset val="204"/>
      </rPr>
      <t>Строительство (реконструкция) муниципальных стадионов</t>
    </r>
  </si>
  <si>
    <r>
      <t xml:space="preserve">Основное мероприятие 01. 
</t>
    </r>
    <r>
      <rPr>
        <sz val="12"/>
        <color theme="1"/>
        <rFont val="Times New Roman"/>
        <family val="1"/>
        <charset val="204"/>
      </rPr>
      <t>Организация строительства (реконструкции) объектов административного назначения</t>
    </r>
  </si>
  <si>
    <r>
      <rPr>
        <b/>
        <i/>
        <sz val="12"/>
        <color theme="1"/>
        <rFont val="Times New Roman"/>
        <family val="1"/>
        <charset val="204"/>
      </rPr>
      <t>Мероприятие 01.02.</t>
    </r>
    <r>
      <rPr>
        <sz val="12"/>
        <color theme="1"/>
        <rFont val="Times New Roman"/>
        <family val="1"/>
        <charset val="204"/>
      </rPr>
      <t xml:space="preserve"> 
Строительство (реконструкция) объектов административного назначения за счет средств бюджетов муниципальных образований Московской области</t>
    </r>
  </si>
  <si>
    <r>
      <rPr>
        <b/>
        <sz val="12"/>
        <color theme="1"/>
        <rFont val="Times New Roman"/>
        <family val="1"/>
        <charset val="204"/>
      </rPr>
      <t xml:space="preserve">Основное мероприятие Р2. 
</t>
    </r>
    <r>
      <rPr>
        <sz val="12"/>
        <color theme="1"/>
        <rFont val="Times New Roman"/>
        <family val="1"/>
        <charset val="204"/>
      </rPr>
      <t>Федеральный проект</t>
    </r>
    <r>
      <rPr>
        <b/>
        <sz val="12"/>
        <color theme="1"/>
        <rFont val="Times New Roman"/>
        <family val="1"/>
        <charset val="204"/>
      </rPr>
      <t xml:space="preserve"> "</t>
    </r>
    <r>
      <rPr>
        <sz val="12"/>
        <color theme="1"/>
        <rFont val="Times New Roman"/>
        <family val="1"/>
        <charset val="204"/>
      </rPr>
      <t>Содействие занятости "</t>
    </r>
  </si>
  <si>
    <t>Количество введенных в эксплуатацию объектов общего образования в рамках реализации мероприятий по модернизации инфраструктуры общего образования в отдельных субъектах Российской Федерации</t>
  </si>
  <si>
    <r>
      <rPr>
        <b/>
        <sz val="12"/>
        <color theme="1"/>
        <rFont val="Times New Roman"/>
        <family val="1"/>
        <charset val="204"/>
      </rPr>
      <t>Основное мероприятие 05.</t>
    </r>
    <r>
      <rPr>
        <sz val="12"/>
        <color theme="1"/>
        <rFont val="Times New Roman"/>
        <family val="1"/>
        <charset val="204"/>
      </rPr>
      <t xml:space="preserve"> 
Организация строительства (реконструкции) объектов дошкольного образования за счет внебюджетных источников</t>
    </r>
  </si>
  <si>
    <r>
      <rPr>
        <b/>
        <i/>
        <sz val="12"/>
        <color theme="1"/>
        <rFont val="Times New Roman"/>
        <family val="1"/>
        <charset val="204"/>
      </rPr>
      <t>Мероприятие 05.01.</t>
    </r>
    <r>
      <rPr>
        <sz val="12"/>
        <color theme="1"/>
        <rFont val="Times New Roman"/>
        <family val="1"/>
        <charset val="204"/>
      </rPr>
      <t xml:space="preserve"> 
Строительство (реконструкция) объектов дошкольного образования за счет внебюджетных источников</t>
    </r>
  </si>
  <si>
    <r>
      <rPr>
        <b/>
        <sz val="12"/>
        <color theme="1"/>
        <rFont val="Times New Roman"/>
        <family val="1"/>
        <charset val="204"/>
      </rPr>
      <t>Основное мероприятие 06.</t>
    </r>
    <r>
      <rPr>
        <sz val="12"/>
        <color theme="1"/>
        <rFont val="Times New Roman"/>
        <family val="1"/>
        <charset val="204"/>
      </rPr>
      <t xml:space="preserve"> Организация строительства (реконструкции) объектов общего образования за счет внебюджетных источников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</si>
  <si>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06.01. 
</t>
    </r>
    <r>
      <rPr>
        <sz val="12"/>
        <color theme="1"/>
        <rFont val="Times New Roman"/>
        <family val="1"/>
        <charset val="204"/>
      </rPr>
      <t>Строительство (реконструкция) объектов общего образования за счет внебюджетных источников</t>
    </r>
  </si>
  <si>
    <t>2022-2024 годы</t>
  </si>
  <si>
    <t>Подпрограмма "Строительство (реконструкция) объектов административно-общественного и жилого назначения"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</si>
</sst>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0.000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164" fontId="7" fillId="0" borderId="0" xfId="0" applyNumberFormat="1" applyFont="1" applyFill="1"/>
    <xf numFmtId="0" fontId="4" fillId="0" borderId="5" xfId="0" applyFont="1" applyFill="1" applyBorder="1" applyAlignment="1">
      <alignment horizontal="left" vertical="top" wrapText="1"/>
    </xf>
    <xf numFmtId="0" fontId="0" fillId="2" borderId="0" xfId="0" applyFill="1"/>
    <xf numFmtId="0" fontId="3" fillId="0" borderId="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3" borderId="0" xfId="0" applyFill="1"/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0" xfId="0" applyFont="1" applyFill="1" applyBorder="1"/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vertical="top"/>
    </xf>
    <xf numFmtId="164" fontId="11" fillId="0" borderId="0" xfId="0" applyNumberFormat="1" applyFont="1" applyFill="1"/>
    <xf numFmtId="164" fontId="11" fillId="0" borderId="0" xfId="0" applyNumberFormat="1" applyFont="1" applyFill="1" applyBorder="1"/>
    <xf numFmtId="49" fontId="11" fillId="0" borderId="0" xfId="0" applyNumberFormat="1" applyFont="1" applyFill="1" applyAlignment="1">
      <alignment horizontal="left" vertical="top"/>
    </xf>
    <xf numFmtId="0" fontId="11" fillId="0" borderId="0" xfId="0" applyFont="1" applyFill="1" applyAlignment="1">
      <alignment horizontal="justify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4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top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6" fontId="4" fillId="0" borderId="4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left" vertical="top" wrapText="1"/>
    </xf>
    <xf numFmtId="165" fontId="3" fillId="6" borderId="4" xfId="0" applyNumberFormat="1" applyFont="1" applyFill="1" applyBorder="1" applyAlignment="1">
      <alignment horizontal="center" vertical="center" wrapText="1"/>
    </xf>
    <xf numFmtId="165" fontId="3" fillId="6" borderId="8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5" fontId="3" fillId="6" borderId="9" xfId="0" applyNumberFormat="1" applyFont="1" applyFill="1" applyBorder="1" applyAlignment="1">
      <alignment horizontal="center" vertical="center" wrapText="1"/>
    </xf>
    <xf numFmtId="165" fontId="3" fillId="6" borderId="10" xfId="0" applyNumberFormat="1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 wrapText="1"/>
    </xf>
    <xf numFmtId="165" fontId="3" fillId="6" borderId="2" xfId="0" applyNumberFormat="1" applyFont="1" applyFill="1" applyBorder="1" applyAlignment="1">
      <alignment horizontal="center" vertical="center" wrapText="1"/>
    </xf>
    <xf numFmtId="165" fontId="3" fillId="6" borderId="7" xfId="0" applyNumberFormat="1" applyFont="1" applyFill="1" applyBorder="1" applyAlignment="1">
      <alignment horizontal="center" vertical="center" wrapText="1"/>
    </xf>
    <xf numFmtId="165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2" xfId="0" applyFont="1" applyFill="1" applyBorder="1" applyAlignment="1">
      <alignment horizontal="center" vertical="top" wrapText="1"/>
    </xf>
    <xf numFmtId="165" fontId="2" fillId="6" borderId="1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166" fontId="9" fillId="6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6" fillId="6" borderId="9" xfId="0" applyNumberFormat="1" applyFont="1" applyFill="1" applyBorder="1" applyAlignment="1">
      <alignment horizontal="center" vertical="center" wrapText="1"/>
    </xf>
    <xf numFmtId="165" fontId="6" fillId="6" borderId="10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6" borderId="7" xfId="0" applyNumberFormat="1" applyFont="1" applyFill="1" applyBorder="1" applyAlignment="1">
      <alignment horizontal="center" vertical="center" wrapText="1"/>
    </xf>
    <xf numFmtId="165" fontId="6" fillId="6" borderId="3" xfId="0" applyNumberFormat="1" applyFont="1" applyFill="1" applyBorder="1" applyAlignment="1">
      <alignment horizontal="center" vertical="center" wrapText="1"/>
    </xf>
    <xf numFmtId="165" fontId="6" fillId="6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top"/>
    </xf>
    <xf numFmtId="0" fontId="0" fillId="0" borderId="5" xfId="0" applyBorder="1" applyAlignment="1">
      <alignment horizontal="justify" vertical="top"/>
    </xf>
    <xf numFmtId="0" fontId="0" fillId="0" borderId="6" xfId="0" applyBorder="1" applyAlignment="1">
      <alignment horizontal="justify" vertical="top"/>
    </xf>
    <xf numFmtId="0" fontId="2" fillId="6" borderId="4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165" fontId="6" fillId="0" borderId="4" xfId="0" applyNumberFormat="1" applyFont="1" applyFill="1" applyBorder="1" applyAlignment="1">
      <alignment horizontal="left" vertical="top" wrapText="1"/>
    </xf>
    <xf numFmtId="165" fontId="6" fillId="0" borderId="5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horizontal="justify" vertical="center"/>
    </xf>
    <xf numFmtId="0" fontId="2" fillId="0" borderId="5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justify" vertical="center"/>
    </xf>
    <xf numFmtId="0" fontId="6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6" borderId="4" xfId="0" applyNumberFormat="1" applyFont="1" applyFill="1" applyBorder="1" applyAlignment="1">
      <alignment horizontal="center" vertical="top" wrapText="1"/>
    </xf>
    <xf numFmtId="49" fontId="3" fillId="6" borderId="5" xfId="0" applyNumberFormat="1" applyFont="1" applyFill="1" applyBorder="1" applyAlignment="1">
      <alignment horizontal="center" vertical="top" wrapText="1"/>
    </xf>
    <xf numFmtId="49" fontId="3" fillId="6" borderId="6" xfId="0" applyNumberFormat="1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4" fillId="6" borderId="4" xfId="0" applyFont="1" applyFill="1" applyBorder="1" applyAlignment="1">
      <alignment vertical="top" wrapText="1"/>
    </xf>
    <xf numFmtId="0" fontId="4" fillId="6" borderId="5" xfId="0" applyFont="1" applyFill="1" applyBorder="1" applyAlignment="1">
      <alignment vertical="top" wrapText="1"/>
    </xf>
    <xf numFmtId="0" fontId="2" fillId="6" borderId="6" xfId="0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1" fillId="0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left" vertical="top"/>
    </xf>
    <xf numFmtId="0" fontId="4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tabSelected="1" view="pageLayout" topLeftCell="A42" zoomScaleNormal="90" zoomScaleSheetLayoutView="50" workbookViewId="0">
      <selection activeCell="I67" sqref="I67"/>
    </sheetView>
  </sheetViews>
  <sheetFormatPr defaultColWidth="8.85546875" defaultRowHeight="15" x14ac:dyDescent="0.25"/>
  <cols>
    <col min="1" max="1" width="5.85546875" style="1" customWidth="1"/>
    <col min="2" max="2" width="44.5703125" style="1" customWidth="1"/>
    <col min="3" max="3" width="19.7109375" style="1" customWidth="1"/>
    <col min="4" max="4" width="24.5703125" style="5" customWidth="1"/>
    <col min="5" max="5" width="20.28515625" style="1" customWidth="1"/>
    <col min="6" max="6" width="19.7109375" style="1" customWidth="1"/>
    <col min="7" max="8" width="18.85546875" style="3" customWidth="1"/>
    <col min="9" max="9" width="19.7109375" style="3" customWidth="1"/>
    <col min="10" max="10" width="19.140625" style="4" customWidth="1"/>
    <col min="11" max="11" width="20.5703125" style="1" customWidth="1"/>
    <col min="12" max="12" width="28" style="1" customWidth="1"/>
    <col min="13" max="74" width="8.85546875" style="36"/>
    <col min="75" max="16384" width="8.85546875" style="1"/>
  </cols>
  <sheetData>
    <row r="1" spans="1:74" ht="118.5" customHeight="1" x14ac:dyDescent="0.25">
      <c r="A1" s="2"/>
      <c r="B1" s="2"/>
      <c r="C1" s="2"/>
      <c r="D1" s="10"/>
      <c r="E1" s="2"/>
      <c r="F1" s="2"/>
      <c r="J1" s="3"/>
      <c r="K1" s="177" t="s">
        <v>58</v>
      </c>
      <c r="L1" s="178"/>
    </row>
    <row r="2" spans="1:74" ht="35.450000000000003" customHeight="1" x14ac:dyDescent="0.25">
      <c r="A2" s="54"/>
      <c r="B2" s="185" t="s">
        <v>19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74" ht="55.9" customHeight="1" x14ac:dyDescent="0.25">
      <c r="A3" s="179" t="s">
        <v>0</v>
      </c>
      <c r="B3" s="179" t="s">
        <v>1</v>
      </c>
      <c r="C3" s="179" t="s">
        <v>2</v>
      </c>
      <c r="D3" s="186" t="s">
        <v>3</v>
      </c>
      <c r="E3" s="179" t="s">
        <v>17</v>
      </c>
      <c r="F3" s="179" t="s">
        <v>4</v>
      </c>
      <c r="G3" s="179"/>
      <c r="H3" s="179"/>
      <c r="I3" s="179"/>
      <c r="J3" s="179"/>
      <c r="K3" s="179" t="s">
        <v>5</v>
      </c>
      <c r="L3" s="179" t="s">
        <v>18</v>
      </c>
    </row>
    <row r="4" spans="1:74" ht="23.45" customHeight="1" x14ac:dyDescent="0.25">
      <c r="A4" s="179"/>
      <c r="B4" s="179"/>
      <c r="C4" s="179"/>
      <c r="D4" s="186"/>
      <c r="E4" s="179"/>
      <c r="F4" s="77" t="s">
        <v>8</v>
      </c>
      <c r="G4" s="46" t="s">
        <v>9</v>
      </c>
      <c r="H4" s="47" t="s">
        <v>10</v>
      </c>
      <c r="I4" s="61" t="s">
        <v>11</v>
      </c>
      <c r="J4" s="46" t="s">
        <v>12</v>
      </c>
      <c r="K4" s="179"/>
      <c r="L4" s="179"/>
    </row>
    <row r="5" spans="1:74" s="13" customFormat="1" ht="22.9" customHeight="1" x14ac:dyDescent="0.25">
      <c r="A5" s="46"/>
      <c r="B5" s="180" t="s">
        <v>21</v>
      </c>
      <c r="C5" s="181"/>
      <c r="D5" s="181"/>
      <c r="E5" s="181"/>
      <c r="F5" s="181"/>
      <c r="G5" s="181"/>
      <c r="H5" s="181"/>
      <c r="I5" s="181"/>
      <c r="J5" s="181"/>
      <c r="K5" s="181"/>
      <c r="L5" s="182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</row>
    <row r="6" spans="1:74" ht="53.45" customHeight="1" x14ac:dyDescent="0.25">
      <c r="A6" s="120" t="s">
        <v>13</v>
      </c>
      <c r="B6" s="121" t="s">
        <v>20</v>
      </c>
      <c r="C6" s="119" t="s">
        <v>22</v>
      </c>
      <c r="D6" s="114" t="s">
        <v>7</v>
      </c>
      <c r="E6" s="123">
        <f>SUM(F6:J6)</f>
        <v>534507.21846</v>
      </c>
      <c r="F6" s="108">
        <v>243482</v>
      </c>
      <c r="G6" s="109">
        <v>282611.74745999998</v>
      </c>
      <c r="H6" s="110">
        <v>8413.4709999999995</v>
      </c>
      <c r="I6" s="112">
        <v>0</v>
      </c>
      <c r="J6" s="111">
        <f>J7</f>
        <v>0</v>
      </c>
      <c r="K6" s="172" t="s">
        <v>51</v>
      </c>
      <c r="L6" s="6"/>
    </row>
    <row r="7" spans="1:74" ht="97.15" customHeight="1" x14ac:dyDescent="0.25">
      <c r="A7" s="82" t="s">
        <v>23</v>
      </c>
      <c r="B7" s="96" t="s">
        <v>88</v>
      </c>
      <c r="C7" s="90" t="s">
        <v>22</v>
      </c>
      <c r="D7" s="100" t="s">
        <v>7</v>
      </c>
      <c r="E7" s="24">
        <f>SUM(F7:J7)</f>
        <v>534507.21846</v>
      </c>
      <c r="F7" s="65">
        <v>243482</v>
      </c>
      <c r="G7" s="98">
        <v>282611.74745999998</v>
      </c>
      <c r="H7" s="20">
        <v>8413.4709999999995</v>
      </c>
      <c r="I7" s="98">
        <v>0</v>
      </c>
      <c r="J7" s="21">
        <v>0</v>
      </c>
      <c r="K7" s="173"/>
      <c r="L7" s="100" t="s">
        <v>24</v>
      </c>
    </row>
    <row r="8" spans="1:74" ht="54" customHeight="1" x14ac:dyDescent="0.25">
      <c r="A8" s="118" t="s">
        <v>14</v>
      </c>
      <c r="B8" s="125" t="s">
        <v>105</v>
      </c>
      <c r="C8" s="119" t="s">
        <v>22</v>
      </c>
      <c r="D8" s="114" t="s">
        <v>7</v>
      </c>
      <c r="E8" s="107">
        <v>0</v>
      </c>
      <c r="F8" s="108">
        <v>0</v>
      </c>
      <c r="G8" s="109">
        <v>0</v>
      </c>
      <c r="H8" s="110">
        <v>0</v>
      </c>
      <c r="I8" s="109">
        <v>0</v>
      </c>
      <c r="J8" s="111">
        <v>0</v>
      </c>
      <c r="K8" s="173"/>
      <c r="L8" s="100"/>
    </row>
    <row r="9" spans="1:74" ht="61.9" customHeight="1" x14ac:dyDescent="0.25">
      <c r="A9" s="95" t="s">
        <v>28</v>
      </c>
      <c r="B9" s="96" t="s">
        <v>89</v>
      </c>
      <c r="C9" s="90" t="s">
        <v>22</v>
      </c>
      <c r="D9" s="100" t="s">
        <v>7</v>
      </c>
      <c r="E9" s="99">
        <v>0</v>
      </c>
      <c r="F9" s="65">
        <v>0</v>
      </c>
      <c r="G9" s="98">
        <v>0</v>
      </c>
      <c r="H9" s="20">
        <v>0</v>
      </c>
      <c r="I9" s="98">
        <v>0</v>
      </c>
      <c r="J9" s="21">
        <v>0</v>
      </c>
      <c r="K9" s="173"/>
      <c r="L9" s="37" t="s">
        <v>42</v>
      </c>
    </row>
    <row r="10" spans="1:74" ht="61.9" customHeight="1" x14ac:dyDescent="0.25">
      <c r="A10" s="95" t="s">
        <v>56</v>
      </c>
      <c r="B10" s="96" t="s">
        <v>90</v>
      </c>
      <c r="C10" s="90" t="s">
        <v>22</v>
      </c>
      <c r="D10" s="100" t="s">
        <v>7</v>
      </c>
      <c r="E10" s="99">
        <v>0</v>
      </c>
      <c r="F10" s="65">
        <v>0</v>
      </c>
      <c r="G10" s="98">
        <v>0</v>
      </c>
      <c r="H10" s="20">
        <v>0</v>
      </c>
      <c r="I10" s="98">
        <v>0</v>
      </c>
      <c r="J10" s="21">
        <v>0</v>
      </c>
      <c r="K10" s="173"/>
      <c r="L10" s="84" t="s">
        <v>66</v>
      </c>
    </row>
    <row r="11" spans="1:74" ht="76.5" customHeight="1" x14ac:dyDescent="0.25">
      <c r="A11" s="95" t="s">
        <v>81</v>
      </c>
      <c r="B11" s="96" t="s">
        <v>91</v>
      </c>
      <c r="C11" s="105" t="s">
        <v>122</v>
      </c>
      <c r="D11" s="100" t="s">
        <v>7</v>
      </c>
      <c r="E11" s="99">
        <v>0</v>
      </c>
      <c r="F11" s="65">
        <v>0</v>
      </c>
      <c r="G11" s="98">
        <v>0</v>
      </c>
      <c r="H11" s="20">
        <v>0</v>
      </c>
      <c r="I11" s="98">
        <v>0</v>
      </c>
      <c r="J11" s="21">
        <v>0</v>
      </c>
      <c r="K11" s="173"/>
      <c r="L11" s="84" t="s">
        <v>87</v>
      </c>
    </row>
    <row r="12" spans="1:74" s="17" customFormat="1" ht="32.25" customHeight="1" x14ac:dyDescent="0.25">
      <c r="A12" s="197"/>
      <c r="B12" s="187" t="s">
        <v>27</v>
      </c>
      <c r="C12" s="213" t="s">
        <v>22</v>
      </c>
      <c r="D12" s="8" t="s">
        <v>6</v>
      </c>
      <c r="E12" s="28">
        <f>SUM(F12:J12)</f>
        <v>534507.21846</v>
      </c>
      <c r="F12" s="29">
        <f>SUM(F13:F13)</f>
        <v>243482</v>
      </c>
      <c r="G12" s="30">
        <f>SUM(G13:G13)</f>
        <v>282611.74745999998</v>
      </c>
      <c r="H12" s="31">
        <f>SUM(H13:H13)</f>
        <v>8413.4709999999995</v>
      </c>
      <c r="I12" s="30">
        <f>SUM(I13:I13)</f>
        <v>0</v>
      </c>
      <c r="J12" s="32">
        <f>SUM(J13:J13)</f>
        <v>0</v>
      </c>
      <c r="K12" s="194"/>
      <c r="L12" s="158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</row>
    <row r="13" spans="1:74" s="17" customFormat="1" ht="51.6" customHeight="1" x14ac:dyDescent="0.25">
      <c r="A13" s="173"/>
      <c r="B13" s="188"/>
      <c r="C13" s="214"/>
      <c r="D13" s="8" t="s">
        <v>7</v>
      </c>
      <c r="E13" s="30">
        <f>SUM(F13:J13)</f>
        <v>534507.21846</v>
      </c>
      <c r="F13" s="33">
        <f>F6</f>
        <v>243482</v>
      </c>
      <c r="G13" s="30">
        <f>G6</f>
        <v>282611.74745999998</v>
      </c>
      <c r="H13" s="34">
        <f>H6</f>
        <v>8413.4709999999995</v>
      </c>
      <c r="I13" s="30">
        <f>I6</f>
        <v>0</v>
      </c>
      <c r="J13" s="35">
        <f>J6</f>
        <v>0</v>
      </c>
      <c r="K13" s="195"/>
      <c r="L13" s="152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</row>
    <row r="14" spans="1:74" s="13" customFormat="1" ht="17.45" customHeight="1" x14ac:dyDescent="0.25">
      <c r="A14" s="38"/>
      <c r="B14" s="180" t="s">
        <v>25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2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</row>
    <row r="15" spans="1:74" ht="22.9" customHeight="1" x14ac:dyDescent="0.25">
      <c r="A15" s="215" t="s">
        <v>13</v>
      </c>
      <c r="B15" s="155" t="s">
        <v>73</v>
      </c>
      <c r="C15" s="154" t="s">
        <v>22</v>
      </c>
      <c r="D15" s="106" t="s">
        <v>6</v>
      </c>
      <c r="E15" s="107">
        <f>SUM(F15:J15)</f>
        <v>2530743.8200000003</v>
      </c>
      <c r="F15" s="108">
        <f>SUM(F16:F17)</f>
        <v>0</v>
      </c>
      <c r="G15" s="109">
        <f>SUM(G16:G17)</f>
        <v>22724.95</v>
      </c>
      <c r="H15" s="129">
        <f>SUM(H16:H17)</f>
        <v>1623204.06</v>
      </c>
      <c r="I15" s="113">
        <f>SUM(I16:I17)</f>
        <v>884814.81</v>
      </c>
      <c r="J15" s="111">
        <f>SUM(J16:J17)</f>
        <v>0</v>
      </c>
      <c r="K15" s="172" t="s">
        <v>51</v>
      </c>
      <c r="L15" s="172"/>
    </row>
    <row r="16" spans="1:74" ht="43.15" customHeight="1" x14ac:dyDescent="0.25">
      <c r="A16" s="216"/>
      <c r="B16" s="183"/>
      <c r="C16" s="191"/>
      <c r="D16" s="106" t="s">
        <v>26</v>
      </c>
      <c r="E16" s="109">
        <f t="shared" ref="E16:E21" si="0">SUM(F16:J16)</f>
        <v>1841715.0299999998</v>
      </c>
      <c r="F16" s="112">
        <v>0</v>
      </c>
      <c r="G16" s="109">
        <v>12975.95</v>
      </c>
      <c r="H16" s="113">
        <f>SUM(H18+H20)</f>
        <v>1148723.44</v>
      </c>
      <c r="I16" s="113">
        <f>SUM(I18+I20)</f>
        <v>680015.64</v>
      </c>
      <c r="J16" s="109">
        <f>SUM(J18+J20)</f>
        <v>0</v>
      </c>
      <c r="K16" s="189"/>
      <c r="L16" s="189"/>
    </row>
    <row r="17" spans="1:74" ht="54.6" customHeight="1" x14ac:dyDescent="0.25">
      <c r="A17" s="217"/>
      <c r="B17" s="184"/>
      <c r="C17" s="192"/>
      <c r="D17" s="106" t="s">
        <v>7</v>
      </c>
      <c r="E17" s="109">
        <f>SUM(E19+E21+E22)</f>
        <v>689028.79</v>
      </c>
      <c r="F17" s="113">
        <f>SUM(F19+F21)</f>
        <v>0</v>
      </c>
      <c r="G17" s="109">
        <v>9749</v>
      </c>
      <c r="H17" s="113">
        <f>SUM(H19+H21+H22)</f>
        <v>474480.62</v>
      </c>
      <c r="I17" s="113">
        <f>SUM(I19+I21+I22)</f>
        <v>204799.16999999998</v>
      </c>
      <c r="J17" s="109">
        <f>J19</f>
        <v>0</v>
      </c>
      <c r="K17" s="189"/>
      <c r="L17" s="19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54.6" customHeight="1" x14ac:dyDescent="0.25">
      <c r="A18" s="198" t="s">
        <v>23</v>
      </c>
      <c r="B18" s="158" t="s">
        <v>72</v>
      </c>
      <c r="C18" s="172" t="s">
        <v>22</v>
      </c>
      <c r="D18" s="96" t="s">
        <v>26</v>
      </c>
      <c r="E18" s="104">
        <f>SUM(F18:J18)</f>
        <v>1081715.0299999998</v>
      </c>
      <c r="F18" s="104">
        <v>0</v>
      </c>
      <c r="G18" s="128">
        <v>12975.95</v>
      </c>
      <c r="H18" s="102">
        <v>759973.44</v>
      </c>
      <c r="I18" s="102">
        <v>308765.64</v>
      </c>
      <c r="J18" s="128">
        <v>0</v>
      </c>
      <c r="K18" s="189"/>
      <c r="L18" s="158" t="s">
        <v>30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66" customHeight="1" x14ac:dyDescent="0.25">
      <c r="A19" s="198"/>
      <c r="B19" s="153"/>
      <c r="C19" s="196"/>
      <c r="D19" s="96" t="s">
        <v>7</v>
      </c>
      <c r="E19" s="104">
        <f t="shared" si="0"/>
        <v>649028.79</v>
      </c>
      <c r="F19" s="104">
        <v>0</v>
      </c>
      <c r="G19" s="128">
        <v>9749</v>
      </c>
      <c r="H19" s="102">
        <v>454020.42</v>
      </c>
      <c r="I19" s="102">
        <v>185259.37</v>
      </c>
      <c r="J19" s="128">
        <v>0</v>
      </c>
      <c r="K19" s="189"/>
      <c r="L19" s="15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s="13" customFormat="1" ht="66" customHeight="1" x14ac:dyDescent="0.25">
      <c r="A20" s="197" t="s">
        <v>37</v>
      </c>
      <c r="B20" s="158" t="s">
        <v>71</v>
      </c>
      <c r="C20" s="172" t="s">
        <v>22</v>
      </c>
      <c r="D20" s="96" t="s">
        <v>26</v>
      </c>
      <c r="E20" s="104">
        <f t="shared" si="0"/>
        <v>760000</v>
      </c>
      <c r="F20" s="104">
        <v>0</v>
      </c>
      <c r="G20" s="104">
        <v>0</v>
      </c>
      <c r="H20" s="102">
        <v>388750</v>
      </c>
      <c r="I20" s="102">
        <v>371250</v>
      </c>
      <c r="J20" s="104">
        <v>0</v>
      </c>
      <c r="K20" s="173"/>
      <c r="L20" s="158" t="s">
        <v>30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</row>
    <row r="21" spans="1:74" s="13" customFormat="1" ht="60.75" customHeight="1" x14ac:dyDescent="0.25">
      <c r="A21" s="198"/>
      <c r="B21" s="200"/>
      <c r="C21" s="189"/>
      <c r="D21" s="96" t="s">
        <v>7</v>
      </c>
      <c r="E21" s="104">
        <f t="shared" si="0"/>
        <v>40000</v>
      </c>
      <c r="F21" s="104">
        <v>0</v>
      </c>
      <c r="G21" s="104">
        <v>0</v>
      </c>
      <c r="H21" s="102">
        <v>20460.2</v>
      </c>
      <c r="I21" s="102">
        <v>19539.8</v>
      </c>
      <c r="J21" s="104">
        <v>0</v>
      </c>
      <c r="K21" s="173"/>
      <c r="L21" s="193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</row>
    <row r="22" spans="1:74" ht="92.25" customHeight="1" x14ac:dyDescent="0.25">
      <c r="A22" s="83" t="s">
        <v>38</v>
      </c>
      <c r="B22" s="100" t="s">
        <v>70</v>
      </c>
      <c r="C22" s="82" t="s">
        <v>22</v>
      </c>
      <c r="D22" s="96" t="s">
        <v>7</v>
      </c>
      <c r="E22" s="104">
        <v>0</v>
      </c>
      <c r="F22" s="66">
        <v>0</v>
      </c>
      <c r="G22" s="104">
        <v>0</v>
      </c>
      <c r="H22" s="22">
        <v>0</v>
      </c>
      <c r="I22" s="104">
        <v>0</v>
      </c>
      <c r="J22" s="23">
        <v>0</v>
      </c>
      <c r="K22" s="174"/>
      <c r="L22" s="52" t="s">
        <v>30</v>
      </c>
    </row>
    <row r="23" spans="1:74" ht="26.25" customHeight="1" x14ac:dyDescent="0.25">
      <c r="A23" s="215" t="s">
        <v>14</v>
      </c>
      <c r="B23" s="155" t="s">
        <v>69</v>
      </c>
      <c r="C23" s="154" t="s">
        <v>8</v>
      </c>
      <c r="D23" s="114" t="s">
        <v>6</v>
      </c>
      <c r="E23" s="109">
        <f t="shared" ref="E23:J23" si="1">SUM(E24:E26)</f>
        <v>6856658.4028500002</v>
      </c>
      <c r="F23" s="115">
        <f t="shared" si="1"/>
        <v>450940.41250999999</v>
      </c>
      <c r="G23" s="113">
        <f t="shared" si="1"/>
        <v>73200.160340000002</v>
      </c>
      <c r="H23" s="137">
        <f t="shared" si="1"/>
        <v>1519492.46</v>
      </c>
      <c r="I23" s="113">
        <f t="shared" si="1"/>
        <v>3106269.2800000003</v>
      </c>
      <c r="J23" s="138">
        <f t="shared" si="1"/>
        <v>1706756.09</v>
      </c>
      <c r="K23" s="172" t="s">
        <v>51</v>
      </c>
      <c r="L23" s="207"/>
    </row>
    <row r="24" spans="1:74" ht="36.75" customHeight="1" x14ac:dyDescent="0.25">
      <c r="A24" s="145"/>
      <c r="B24" s="156"/>
      <c r="C24" s="145"/>
      <c r="D24" s="106" t="s">
        <v>26</v>
      </c>
      <c r="E24" s="109">
        <f>SUM(F24:J24)</f>
        <v>4294629.2</v>
      </c>
      <c r="F24" s="115">
        <f>F27+F28+F33+F37+F41</f>
        <v>449248</v>
      </c>
      <c r="G24" s="139">
        <f>G27+G28+G33+G37+G41</f>
        <v>12205.73</v>
      </c>
      <c r="H24" s="139">
        <f>H27+H28+H33+H37+H41</f>
        <v>712182.79</v>
      </c>
      <c r="I24" s="139">
        <f>I27+I28+I33+I37+I41</f>
        <v>2087927.85</v>
      </c>
      <c r="J24" s="139">
        <f>J27+J28+J33+J37+J41</f>
        <v>1033064.8300000001</v>
      </c>
      <c r="K24" s="195"/>
      <c r="L24" s="208"/>
    </row>
    <row r="25" spans="1:74" ht="51" customHeight="1" x14ac:dyDescent="0.25">
      <c r="A25" s="145"/>
      <c r="B25" s="156"/>
      <c r="C25" s="145"/>
      <c r="D25" s="106" t="s">
        <v>7</v>
      </c>
      <c r="E25" s="109">
        <f>SUM(F25:J25)</f>
        <v>2192029.20285</v>
      </c>
      <c r="F25" s="115">
        <f>F31+F36+F40+F44</f>
        <v>1692.4125100000001</v>
      </c>
      <c r="G25" s="139">
        <f>G31+G36+G40+G44</f>
        <v>60994.430340000006</v>
      </c>
      <c r="H25" s="139">
        <f>H31+H36+H40+H44</f>
        <v>807309.67</v>
      </c>
      <c r="I25" s="139">
        <f>I31+I36+I40+I44</f>
        <v>1018341.43</v>
      </c>
      <c r="J25" s="139">
        <f>J31+J36+J40+J44</f>
        <v>303691.26</v>
      </c>
      <c r="K25" s="195"/>
      <c r="L25" s="208"/>
    </row>
    <row r="26" spans="1:74" ht="36" customHeight="1" x14ac:dyDescent="0.25">
      <c r="A26" s="146"/>
      <c r="B26" s="157"/>
      <c r="C26" s="146"/>
      <c r="D26" s="106" t="s">
        <v>29</v>
      </c>
      <c r="E26" s="109">
        <f>E32</f>
        <v>370000</v>
      </c>
      <c r="F26" s="115">
        <v>0</v>
      </c>
      <c r="G26" s="113">
        <v>0</v>
      </c>
      <c r="H26" s="137">
        <v>0</v>
      </c>
      <c r="I26" s="113">
        <f>SUM(I32)</f>
        <v>0</v>
      </c>
      <c r="J26" s="138">
        <v>370000</v>
      </c>
      <c r="K26" s="195"/>
      <c r="L26" s="209"/>
    </row>
    <row r="27" spans="1:74" ht="180" customHeight="1" x14ac:dyDescent="0.25">
      <c r="A27" s="89" t="s">
        <v>28</v>
      </c>
      <c r="B27" s="97" t="s">
        <v>67</v>
      </c>
      <c r="C27" s="89" t="s">
        <v>8</v>
      </c>
      <c r="D27" s="96" t="s">
        <v>26</v>
      </c>
      <c r="E27" s="98">
        <v>449248</v>
      </c>
      <c r="F27" s="66">
        <v>449248</v>
      </c>
      <c r="G27" s="98">
        <v>0</v>
      </c>
      <c r="H27" s="22">
        <v>0</v>
      </c>
      <c r="I27" s="98">
        <v>0</v>
      </c>
      <c r="J27" s="23">
        <v>0</v>
      </c>
      <c r="K27" s="195"/>
      <c r="L27" s="78" t="s">
        <v>57</v>
      </c>
    </row>
    <row r="28" spans="1:74" ht="23.25" customHeight="1" x14ac:dyDescent="0.25">
      <c r="A28" s="197" t="s">
        <v>56</v>
      </c>
      <c r="B28" s="158" t="s">
        <v>68</v>
      </c>
      <c r="C28" s="172" t="s">
        <v>22</v>
      </c>
      <c r="D28" s="220" t="s">
        <v>26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95"/>
      <c r="L28" s="169" t="s">
        <v>43</v>
      </c>
    </row>
    <row r="29" spans="1:74" ht="29.25" customHeight="1" x14ac:dyDescent="0.25">
      <c r="A29" s="198"/>
      <c r="B29" s="200"/>
      <c r="C29" s="189"/>
      <c r="D29" s="221"/>
      <c r="E29" s="176"/>
      <c r="F29" s="176"/>
      <c r="G29" s="176"/>
      <c r="H29" s="176"/>
      <c r="I29" s="176"/>
      <c r="J29" s="176"/>
      <c r="K29" s="195"/>
      <c r="L29" s="170"/>
    </row>
    <row r="30" spans="1:74" ht="3" hidden="1" customHeight="1" x14ac:dyDescent="0.25">
      <c r="A30" s="198"/>
      <c r="B30" s="200"/>
      <c r="C30" s="189"/>
      <c r="D30" s="221"/>
      <c r="E30" s="176"/>
      <c r="F30" s="176"/>
      <c r="G30" s="176"/>
      <c r="H30" s="176"/>
      <c r="I30" s="176"/>
      <c r="J30" s="176"/>
      <c r="K30" s="195"/>
      <c r="L30" s="170"/>
    </row>
    <row r="31" spans="1:74" ht="50.25" customHeight="1" x14ac:dyDescent="0.25">
      <c r="A31" s="198"/>
      <c r="B31" s="200"/>
      <c r="C31" s="189"/>
      <c r="D31" s="96" t="s">
        <v>7</v>
      </c>
      <c r="E31" s="98">
        <f>SUM(F31:J31)</f>
        <v>555856.01251000003</v>
      </c>
      <c r="F31" s="98">
        <v>1692.4125100000001</v>
      </c>
      <c r="G31" s="98">
        <v>45253</v>
      </c>
      <c r="H31" s="22">
        <v>380000</v>
      </c>
      <c r="I31" s="98">
        <v>118910.6</v>
      </c>
      <c r="J31" s="23">
        <v>10000</v>
      </c>
      <c r="K31" s="195"/>
      <c r="L31" s="170"/>
    </row>
    <row r="32" spans="1:74" ht="40.5" customHeight="1" x14ac:dyDescent="0.25">
      <c r="A32" s="199"/>
      <c r="B32" s="193"/>
      <c r="C32" s="190"/>
      <c r="D32" s="96" t="s">
        <v>86</v>
      </c>
      <c r="E32" s="98">
        <f>SUM(F32:J32)</f>
        <v>370000</v>
      </c>
      <c r="F32" s="98">
        <v>0</v>
      </c>
      <c r="G32" s="98">
        <v>0</v>
      </c>
      <c r="H32" s="22">
        <v>0</v>
      </c>
      <c r="I32" s="98">
        <v>0</v>
      </c>
      <c r="J32" s="23">
        <v>370000</v>
      </c>
      <c r="K32" s="195"/>
      <c r="L32" s="171"/>
    </row>
    <row r="33" spans="1:74" ht="38.25" customHeight="1" x14ac:dyDescent="0.25">
      <c r="A33" s="197" t="s">
        <v>81</v>
      </c>
      <c r="B33" s="158" t="s">
        <v>74</v>
      </c>
      <c r="C33" s="201" t="s">
        <v>122</v>
      </c>
      <c r="D33" s="158" t="s">
        <v>26</v>
      </c>
      <c r="E33" s="161">
        <f>F33+G33+H33+I33+J33</f>
        <v>1241340.28</v>
      </c>
      <c r="F33" s="161">
        <v>0</v>
      </c>
      <c r="G33" s="164">
        <v>0</v>
      </c>
      <c r="H33" s="164">
        <v>0</v>
      </c>
      <c r="I33" s="164">
        <v>645495.16</v>
      </c>
      <c r="J33" s="219">
        <v>595845.12</v>
      </c>
      <c r="K33" s="195"/>
      <c r="L33" s="169" t="s">
        <v>76</v>
      </c>
    </row>
    <row r="34" spans="1:74" ht="11.25" customHeight="1" x14ac:dyDescent="0.25">
      <c r="A34" s="198"/>
      <c r="B34" s="200"/>
      <c r="C34" s="202"/>
      <c r="D34" s="159"/>
      <c r="E34" s="162"/>
      <c r="F34" s="162"/>
      <c r="G34" s="167"/>
      <c r="H34" s="218"/>
      <c r="I34" s="218"/>
      <c r="J34" s="218"/>
      <c r="K34" s="195"/>
      <c r="L34" s="170"/>
    </row>
    <row r="35" spans="1:74" ht="15" hidden="1" customHeight="1" x14ac:dyDescent="0.25">
      <c r="A35" s="198"/>
      <c r="B35" s="200"/>
      <c r="C35" s="202"/>
      <c r="D35" s="160"/>
      <c r="E35" s="163"/>
      <c r="F35" s="163"/>
      <c r="G35" s="168"/>
      <c r="H35" s="102">
        <v>50522</v>
      </c>
      <c r="I35" s="102">
        <v>606270</v>
      </c>
      <c r="J35" s="135">
        <v>606273</v>
      </c>
      <c r="K35" s="195"/>
      <c r="L35" s="170"/>
    </row>
    <row r="36" spans="1:74" ht="56.25" customHeight="1" x14ac:dyDescent="0.25">
      <c r="A36" s="199"/>
      <c r="B36" s="193"/>
      <c r="C36" s="203"/>
      <c r="D36" s="96" t="s">
        <v>7</v>
      </c>
      <c r="E36" s="98">
        <f>SUM(F36:J36)</f>
        <v>65333.86</v>
      </c>
      <c r="F36" s="98">
        <v>0</v>
      </c>
      <c r="G36" s="102">
        <v>0</v>
      </c>
      <c r="H36" s="102">
        <v>0</v>
      </c>
      <c r="I36" s="102">
        <v>33974.43</v>
      </c>
      <c r="J36" s="136">
        <v>31359.43</v>
      </c>
      <c r="K36" s="195"/>
      <c r="L36" s="171"/>
    </row>
    <row r="37" spans="1:74" ht="23.25" customHeight="1" x14ac:dyDescent="0.25">
      <c r="A37" s="197" t="s">
        <v>82</v>
      </c>
      <c r="B37" s="158" t="s">
        <v>75</v>
      </c>
      <c r="C37" s="201" t="s">
        <v>62</v>
      </c>
      <c r="D37" s="158" t="s">
        <v>26</v>
      </c>
      <c r="E37" s="161">
        <f>SUM(F37:J39)</f>
        <v>765497.63</v>
      </c>
      <c r="F37" s="161">
        <v>0</v>
      </c>
      <c r="G37" s="164">
        <v>5043.46</v>
      </c>
      <c r="H37" s="164">
        <v>221206.54</v>
      </c>
      <c r="I37" s="164">
        <v>539247.63</v>
      </c>
      <c r="J37" s="164">
        <v>0</v>
      </c>
      <c r="K37" s="195"/>
      <c r="L37" s="169" t="s">
        <v>77</v>
      </c>
    </row>
    <row r="38" spans="1:74" ht="26.25" customHeight="1" x14ac:dyDescent="0.25">
      <c r="A38" s="198"/>
      <c r="B38" s="200"/>
      <c r="C38" s="202"/>
      <c r="D38" s="159"/>
      <c r="E38" s="162"/>
      <c r="F38" s="162"/>
      <c r="G38" s="165"/>
      <c r="H38" s="165"/>
      <c r="I38" s="165"/>
      <c r="J38" s="165"/>
      <c r="K38" s="195"/>
      <c r="L38" s="170"/>
    </row>
    <row r="39" spans="1:74" ht="42.75" hidden="1" customHeight="1" x14ac:dyDescent="0.25">
      <c r="A39" s="198"/>
      <c r="B39" s="200"/>
      <c r="C39" s="202"/>
      <c r="D39" s="160"/>
      <c r="E39" s="163"/>
      <c r="F39" s="163"/>
      <c r="G39" s="166"/>
      <c r="H39" s="166"/>
      <c r="I39" s="166"/>
      <c r="J39" s="166"/>
      <c r="K39" s="195"/>
      <c r="L39" s="170"/>
    </row>
    <row r="40" spans="1:74" ht="54.75" customHeight="1" x14ac:dyDescent="0.25">
      <c r="A40" s="199"/>
      <c r="B40" s="193"/>
      <c r="C40" s="203"/>
      <c r="D40" s="96" t="s">
        <v>7</v>
      </c>
      <c r="E40" s="98">
        <f>SUM(F40:J40)</f>
        <v>459298.37</v>
      </c>
      <c r="F40" s="98">
        <v>0</v>
      </c>
      <c r="G40" s="102">
        <v>3026.08</v>
      </c>
      <c r="H40" s="131">
        <v>132723.92000000001</v>
      </c>
      <c r="I40" s="102">
        <v>323548.37</v>
      </c>
      <c r="J40" s="132">
        <v>0</v>
      </c>
      <c r="K40" s="195"/>
      <c r="L40" s="171"/>
    </row>
    <row r="41" spans="1:74" ht="47.25" customHeight="1" x14ac:dyDescent="0.25">
      <c r="A41" s="197" t="s">
        <v>83</v>
      </c>
      <c r="B41" s="158" t="s">
        <v>78</v>
      </c>
      <c r="C41" s="201" t="s">
        <v>62</v>
      </c>
      <c r="D41" s="158" t="s">
        <v>26</v>
      </c>
      <c r="E41" s="161">
        <f>SUM(F41:J43)</f>
        <v>1838543.29</v>
      </c>
      <c r="F41" s="161">
        <v>0</v>
      </c>
      <c r="G41" s="164">
        <v>7162.27</v>
      </c>
      <c r="H41" s="164">
        <v>490976.25</v>
      </c>
      <c r="I41" s="164">
        <v>903185.06</v>
      </c>
      <c r="J41" s="164">
        <v>437219.71</v>
      </c>
      <c r="K41" s="195"/>
      <c r="L41" s="169" t="s">
        <v>79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2.25" customHeight="1" x14ac:dyDescent="0.25">
      <c r="A42" s="198"/>
      <c r="B42" s="200"/>
      <c r="C42" s="202"/>
      <c r="D42" s="159"/>
      <c r="E42" s="162"/>
      <c r="F42" s="162"/>
      <c r="G42" s="167"/>
      <c r="H42" s="167"/>
      <c r="I42" s="167"/>
      <c r="J42" s="167"/>
      <c r="K42" s="195"/>
      <c r="L42" s="17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33" hidden="1" customHeight="1" x14ac:dyDescent="0.25">
      <c r="A43" s="198"/>
      <c r="B43" s="200"/>
      <c r="C43" s="202"/>
      <c r="D43" s="160"/>
      <c r="E43" s="163"/>
      <c r="F43" s="163"/>
      <c r="G43" s="168"/>
      <c r="H43" s="168"/>
      <c r="I43" s="168"/>
      <c r="J43" s="168"/>
      <c r="K43" s="195"/>
      <c r="L43" s="170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50.25" customHeight="1" x14ac:dyDescent="0.25">
      <c r="A44" s="199"/>
      <c r="B44" s="193"/>
      <c r="C44" s="203"/>
      <c r="D44" s="96" t="s">
        <v>7</v>
      </c>
      <c r="E44" s="98">
        <f>SUM(F44:J44)</f>
        <v>1111540.96034</v>
      </c>
      <c r="F44" s="98">
        <v>0</v>
      </c>
      <c r="G44" s="102">
        <v>12715.350340000001</v>
      </c>
      <c r="H44" s="131">
        <v>294585.75</v>
      </c>
      <c r="I44" s="102">
        <v>541908.03</v>
      </c>
      <c r="J44" s="132">
        <v>262331.83</v>
      </c>
      <c r="K44" s="196"/>
      <c r="L44" s="17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89.25" customHeight="1" x14ac:dyDescent="0.25">
      <c r="A45" s="118" t="s">
        <v>15</v>
      </c>
      <c r="B45" s="106" t="s">
        <v>80</v>
      </c>
      <c r="C45" s="119" t="s">
        <v>22</v>
      </c>
      <c r="D45" s="114" t="s">
        <v>7</v>
      </c>
      <c r="E45" s="109">
        <v>0</v>
      </c>
      <c r="F45" s="108">
        <v>0</v>
      </c>
      <c r="G45" s="109">
        <v>0</v>
      </c>
      <c r="H45" s="110">
        <v>0</v>
      </c>
      <c r="I45" s="109">
        <v>0</v>
      </c>
      <c r="J45" s="111">
        <v>0</v>
      </c>
      <c r="K45" s="172" t="s">
        <v>51</v>
      </c>
      <c r="L45" s="7"/>
    </row>
    <row r="46" spans="1:74" ht="81.75" customHeight="1" x14ac:dyDescent="0.25">
      <c r="A46" s="95" t="s">
        <v>35</v>
      </c>
      <c r="B46" s="100" t="s">
        <v>102</v>
      </c>
      <c r="C46" s="90" t="s">
        <v>22</v>
      </c>
      <c r="D46" s="96" t="s">
        <v>7</v>
      </c>
      <c r="E46" s="98">
        <v>0</v>
      </c>
      <c r="F46" s="65">
        <v>0</v>
      </c>
      <c r="G46" s="98">
        <v>0</v>
      </c>
      <c r="H46" s="20">
        <v>0</v>
      </c>
      <c r="I46" s="98">
        <v>0</v>
      </c>
      <c r="J46" s="21">
        <v>0</v>
      </c>
      <c r="K46" s="173"/>
      <c r="L46" s="39" t="s">
        <v>64</v>
      </c>
    </row>
    <row r="47" spans="1:74" ht="102" customHeight="1" x14ac:dyDescent="0.25">
      <c r="A47" s="95" t="s">
        <v>36</v>
      </c>
      <c r="B47" s="100" t="s">
        <v>101</v>
      </c>
      <c r="C47" s="90" t="s">
        <v>22</v>
      </c>
      <c r="D47" s="96" t="s">
        <v>26</v>
      </c>
      <c r="E47" s="98">
        <v>0</v>
      </c>
      <c r="F47" s="65">
        <v>0</v>
      </c>
      <c r="G47" s="98">
        <v>0</v>
      </c>
      <c r="H47" s="20">
        <v>0</v>
      </c>
      <c r="I47" s="98">
        <v>0</v>
      </c>
      <c r="J47" s="21">
        <v>0</v>
      </c>
      <c r="K47" s="174"/>
      <c r="L47" s="40" t="s">
        <v>65</v>
      </c>
    </row>
    <row r="48" spans="1:74" ht="71.25" customHeight="1" x14ac:dyDescent="0.25">
      <c r="A48" s="118" t="s">
        <v>39</v>
      </c>
      <c r="B48" s="106" t="s">
        <v>118</v>
      </c>
      <c r="C48" s="119" t="s">
        <v>22</v>
      </c>
      <c r="D48" s="106" t="s">
        <v>29</v>
      </c>
      <c r="E48" s="109">
        <f>F48+G48</f>
        <v>604000</v>
      </c>
      <c r="F48" s="109">
        <v>138000</v>
      </c>
      <c r="G48" s="109">
        <v>466000</v>
      </c>
      <c r="H48" s="109">
        <v>0</v>
      </c>
      <c r="I48" s="109">
        <v>0</v>
      </c>
      <c r="J48" s="109">
        <v>0</v>
      </c>
      <c r="K48" s="172" t="s">
        <v>51</v>
      </c>
      <c r="L48" s="94"/>
    </row>
    <row r="49" spans="1:74" ht="87" customHeight="1" x14ac:dyDescent="0.25">
      <c r="A49" s="95" t="s">
        <v>40</v>
      </c>
      <c r="B49" s="96" t="s">
        <v>119</v>
      </c>
      <c r="C49" s="90" t="s">
        <v>22</v>
      </c>
      <c r="D49" s="96" t="s">
        <v>29</v>
      </c>
      <c r="E49" s="103">
        <f>F49+G49</f>
        <v>604000</v>
      </c>
      <c r="F49" s="103">
        <v>138000</v>
      </c>
      <c r="G49" s="103">
        <v>466000</v>
      </c>
      <c r="H49" s="98">
        <v>0</v>
      </c>
      <c r="I49" s="98">
        <v>0</v>
      </c>
      <c r="J49" s="98">
        <v>0</v>
      </c>
      <c r="K49" s="190"/>
      <c r="L49" s="100" t="s">
        <v>92</v>
      </c>
    </row>
    <row r="50" spans="1:74" ht="68.25" customHeight="1" x14ac:dyDescent="0.25">
      <c r="A50" s="118" t="s">
        <v>84</v>
      </c>
      <c r="B50" s="106" t="s">
        <v>120</v>
      </c>
      <c r="C50" s="120" t="s">
        <v>22</v>
      </c>
      <c r="D50" s="106" t="s">
        <v>29</v>
      </c>
      <c r="E50" s="109">
        <f>F50+G50</f>
        <v>1953000</v>
      </c>
      <c r="F50" s="109">
        <f>F51</f>
        <v>208000</v>
      </c>
      <c r="G50" s="109">
        <f>G51</f>
        <v>1745000</v>
      </c>
      <c r="H50" s="109">
        <v>0</v>
      </c>
      <c r="I50" s="109">
        <v>0</v>
      </c>
      <c r="J50" s="109">
        <v>0</v>
      </c>
      <c r="K50" s="172" t="s">
        <v>51</v>
      </c>
      <c r="L50" s="94"/>
    </row>
    <row r="51" spans="1:74" ht="75.75" customHeight="1" x14ac:dyDescent="0.25">
      <c r="A51" s="83" t="s">
        <v>85</v>
      </c>
      <c r="B51" s="100" t="s">
        <v>121</v>
      </c>
      <c r="C51" s="82" t="s">
        <v>22</v>
      </c>
      <c r="D51" s="100" t="s">
        <v>29</v>
      </c>
      <c r="E51" s="98">
        <f>F51+G51</f>
        <v>1953000</v>
      </c>
      <c r="F51" s="98">
        <v>208000</v>
      </c>
      <c r="G51" s="98">
        <v>1745000</v>
      </c>
      <c r="H51" s="98">
        <v>0</v>
      </c>
      <c r="I51" s="98">
        <v>0</v>
      </c>
      <c r="J51" s="98">
        <v>0</v>
      </c>
      <c r="K51" s="196"/>
      <c r="L51" s="7" t="s">
        <v>93</v>
      </c>
    </row>
    <row r="52" spans="1:74" ht="25.9" customHeight="1" x14ac:dyDescent="0.25">
      <c r="A52" s="215" t="s">
        <v>94</v>
      </c>
      <c r="B52" s="155" t="s">
        <v>106</v>
      </c>
      <c r="C52" s="154" t="s">
        <v>22</v>
      </c>
      <c r="D52" s="106" t="s">
        <v>6</v>
      </c>
      <c r="E52" s="109">
        <f>SUM(F52:J52)</f>
        <v>14053493.76</v>
      </c>
      <c r="F52" s="108">
        <f>SUM(F53:F55)</f>
        <v>1051162.21</v>
      </c>
      <c r="G52" s="113">
        <f>SUM(G53:G55)</f>
        <v>1964100</v>
      </c>
      <c r="H52" s="129">
        <f>SUM(H53:H55)</f>
        <v>5013547.3269999996</v>
      </c>
      <c r="I52" s="113">
        <f>SUM(I53:I55)</f>
        <v>5387764.5030000005</v>
      </c>
      <c r="J52" s="130">
        <f>SUM(J53:J55)</f>
        <v>636919.72</v>
      </c>
      <c r="K52" s="172" t="s">
        <v>51</v>
      </c>
      <c r="L52" s="172"/>
    </row>
    <row r="53" spans="1:74" ht="39" customHeight="1" x14ac:dyDescent="0.25">
      <c r="A53" s="216"/>
      <c r="B53" s="183"/>
      <c r="C53" s="191"/>
      <c r="D53" s="106" t="s">
        <v>50</v>
      </c>
      <c r="E53" s="109">
        <f>SUM(F53:J53)</f>
        <v>5186621.1000000006</v>
      </c>
      <c r="F53" s="108">
        <f>F56</f>
        <v>450000</v>
      </c>
      <c r="G53" s="113">
        <f>G56+G59</f>
        <v>550000</v>
      </c>
      <c r="H53" s="129">
        <f>H56+H59</f>
        <v>2277142.7999999998</v>
      </c>
      <c r="I53" s="113">
        <f>I56+I59</f>
        <v>1635003.1</v>
      </c>
      <c r="J53" s="130">
        <f>J56+J59</f>
        <v>274475.2</v>
      </c>
      <c r="K53" s="189"/>
      <c r="L53" s="189"/>
    </row>
    <row r="54" spans="1:74" ht="45" customHeight="1" x14ac:dyDescent="0.25">
      <c r="A54" s="216"/>
      <c r="B54" s="183"/>
      <c r="C54" s="191"/>
      <c r="D54" s="106" t="s">
        <v>26</v>
      </c>
      <c r="E54" s="109">
        <f>SUM(F54:J54)</f>
        <v>6892872.4600000009</v>
      </c>
      <c r="F54" s="109">
        <f t="shared" ref="F54:I55" si="2">SUM(F57+F60)</f>
        <v>596200</v>
      </c>
      <c r="G54" s="113">
        <f t="shared" si="2"/>
        <v>1297850</v>
      </c>
      <c r="H54" s="113">
        <f t="shared" si="2"/>
        <v>1940201.6869999999</v>
      </c>
      <c r="I54" s="113">
        <f t="shared" si="2"/>
        <v>2934843.7930000001</v>
      </c>
      <c r="J54" s="113">
        <f>J57+J60</f>
        <v>123776.98</v>
      </c>
      <c r="K54" s="189"/>
      <c r="L54" s="189"/>
    </row>
    <row r="55" spans="1:74" ht="54.75" customHeight="1" x14ac:dyDescent="0.25">
      <c r="A55" s="217"/>
      <c r="B55" s="184"/>
      <c r="C55" s="192"/>
      <c r="D55" s="106" t="s">
        <v>7</v>
      </c>
      <c r="E55" s="109">
        <f>SUM(F55:J55)</f>
        <v>1974000.2</v>
      </c>
      <c r="F55" s="109">
        <f t="shared" si="2"/>
        <v>4962.21</v>
      </c>
      <c r="G55" s="113">
        <f t="shared" si="2"/>
        <v>116250</v>
      </c>
      <c r="H55" s="113">
        <f t="shared" si="2"/>
        <v>796202.84</v>
      </c>
      <c r="I55" s="113">
        <f t="shared" si="2"/>
        <v>817917.61</v>
      </c>
      <c r="J55" s="113">
        <f>J58+J61</f>
        <v>238667.54</v>
      </c>
      <c r="K55" s="189"/>
      <c r="L55" s="19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50.25" customHeight="1" x14ac:dyDescent="0.25">
      <c r="A56" s="232" t="s">
        <v>95</v>
      </c>
      <c r="B56" s="158" t="s">
        <v>103</v>
      </c>
      <c r="C56" s="194" t="s">
        <v>22</v>
      </c>
      <c r="D56" s="96" t="s">
        <v>50</v>
      </c>
      <c r="E56" s="98">
        <f t="shared" ref="E56:E61" si="3">SUM(F56:J56)</f>
        <v>3821478</v>
      </c>
      <c r="F56" s="66">
        <v>450000</v>
      </c>
      <c r="G56" s="102">
        <v>550000</v>
      </c>
      <c r="H56" s="22">
        <v>1671478</v>
      </c>
      <c r="I56" s="102">
        <v>1150000</v>
      </c>
      <c r="J56" s="132">
        <v>0</v>
      </c>
      <c r="K56" s="195"/>
      <c r="L56" s="210" t="s">
        <v>117</v>
      </c>
    </row>
    <row r="57" spans="1:74" ht="52.5" customHeight="1" x14ac:dyDescent="0.25">
      <c r="A57" s="233"/>
      <c r="B57" s="225"/>
      <c r="C57" s="227"/>
      <c r="D57" s="96" t="s">
        <v>26</v>
      </c>
      <c r="E57" s="98">
        <f t="shared" si="3"/>
        <v>5117015.8900000006</v>
      </c>
      <c r="F57" s="66">
        <v>596200</v>
      </c>
      <c r="G57" s="102">
        <v>1129100</v>
      </c>
      <c r="H57" s="131">
        <v>1257939</v>
      </c>
      <c r="I57" s="102">
        <v>2133776.89</v>
      </c>
      <c r="J57" s="132">
        <v>0</v>
      </c>
      <c r="K57" s="195"/>
      <c r="L57" s="159"/>
    </row>
    <row r="58" spans="1:74" ht="67.5" customHeight="1" x14ac:dyDescent="0.25">
      <c r="A58" s="234"/>
      <c r="B58" s="226"/>
      <c r="C58" s="228"/>
      <c r="D58" s="96" t="s">
        <v>7</v>
      </c>
      <c r="E58" s="98">
        <f t="shared" si="3"/>
        <v>90287.82</v>
      </c>
      <c r="F58" s="66">
        <v>4962.21</v>
      </c>
      <c r="G58" s="102">
        <v>15000</v>
      </c>
      <c r="H58" s="131">
        <v>23447.95</v>
      </c>
      <c r="I58" s="102">
        <v>46877.66</v>
      </c>
      <c r="J58" s="132">
        <v>0</v>
      </c>
      <c r="K58" s="195"/>
      <c r="L58" s="160"/>
    </row>
    <row r="59" spans="1:74" ht="42.75" customHeight="1" x14ac:dyDescent="0.25">
      <c r="A59" s="232" t="s">
        <v>96</v>
      </c>
      <c r="B59" s="240" t="s">
        <v>61</v>
      </c>
      <c r="C59" s="194" t="s">
        <v>62</v>
      </c>
      <c r="D59" s="96" t="s">
        <v>50</v>
      </c>
      <c r="E59" s="98">
        <f t="shared" si="3"/>
        <v>1365143.0999999999</v>
      </c>
      <c r="F59" s="66">
        <v>0</v>
      </c>
      <c r="G59" s="102">
        <v>0</v>
      </c>
      <c r="H59" s="131">
        <v>605664.80000000005</v>
      </c>
      <c r="I59" s="140">
        <v>485003.1</v>
      </c>
      <c r="J59" s="132">
        <v>274475.2</v>
      </c>
      <c r="K59" s="195"/>
      <c r="L59" s="204" t="s">
        <v>63</v>
      </c>
    </row>
    <row r="60" spans="1:74" ht="48.75" customHeight="1" x14ac:dyDescent="0.25">
      <c r="A60" s="233"/>
      <c r="B60" s="241"/>
      <c r="C60" s="227"/>
      <c r="D60" s="96" t="s">
        <v>26</v>
      </c>
      <c r="E60" s="98">
        <f t="shared" si="3"/>
        <v>1775856.57</v>
      </c>
      <c r="F60" s="66">
        <v>0</v>
      </c>
      <c r="G60" s="102">
        <v>168750</v>
      </c>
      <c r="H60" s="131">
        <v>682262.68700000003</v>
      </c>
      <c r="I60" s="102">
        <v>801066.90300000005</v>
      </c>
      <c r="J60" s="132">
        <v>123776.98</v>
      </c>
      <c r="K60" s="195"/>
      <c r="L60" s="205"/>
    </row>
    <row r="61" spans="1:74" ht="87.75" customHeight="1" x14ac:dyDescent="0.25">
      <c r="A61" s="234"/>
      <c r="B61" s="242"/>
      <c r="C61" s="228"/>
      <c r="D61" s="96" t="s">
        <v>7</v>
      </c>
      <c r="E61" s="98">
        <f t="shared" si="3"/>
        <v>1883712.38</v>
      </c>
      <c r="F61" s="66">
        <v>0</v>
      </c>
      <c r="G61" s="102">
        <v>101250</v>
      </c>
      <c r="H61" s="131">
        <v>772754.89</v>
      </c>
      <c r="I61" s="102">
        <v>771039.95</v>
      </c>
      <c r="J61" s="132">
        <v>238667.54</v>
      </c>
      <c r="K61" s="196"/>
      <c r="L61" s="206"/>
    </row>
    <row r="62" spans="1:74" ht="38.25" customHeight="1" x14ac:dyDescent="0.25">
      <c r="A62" s="144" t="s">
        <v>97</v>
      </c>
      <c r="B62" s="147" t="s">
        <v>116</v>
      </c>
      <c r="C62" s="144" t="s">
        <v>22</v>
      </c>
      <c r="D62" s="106" t="s">
        <v>6</v>
      </c>
      <c r="E62" s="107">
        <f t="shared" ref="E62:E68" si="4">SUM(F62:J62)</f>
        <v>842667.36106000002</v>
      </c>
      <c r="F62" s="108">
        <v>0</v>
      </c>
      <c r="G62" s="113">
        <f>G63+G64+G65</f>
        <v>14470.71106</v>
      </c>
      <c r="H62" s="129">
        <f>H63+H64+H65</f>
        <v>718754.30300000007</v>
      </c>
      <c r="I62" s="113">
        <f>I63+I64+I65</f>
        <v>109442.34700000001</v>
      </c>
      <c r="J62" s="130">
        <v>0</v>
      </c>
      <c r="K62" s="172" t="s">
        <v>51</v>
      </c>
      <c r="L62" s="150"/>
    </row>
    <row r="63" spans="1:74" ht="35.25" customHeight="1" x14ac:dyDescent="0.25">
      <c r="A63" s="145"/>
      <c r="B63" s="148"/>
      <c r="C63" s="145"/>
      <c r="D63" s="106" t="s">
        <v>50</v>
      </c>
      <c r="E63" s="107">
        <f t="shared" si="4"/>
        <v>111448</v>
      </c>
      <c r="F63" s="108">
        <v>0</v>
      </c>
      <c r="G63" s="113">
        <v>0</v>
      </c>
      <c r="H63" s="129">
        <f>H66</f>
        <v>60146.9</v>
      </c>
      <c r="I63" s="113">
        <v>51301.1</v>
      </c>
      <c r="J63" s="130">
        <v>0</v>
      </c>
      <c r="K63" s="189"/>
      <c r="L63" s="151"/>
    </row>
    <row r="64" spans="1:74" ht="44.25" customHeight="1" x14ac:dyDescent="0.25">
      <c r="A64" s="145"/>
      <c r="B64" s="148"/>
      <c r="C64" s="145"/>
      <c r="D64" s="106" t="s">
        <v>26</v>
      </c>
      <c r="E64" s="107">
        <f t="shared" si="4"/>
        <v>415219.1</v>
      </c>
      <c r="F64" s="108">
        <v>0</v>
      </c>
      <c r="G64" s="113">
        <v>5000</v>
      </c>
      <c r="H64" s="129">
        <f>H67</f>
        <v>393118.73300000001</v>
      </c>
      <c r="I64" s="113">
        <v>17100.366999999998</v>
      </c>
      <c r="J64" s="130">
        <v>0</v>
      </c>
      <c r="K64" s="189"/>
      <c r="L64" s="152"/>
    </row>
    <row r="65" spans="1:74" ht="56.25" customHeight="1" x14ac:dyDescent="0.25">
      <c r="A65" s="146"/>
      <c r="B65" s="149"/>
      <c r="C65" s="146"/>
      <c r="D65" s="106" t="s">
        <v>7</v>
      </c>
      <c r="E65" s="107">
        <f t="shared" si="4"/>
        <v>316000.26105999999</v>
      </c>
      <c r="F65" s="108">
        <v>0</v>
      </c>
      <c r="G65" s="113">
        <v>9470.7110599999996</v>
      </c>
      <c r="H65" s="129">
        <v>265488.67</v>
      </c>
      <c r="I65" s="113">
        <v>41040.879999999997</v>
      </c>
      <c r="J65" s="130">
        <v>0</v>
      </c>
      <c r="K65" s="189"/>
      <c r="L65" s="153"/>
    </row>
    <row r="66" spans="1:74" ht="51.75" customHeight="1" x14ac:dyDescent="0.25">
      <c r="A66" s="197" t="s">
        <v>98</v>
      </c>
      <c r="B66" s="158" t="s">
        <v>104</v>
      </c>
      <c r="C66" s="172" t="s">
        <v>22</v>
      </c>
      <c r="D66" s="85" t="s">
        <v>50</v>
      </c>
      <c r="E66" s="86">
        <f t="shared" si="4"/>
        <v>111448</v>
      </c>
      <c r="F66" s="65">
        <v>0</v>
      </c>
      <c r="G66" s="102">
        <v>0</v>
      </c>
      <c r="H66" s="133">
        <v>60146.9</v>
      </c>
      <c r="I66" s="102">
        <v>51301.1</v>
      </c>
      <c r="J66" s="134">
        <v>0</v>
      </c>
      <c r="K66" s="189"/>
      <c r="L66" s="141" t="s">
        <v>46</v>
      </c>
    </row>
    <row r="67" spans="1:74" ht="45.75" customHeight="1" x14ac:dyDescent="0.25">
      <c r="A67" s="195"/>
      <c r="B67" s="152"/>
      <c r="C67" s="195"/>
      <c r="D67" s="85" t="s">
        <v>26</v>
      </c>
      <c r="E67" s="86">
        <f t="shared" si="4"/>
        <v>415219.1</v>
      </c>
      <c r="F67" s="65">
        <v>0</v>
      </c>
      <c r="G67" s="102">
        <v>5000</v>
      </c>
      <c r="H67" s="133">
        <v>393118.73300000001</v>
      </c>
      <c r="I67" s="102">
        <v>17100.366999999998</v>
      </c>
      <c r="J67" s="134">
        <v>0</v>
      </c>
      <c r="K67" s="189"/>
      <c r="L67" s="142"/>
    </row>
    <row r="68" spans="1:74" ht="55.5" customHeight="1" x14ac:dyDescent="0.25">
      <c r="A68" s="196"/>
      <c r="B68" s="153"/>
      <c r="C68" s="196"/>
      <c r="D68" s="85" t="s">
        <v>7</v>
      </c>
      <c r="E68" s="86">
        <f t="shared" si="4"/>
        <v>316000.26105999999</v>
      </c>
      <c r="F68" s="65">
        <v>0</v>
      </c>
      <c r="G68" s="102">
        <v>9470.7110599999996</v>
      </c>
      <c r="H68" s="133">
        <v>265488.67</v>
      </c>
      <c r="I68" s="102">
        <v>41040.879999999997</v>
      </c>
      <c r="J68" s="134">
        <v>0</v>
      </c>
      <c r="K68" s="190"/>
      <c r="L68" s="143"/>
    </row>
    <row r="69" spans="1:74" s="17" customFormat="1" ht="34.9" customHeight="1" x14ac:dyDescent="0.25">
      <c r="A69" s="197"/>
      <c r="B69" s="222" t="s">
        <v>27</v>
      </c>
      <c r="C69" s="222" t="s">
        <v>22</v>
      </c>
      <c r="D69" s="80" t="s">
        <v>6</v>
      </c>
      <c r="E69" s="28">
        <f t="shared" ref="E69:J69" si="5">SUM(E70:E73)</f>
        <v>26840563.343910001</v>
      </c>
      <c r="F69" s="29">
        <f t="shared" si="5"/>
        <v>1848102.6225099999</v>
      </c>
      <c r="G69" s="30">
        <f t="shared" si="5"/>
        <v>4285495.8213999998</v>
      </c>
      <c r="H69" s="31">
        <f t="shared" si="5"/>
        <v>8874998.1499999985</v>
      </c>
      <c r="I69" s="30">
        <f t="shared" si="5"/>
        <v>9488290.9399999995</v>
      </c>
      <c r="J69" s="32">
        <f t="shared" si="5"/>
        <v>2343675.81</v>
      </c>
      <c r="K69" s="172"/>
      <c r="L69" s="201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</row>
    <row r="70" spans="1:74" s="17" customFormat="1" ht="45" customHeight="1" x14ac:dyDescent="0.25">
      <c r="A70" s="198"/>
      <c r="B70" s="223"/>
      <c r="C70" s="223"/>
      <c r="D70" s="51" t="s">
        <v>50</v>
      </c>
      <c r="E70" s="28">
        <f>E53+E63</f>
        <v>5298069.1000000006</v>
      </c>
      <c r="F70" s="29">
        <f>F56</f>
        <v>450000</v>
      </c>
      <c r="G70" s="30">
        <f>G53+G63</f>
        <v>550000</v>
      </c>
      <c r="H70" s="31">
        <f>H53+H63</f>
        <v>2337289.6999999997</v>
      </c>
      <c r="I70" s="30">
        <f>I53+I63</f>
        <v>1686304.2000000002</v>
      </c>
      <c r="J70" s="30">
        <f>J53+J63</f>
        <v>274475.2</v>
      </c>
      <c r="K70" s="189"/>
      <c r="L70" s="202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</row>
    <row r="71" spans="1:74" s="17" customFormat="1" ht="43.5" customHeight="1" x14ac:dyDescent="0.25">
      <c r="A71" s="198"/>
      <c r="B71" s="223"/>
      <c r="C71" s="223"/>
      <c r="D71" s="51" t="s">
        <v>26</v>
      </c>
      <c r="E71" s="28">
        <f t="shared" ref="E71:J71" si="6">E16+E24+E54+E64</f>
        <v>13444435.790000001</v>
      </c>
      <c r="F71" s="29">
        <f t="shared" si="6"/>
        <v>1045448</v>
      </c>
      <c r="G71" s="30">
        <f t="shared" si="6"/>
        <v>1328031.68</v>
      </c>
      <c r="H71" s="30">
        <f t="shared" si="6"/>
        <v>4194226.65</v>
      </c>
      <c r="I71" s="30">
        <f t="shared" si="6"/>
        <v>5719887.6499999994</v>
      </c>
      <c r="J71" s="30">
        <f t="shared" si="6"/>
        <v>1156841.81</v>
      </c>
      <c r="K71" s="189"/>
      <c r="L71" s="202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</row>
    <row r="72" spans="1:74" s="17" customFormat="1" ht="57" customHeight="1" x14ac:dyDescent="0.25">
      <c r="A72" s="198"/>
      <c r="B72" s="223"/>
      <c r="C72" s="223"/>
      <c r="D72" s="80" t="s">
        <v>7</v>
      </c>
      <c r="E72" s="28">
        <f t="shared" ref="E72:J72" si="7">E17+E25+E45+E55+E65</f>
        <v>5171058.4539100006</v>
      </c>
      <c r="F72" s="29">
        <f t="shared" si="7"/>
        <v>6654.6225100000001</v>
      </c>
      <c r="G72" s="29">
        <f t="shared" si="7"/>
        <v>196464.14140000002</v>
      </c>
      <c r="H72" s="29">
        <f t="shared" si="7"/>
        <v>2343481.7999999998</v>
      </c>
      <c r="I72" s="29">
        <f t="shared" si="7"/>
        <v>2082099.0899999999</v>
      </c>
      <c r="J72" s="29">
        <f t="shared" si="7"/>
        <v>542358.80000000005</v>
      </c>
      <c r="K72" s="189"/>
      <c r="L72" s="202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</row>
    <row r="73" spans="1:74" s="17" customFormat="1" ht="39" customHeight="1" x14ac:dyDescent="0.25">
      <c r="A73" s="199"/>
      <c r="B73" s="224"/>
      <c r="C73" s="224"/>
      <c r="D73" s="51" t="s">
        <v>29</v>
      </c>
      <c r="E73" s="28">
        <f>SUM(F73:J73)</f>
        <v>2927000</v>
      </c>
      <c r="F73" s="29">
        <f>F26+F48+F50</f>
        <v>346000</v>
      </c>
      <c r="G73" s="29">
        <f>G26+G48+G50</f>
        <v>2211000</v>
      </c>
      <c r="H73" s="29">
        <f>H26+H48+H50</f>
        <v>0</v>
      </c>
      <c r="I73" s="29">
        <f>I26+I48+I50</f>
        <v>0</v>
      </c>
      <c r="J73" s="29">
        <f>J26+J48+J50</f>
        <v>370000</v>
      </c>
      <c r="K73" s="190"/>
      <c r="L73" s="203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</row>
    <row r="74" spans="1:74" s="13" customFormat="1" ht="33" customHeight="1" x14ac:dyDescent="0.25">
      <c r="A74" s="42"/>
      <c r="B74" s="180" t="s">
        <v>52</v>
      </c>
      <c r="C74" s="181"/>
      <c r="D74" s="181"/>
      <c r="E74" s="181"/>
      <c r="F74" s="181"/>
      <c r="G74" s="181"/>
      <c r="H74" s="181"/>
      <c r="I74" s="181"/>
      <c r="J74" s="181"/>
      <c r="K74" s="181"/>
      <c r="L74" s="182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</row>
    <row r="75" spans="1:74" ht="69.75" customHeight="1" x14ac:dyDescent="0.25">
      <c r="A75" s="120" t="s">
        <v>13</v>
      </c>
      <c r="B75" s="121" t="s">
        <v>60</v>
      </c>
      <c r="C75" s="119" t="s">
        <v>22</v>
      </c>
      <c r="D75" s="106" t="s">
        <v>7</v>
      </c>
      <c r="E75" s="109">
        <v>0</v>
      </c>
      <c r="F75" s="115">
        <v>0</v>
      </c>
      <c r="G75" s="109">
        <v>0</v>
      </c>
      <c r="H75" s="116">
        <f>H76</f>
        <v>0</v>
      </c>
      <c r="I75" s="109">
        <f>I76</f>
        <v>0</v>
      </c>
      <c r="J75" s="117">
        <v>0</v>
      </c>
      <c r="K75" s="172" t="s">
        <v>51</v>
      </c>
      <c r="L75" s="9"/>
    </row>
    <row r="76" spans="1:74" ht="94.5" customHeight="1" x14ac:dyDescent="0.25">
      <c r="A76" s="50" t="s">
        <v>37</v>
      </c>
      <c r="B76" s="7" t="s">
        <v>107</v>
      </c>
      <c r="C76" s="50" t="s">
        <v>22</v>
      </c>
      <c r="D76" s="52" t="s">
        <v>7</v>
      </c>
      <c r="E76" s="19">
        <v>0</v>
      </c>
      <c r="F76" s="66">
        <v>0</v>
      </c>
      <c r="G76" s="19">
        <v>0</v>
      </c>
      <c r="H76" s="22">
        <v>0</v>
      </c>
      <c r="I76" s="19">
        <v>0</v>
      </c>
      <c r="J76" s="23">
        <v>0</v>
      </c>
      <c r="K76" s="190"/>
      <c r="L76" s="9" t="s">
        <v>41</v>
      </c>
    </row>
    <row r="77" spans="1:74" ht="74.25" customHeight="1" x14ac:dyDescent="0.25">
      <c r="A77" s="122" t="s">
        <v>14</v>
      </c>
      <c r="B77" s="121" t="s">
        <v>99</v>
      </c>
      <c r="C77" s="119" t="s">
        <v>22</v>
      </c>
      <c r="D77" s="106" t="s">
        <v>29</v>
      </c>
      <c r="E77" s="109">
        <v>5000</v>
      </c>
      <c r="F77" s="115">
        <v>5000</v>
      </c>
      <c r="G77" s="109">
        <v>0</v>
      </c>
      <c r="H77" s="116">
        <f t="shared" ref="H77:J78" si="8">H78</f>
        <v>0</v>
      </c>
      <c r="I77" s="109">
        <f t="shared" si="8"/>
        <v>0</v>
      </c>
      <c r="J77" s="117">
        <f t="shared" si="8"/>
        <v>0</v>
      </c>
      <c r="K77" s="172" t="s">
        <v>51</v>
      </c>
      <c r="L77" s="9"/>
    </row>
    <row r="78" spans="1:74" ht="72" customHeight="1" x14ac:dyDescent="0.25">
      <c r="A78" s="14" t="s">
        <v>28</v>
      </c>
      <c r="B78" s="94" t="s">
        <v>108</v>
      </c>
      <c r="C78" s="90" t="s">
        <v>22</v>
      </c>
      <c r="D78" s="96" t="s">
        <v>29</v>
      </c>
      <c r="E78" s="98">
        <v>5000</v>
      </c>
      <c r="F78" s="66">
        <v>5000</v>
      </c>
      <c r="G78" s="98">
        <v>0</v>
      </c>
      <c r="H78" s="22">
        <f t="shared" si="8"/>
        <v>0</v>
      </c>
      <c r="I78" s="98">
        <f t="shared" si="8"/>
        <v>0</v>
      </c>
      <c r="J78" s="23">
        <f t="shared" si="8"/>
        <v>0</v>
      </c>
      <c r="K78" s="190"/>
      <c r="L78" s="9" t="s">
        <v>100</v>
      </c>
    </row>
    <row r="79" spans="1:74" ht="25.5" customHeight="1" x14ac:dyDescent="0.25">
      <c r="A79" s="154" t="s">
        <v>14</v>
      </c>
      <c r="B79" s="229" t="s">
        <v>109</v>
      </c>
      <c r="C79" s="154" t="s">
        <v>22</v>
      </c>
      <c r="D79" s="106" t="s">
        <v>6</v>
      </c>
      <c r="E79" s="108">
        <f t="shared" ref="E79:J79" si="9">E80+E81</f>
        <v>14954.15898</v>
      </c>
      <c r="F79" s="108">
        <f t="shared" si="9"/>
        <v>14954.15898</v>
      </c>
      <c r="G79" s="108">
        <f t="shared" si="9"/>
        <v>0</v>
      </c>
      <c r="H79" s="108">
        <f t="shared" si="9"/>
        <v>0</v>
      </c>
      <c r="I79" s="108">
        <f t="shared" si="9"/>
        <v>0</v>
      </c>
      <c r="J79" s="108">
        <f t="shared" si="9"/>
        <v>0</v>
      </c>
      <c r="K79" s="172" t="s">
        <v>51</v>
      </c>
      <c r="L79" s="15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ht="47.25" customHeight="1" x14ac:dyDescent="0.25">
      <c r="A80" s="191"/>
      <c r="B80" s="230"/>
      <c r="C80" s="191"/>
      <c r="D80" s="106" t="s">
        <v>26</v>
      </c>
      <c r="E80" s="123">
        <v>14645.225710000001</v>
      </c>
      <c r="F80" s="123">
        <v>14645.225710000001</v>
      </c>
      <c r="G80" s="123">
        <f t="shared" ref="G80:J81" si="10">G85</f>
        <v>0</v>
      </c>
      <c r="H80" s="123">
        <f t="shared" si="10"/>
        <v>0</v>
      </c>
      <c r="I80" s="123">
        <f t="shared" si="10"/>
        <v>0</v>
      </c>
      <c r="J80" s="123">
        <f t="shared" si="10"/>
        <v>0</v>
      </c>
      <c r="K80" s="173"/>
      <c r="L80" s="18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</row>
    <row r="81" spans="1:74" ht="46.5" customHeight="1" x14ac:dyDescent="0.25">
      <c r="A81" s="146"/>
      <c r="B81" s="231"/>
      <c r="C81" s="146"/>
      <c r="D81" s="106" t="s">
        <v>7</v>
      </c>
      <c r="E81" s="109">
        <v>308.93326999999999</v>
      </c>
      <c r="F81" s="109">
        <v>308.93326999999999</v>
      </c>
      <c r="G81" s="109">
        <f t="shared" si="10"/>
        <v>0</v>
      </c>
      <c r="H81" s="109">
        <f t="shared" si="10"/>
        <v>0</v>
      </c>
      <c r="I81" s="109">
        <f t="shared" si="10"/>
        <v>0</v>
      </c>
      <c r="J81" s="109">
        <f t="shared" si="10"/>
        <v>0</v>
      </c>
      <c r="K81" s="173"/>
      <c r="L81" s="21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76.5" customHeight="1" x14ac:dyDescent="0.25">
      <c r="A82" s="49" t="s">
        <v>28</v>
      </c>
      <c r="B82" s="53" t="s">
        <v>110</v>
      </c>
      <c r="C82" s="49" t="s">
        <v>22</v>
      </c>
      <c r="D82" s="48" t="s">
        <v>7</v>
      </c>
      <c r="E82" s="18">
        <v>0</v>
      </c>
      <c r="F82" s="65">
        <v>0</v>
      </c>
      <c r="G82" s="19">
        <v>0</v>
      </c>
      <c r="H82" s="20">
        <v>0</v>
      </c>
      <c r="I82" s="19">
        <v>0</v>
      </c>
      <c r="J82" s="21">
        <v>0</v>
      </c>
      <c r="K82" s="173"/>
      <c r="L82" s="7" t="s">
        <v>49</v>
      </c>
    </row>
    <row r="83" spans="1:74" ht="63" customHeight="1" x14ac:dyDescent="0.25">
      <c r="A83" s="14" t="s">
        <v>56</v>
      </c>
      <c r="B83" s="15" t="s">
        <v>111</v>
      </c>
      <c r="C83" s="49" t="s">
        <v>22</v>
      </c>
      <c r="D83" s="48" t="s">
        <v>7</v>
      </c>
      <c r="E83" s="18">
        <v>0</v>
      </c>
      <c r="F83" s="65">
        <v>0</v>
      </c>
      <c r="G83" s="19">
        <v>0</v>
      </c>
      <c r="H83" s="20">
        <v>0</v>
      </c>
      <c r="I83" s="19">
        <v>0</v>
      </c>
      <c r="J83" s="21">
        <v>0</v>
      </c>
      <c r="K83" s="173"/>
      <c r="L83" s="7" t="s">
        <v>44</v>
      </c>
    </row>
    <row r="84" spans="1:74" ht="98.25" customHeight="1" x14ac:dyDescent="0.25">
      <c r="A84" s="14" t="s">
        <v>81</v>
      </c>
      <c r="B84" s="15" t="s">
        <v>112</v>
      </c>
      <c r="C84" s="49" t="s">
        <v>22</v>
      </c>
      <c r="D84" s="48" t="s">
        <v>7</v>
      </c>
      <c r="E84" s="18">
        <v>0</v>
      </c>
      <c r="F84" s="65">
        <v>0</v>
      </c>
      <c r="G84" s="19">
        <v>0</v>
      </c>
      <c r="H84" s="20">
        <v>0</v>
      </c>
      <c r="I84" s="19">
        <v>0</v>
      </c>
      <c r="J84" s="21">
        <v>0</v>
      </c>
      <c r="K84" s="173"/>
      <c r="L84" s="43" t="s">
        <v>48</v>
      </c>
    </row>
    <row r="85" spans="1:74" ht="65.25" customHeight="1" x14ac:dyDescent="0.25">
      <c r="A85" s="64" t="s">
        <v>82</v>
      </c>
      <c r="B85" s="169" t="s">
        <v>113</v>
      </c>
      <c r="C85" s="172" t="s">
        <v>22</v>
      </c>
      <c r="D85" s="63" t="s">
        <v>26</v>
      </c>
      <c r="E85" s="24">
        <v>14645.225710000001</v>
      </c>
      <c r="F85" s="19">
        <v>14645.225710000001</v>
      </c>
      <c r="G85" s="19">
        <v>0</v>
      </c>
      <c r="H85" s="20">
        <v>0</v>
      </c>
      <c r="I85" s="19">
        <v>0</v>
      </c>
      <c r="J85" s="21">
        <v>0</v>
      </c>
      <c r="K85" s="173"/>
      <c r="L85" s="169" t="s">
        <v>47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57.75" customHeight="1" x14ac:dyDescent="0.25">
      <c r="A86" s="62"/>
      <c r="B86" s="171"/>
      <c r="C86" s="174"/>
      <c r="D86" s="81" t="s">
        <v>7</v>
      </c>
      <c r="E86" s="19">
        <v>308.93326999999999</v>
      </c>
      <c r="F86" s="66">
        <v>308.93326999999999</v>
      </c>
      <c r="G86" s="19">
        <v>0</v>
      </c>
      <c r="H86" s="22">
        <v>0</v>
      </c>
      <c r="I86" s="19">
        <v>0</v>
      </c>
      <c r="J86" s="23">
        <v>0</v>
      </c>
      <c r="K86" s="174"/>
      <c r="L86" s="21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s="17" customFormat="1" ht="31.15" customHeight="1" x14ac:dyDescent="0.25">
      <c r="A87" s="41"/>
      <c r="B87" s="222" t="s">
        <v>27</v>
      </c>
      <c r="C87" s="222" t="s">
        <v>22</v>
      </c>
      <c r="D87" s="80" t="s">
        <v>6</v>
      </c>
      <c r="E87" s="28">
        <f>SUM(E88:E90)</f>
        <v>19954.15898</v>
      </c>
      <c r="F87" s="29">
        <f>SUM(F88:F90)</f>
        <v>19954.15898</v>
      </c>
      <c r="G87" s="30">
        <v>0</v>
      </c>
      <c r="H87" s="31">
        <v>0</v>
      </c>
      <c r="I87" s="30">
        <v>0</v>
      </c>
      <c r="J87" s="32">
        <v>0</v>
      </c>
      <c r="K87" s="194"/>
      <c r="L87" s="245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</row>
    <row r="88" spans="1:74" s="17" customFormat="1" ht="45.75" customHeight="1" x14ac:dyDescent="0.25">
      <c r="A88" s="41"/>
      <c r="B88" s="223"/>
      <c r="C88" s="223"/>
      <c r="D88" s="51" t="s">
        <v>26</v>
      </c>
      <c r="E88" s="28">
        <f>SUM(F88:J88)</f>
        <v>14645.225710000001</v>
      </c>
      <c r="F88" s="29">
        <f t="shared" ref="F88:J89" si="11">F80</f>
        <v>14645.225710000001</v>
      </c>
      <c r="G88" s="29">
        <f t="shared" si="11"/>
        <v>0</v>
      </c>
      <c r="H88" s="29">
        <f t="shared" si="11"/>
        <v>0</v>
      </c>
      <c r="I88" s="29">
        <f t="shared" si="11"/>
        <v>0</v>
      </c>
      <c r="J88" s="29">
        <f t="shared" si="11"/>
        <v>0</v>
      </c>
      <c r="K88" s="173"/>
      <c r="L88" s="24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</row>
    <row r="89" spans="1:74" s="17" customFormat="1" ht="58.5" customHeight="1" x14ac:dyDescent="0.25">
      <c r="A89" s="244"/>
      <c r="B89" s="247"/>
      <c r="C89" s="173"/>
      <c r="D89" s="80" t="s">
        <v>7</v>
      </c>
      <c r="E89" s="30">
        <f>SUM(F89:J89)</f>
        <v>308.93326999999999</v>
      </c>
      <c r="F89" s="33">
        <f t="shared" si="11"/>
        <v>308.93326999999999</v>
      </c>
      <c r="G89" s="33">
        <f t="shared" si="11"/>
        <v>0</v>
      </c>
      <c r="H89" s="33">
        <f t="shared" si="11"/>
        <v>0</v>
      </c>
      <c r="I89" s="33">
        <f t="shared" si="11"/>
        <v>0</v>
      </c>
      <c r="J89" s="33">
        <f t="shared" si="11"/>
        <v>0</v>
      </c>
      <c r="K89" s="246"/>
      <c r="L89" s="24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</row>
    <row r="90" spans="1:74" s="17" customFormat="1" ht="36" customHeight="1" x14ac:dyDescent="0.25">
      <c r="A90" s="171"/>
      <c r="B90" s="171"/>
      <c r="C90" s="174"/>
      <c r="D90" s="8" t="s">
        <v>29</v>
      </c>
      <c r="E90" s="44">
        <v>5000</v>
      </c>
      <c r="F90" s="44">
        <v>5000</v>
      </c>
      <c r="G90" s="44">
        <v>0</v>
      </c>
      <c r="H90" s="44">
        <v>0</v>
      </c>
      <c r="I90" s="44">
        <v>0</v>
      </c>
      <c r="J90" s="44">
        <v>0</v>
      </c>
      <c r="K90" s="211"/>
      <c r="L90" s="211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</row>
    <row r="91" spans="1:74" ht="27" customHeight="1" x14ac:dyDescent="0.25">
      <c r="A91" s="180" t="s">
        <v>123</v>
      </c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2"/>
    </row>
    <row r="92" spans="1:74" ht="51.6" customHeight="1" x14ac:dyDescent="0.25">
      <c r="A92" s="124" t="s">
        <v>13</v>
      </c>
      <c r="B92" s="125" t="s">
        <v>114</v>
      </c>
      <c r="C92" s="126" t="s">
        <v>22</v>
      </c>
      <c r="D92" s="106" t="s">
        <v>7</v>
      </c>
      <c r="E92" s="127">
        <v>0</v>
      </c>
      <c r="F92" s="127">
        <v>0</v>
      </c>
      <c r="G92" s="127">
        <v>0</v>
      </c>
      <c r="H92" s="127">
        <v>0</v>
      </c>
      <c r="I92" s="127">
        <v>0</v>
      </c>
      <c r="J92" s="127">
        <v>0</v>
      </c>
      <c r="K92" s="172" t="s">
        <v>51</v>
      </c>
      <c r="L92" s="56"/>
    </row>
    <row r="93" spans="1:74" ht="86.45" customHeight="1" x14ac:dyDescent="0.25">
      <c r="A93" s="16" t="s">
        <v>37</v>
      </c>
      <c r="B93" s="7" t="s">
        <v>115</v>
      </c>
      <c r="C93" s="45" t="s">
        <v>22</v>
      </c>
      <c r="D93" s="48" t="s">
        <v>7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190"/>
      <c r="L93" s="7" t="s">
        <v>45</v>
      </c>
    </row>
    <row r="94" spans="1:74" ht="59.25" customHeight="1" x14ac:dyDescent="0.25">
      <c r="A94" s="91"/>
      <c r="B94" s="92" t="s">
        <v>27</v>
      </c>
      <c r="C94" s="87" t="s">
        <v>22</v>
      </c>
      <c r="D94" s="93" t="s">
        <v>7</v>
      </c>
      <c r="E94" s="88">
        <v>0</v>
      </c>
      <c r="F94" s="88">
        <v>0</v>
      </c>
      <c r="G94" s="88">
        <v>0</v>
      </c>
      <c r="H94" s="88">
        <v>0</v>
      </c>
      <c r="I94" s="88">
        <v>0</v>
      </c>
      <c r="J94" s="88">
        <v>0</v>
      </c>
      <c r="K94" s="101"/>
      <c r="L94" s="101"/>
    </row>
    <row r="95" spans="1:74" ht="24.6" customHeight="1" x14ac:dyDescent="0.25">
      <c r="A95" s="238" t="s">
        <v>16</v>
      </c>
      <c r="B95" s="239"/>
      <c r="C95" s="239"/>
      <c r="D95" s="8" t="s">
        <v>6</v>
      </c>
      <c r="E95" s="30">
        <f>F95+G95+H95+I95+J95</f>
        <v>27395024.721349996</v>
      </c>
      <c r="F95" s="33">
        <f t="shared" ref="F95:J95" si="12">SUM(F96:F99)</f>
        <v>2111538.78149</v>
      </c>
      <c r="G95" s="30">
        <f t="shared" si="12"/>
        <v>4568107.56886</v>
      </c>
      <c r="H95" s="30">
        <f t="shared" si="12"/>
        <v>8883411.6209999993</v>
      </c>
      <c r="I95" s="30">
        <f t="shared" si="12"/>
        <v>9488290.9399999995</v>
      </c>
      <c r="J95" s="30">
        <f t="shared" si="12"/>
        <v>2343675.81</v>
      </c>
      <c r="K95" s="235"/>
      <c r="L95" s="235"/>
    </row>
    <row r="96" spans="1:74" ht="48.75" customHeight="1" x14ac:dyDescent="0.25">
      <c r="A96" s="239"/>
      <c r="B96" s="239"/>
      <c r="C96" s="239"/>
      <c r="D96" s="12" t="s">
        <v>50</v>
      </c>
      <c r="E96" s="30">
        <f>F96+G96+H96+I96+J96</f>
        <v>5298069.1000000006</v>
      </c>
      <c r="F96" s="67">
        <f>F70</f>
        <v>450000</v>
      </c>
      <c r="G96" s="25">
        <f>G70</f>
        <v>550000</v>
      </c>
      <c r="H96" s="26">
        <v>2337289.7000000002</v>
      </c>
      <c r="I96" s="25">
        <f>I70</f>
        <v>1686304.2000000002</v>
      </c>
      <c r="J96" s="27">
        <f>J70</f>
        <v>274475.2</v>
      </c>
      <c r="K96" s="236"/>
      <c r="L96" s="236"/>
    </row>
    <row r="97" spans="1:12" ht="62.45" customHeight="1" x14ac:dyDescent="0.25">
      <c r="A97" s="239"/>
      <c r="B97" s="239"/>
      <c r="C97" s="239"/>
      <c r="D97" s="76" t="s">
        <v>26</v>
      </c>
      <c r="E97" s="30">
        <f>F97+G97+H97+I97+J97</f>
        <v>13459081.015709998</v>
      </c>
      <c r="F97" s="29">
        <f t="shared" ref="F97:J97" si="13">F71+F88</f>
        <v>1060093.2257099999</v>
      </c>
      <c r="G97" s="30">
        <f t="shared" si="13"/>
        <v>1328031.68</v>
      </c>
      <c r="H97" s="31">
        <f t="shared" si="13"/>
        <v>4194226.65</v>
      </c>
      <c r="I97" s="30">
        <f>I71+I88</f>
        <v>5719887.6499999994</v>
      </c>
      <c r="J97" s="30">
        <f t="shared" si="13"/>
        <v>1156841.81</v>
      </c>
      <c r="K97" s="236"/>
      <c r="L97" s="236"/>
    </row>
    <row r="98" spans="1:12" ht="52.5" customHeight="1" x14ac:dyDescent="0.25">
      <c r="A98" s="239"/>
      <c r="B98" s="239"/>
      <c r="C98" s="239"/>
      <c r="D98" s="80" t="s">
        <v>7</v>
      </c>
      <c r="E98" s="30">
        <f>F98+G98+H98+I98+J98</f>
        <v>5705874.6056399988</v>
      </c>
      <c r="F98" s="33">
        <f>F13+F72+F89</f>
        <v>250445.55578</v>
      </c>
      <c r="G98" s="30">
        <f>G13+G72+G89</f>
        <v>479075.88886000001</v>
      </c>
      <c r="H98" s="34">
        <f>H13+H72+H89</f>
        <v>2351895.2709999997</v>
      </c>
      <c r="I98" s="30">
        <f>I13+I72+I89</f>
        <v>2082099.0899999999</v>
      </c>
      <c r="J98" s="35">
        <f>J13+J72+J89</f>
        <v>542358.80000000005</v>
      </c>
      <c r="K98" s="236"/>
      <c r="L98" s="236"/>
    </row>
    <row r="99" spans="1:12" ht="44.25" customHeight="1" x14ac:dyDescent="0.25">
      <c r="A99" s="239"/>
      <c r="B99" s="239"/>
      <c r="C99" s="239"/>
      <c r="D99" s="8" t="s">
        <v>29</v>
      </c>
      <c r="E99" s="30">
        <f>F99+G99+H99+I99+J99</f>
        <v>2932000</v>
      </c>
      <c r="F99" s="30">
        <f>F73+F90</f>
        <v>351000</v>
      </c>
      <c r="G99" s="30">
        <f>G73+G90</f>
        <v>2211000</v>
      </c>
      <c r="H99" s="30">
        <f>H73+H90</f>
        <v>0</v>
      </c>
      <c r="I99" s="30">
        <f>I73+I90</f>
        <v>0</v>
      </c>
      <c r="J99" s="30">
        <f>J73+J90</f>
        <v>370000</v>
      </c>
      <c r="K99" s="237"/>
      <c r="L99" s="237"/>
    </row>
    <row r="100" spans="1:12" ht="18.75" x14ac:dyDescent="0.3">
      <c r="A100" s="57"/>
      <c r="B100" s="57"/>
      <c r="C100" s="57"/>
      <c r="D100" s="58"/>
      <c r="E100" s="57"/>
      <c r="F100" s="57"/>
      <c r="G100" s="59"/>
      <c r="H100" s="60"/>
      <c r="I100" s="59"/>
      <c r="J100" s="60"/>
      <c r="K100" s="57"/>
      <c r="L100" s="79" t="s">
        <v>59</v>
      </c>
    </row>
    <row r="101" spans="1:12" ht="18.75" x14ac:dyDescent="0.3">
      <c r="A101" s="68" t="s">
        <v>54</v>
      </c>
      <c r="B101" s="68"/>
      <c r="C101" s="68"/>
      <c r="D101" s="68"/>
      <c r="E101" s="69"/>
      <c r="F101" s="69"/>
      <c r="G101" s="70"/>
      <c r="H101" s="69"/>
      <c r="I101" s="70" t="s">
        <v>55</v>
      </c>
      <c r="J101" s="11"/>
      <c r="K101" s="11"/>
      <c r="L101" s="11"/>
    </row>
    <row r="102" spans="1:12" ht="13.15" customHeight="1" x14ac:dyDescent="0.3">
      <c r="A102" s="243"/>
      <c r="B102" s="243"/>
      <c r="C102" s="243"/>
      <c r="D102" s="243"/>
      <c r="E102" s="69"/>
      <c r="F102" s="69"/>
      <c r="G102" s="70"/>
      <c r="H102" s="69"/>
      <c r="I102" s="70"/>
      <c r="J102" s="11"/>
      <c r="K102" s="11"/>
      <c r="L102" s="11"/>
    </row>
    <row r="103" spans="1:12" ht="14.45" customHeight="1" x14ac:dyDescent="0.3">
      <c r="A103" s="71"/>
      <c r="B103" s="72"/>
      <c r="C103" s="73"/>
      <c r="D103" s="72"/>
      <c r="E103" s="69"/>
      <c r="F103" s="69"/>
      <c r="G103" s="70"/>
      <c r="H103" s="69"/>
      <c r="I103" s="70"/>
      <c r="J103" s="11"/>
      <c r="K103" s="11"/>
      <c r="L103" s="11"/>
    </row>
    <row r="104" spans="1:12" ht="18.75" x14ac:dyDescent="0.3">
      <c r="A104" s="243" t="s">
        <v>31</v>
      </c>
      <c r="B104" s="243"/>
      <c r="C104" s="74"/>
      <c r="D104" s="72"/>
      <c r="E104" s="69"/>
      <c r="F104" s="69"/>
      <c r="G104" s="70"/>
      <c r="H104" s="69"/>
      <c r="I104" s="70"/>
      <c r="J104" s="11"/>
      <c r="K104" s="11"/>
      <c r="L104" s="11"/>
    </row>
    <row r="105" spans="1:12" ht="18.75" x14ac:dyDescent="0.3">
      <c r="A105" s="243" t="s">
        <v>32</v>
      </c>
      <c r="B105" s="243"/>
      <c r="C105" s="243"/>
      <c r="D105" s="243"/>
      <c r="E105" s="69"/>
      <c r="F105" s="69"/>
      <c r="G105" s="70"/>
      <c r="H105" s="69"/>
      <c r="I105" s="75" t="s">
        <v>34</v>
      </c>
      <c r="J105" s="11"/>
      <c r="K105" s="11"/>
      <c r="L105" s="11"/>
    </row>
    <row r="106" spans="1:12" ht="18.75" x14ac:dyDescent="0.3">
      <c r="A106" s="243" t="s">
        <v>33</v>
      </c>
      <c r="B106" s="243"/>
      <c r="C106" s="243"/>
      <c r="D106" s="243"/>
      <c r="E106" s="69"/>
      <c r="F106" s="69"/>
      <c r="G106" s="70"/>
      <c r="H106" s="69"/>
      <c r="I106" s="70"/>
      <c r="J106" s="11"/>
      <c r="K106" s="11"/>
      <c r="L106" s="11"/>
    </row>
    <row r="107" spans="1:12" ht="18.75" x14ac:dyDescent="0.3">
      <c r="A107" s="243" t="s">
        <v>53</v>
      </c>
      <c r="B107" s="243"/>
      <c r="C107" s="243"/>
      <c r="D107" s="243"/>
      <c r="E107" s="69"/>
      <c r="F107" s="69"/>
      <c r="G107" s="70"/>
      <c r="H107" s="69"/>
      <c r="I107" s="70"/>
      <c r="J107" s="11"/>
      <c r="K107" s="11"/>
      <c r="L107" s="11"/>
    </row>
    <row r="108" spans="1:12" x14ac:dyDescent="0.25">
      <c r="H108" s="4"/>
    </row>
    <row r="109" spans="1:12" x14ac:dyDescent="0.25">
      <c r="H109" s="4"/>
    </row>
    <row r="110" spans="1:12" x14ac:dyDescent="0.25">
      <c r="H110" s="4"/>
    </row>
    <row r="111" spans="1:12" x14ac:dyDescent="0.25">
      <c r="H111" s="4"/>
    </row>
    <row r="112" spans="1:12" x14ac:dyDescent="0.25">
      <c r="H112" s="4"/>
    </row>
    <row r="113" spans="8:8" x14ac:dyDescent="0.25">
      <c r="H113" s="4"/>
    </row>
    <row r="114" spans="8:8" x14ac:dyDescent="0.25">
      <c r="H114" s="4"/>
    </row>
    <row r="115" spans="8:8" x14ac:dyDescent="0.25">
      <c r="H115" s="4"/>
    </row>
    <row r="116" spans="8:8" x14ac:dyDescent="0.25">
      <c r="H116" s="4"/>
    </row>
    <row r="117" spans="8:8" x14ac:dyDescent="0.25">
      <c r="H117" s="4"/>
    </row>
    <row r="118" spans="8:8" x14ac:dyDescent="0.25">
      <c r="H118" s="4"/>
    </row>
    <row r="119" spans="8:8" x14ac:dyDescent="0.25">
      <c r="H119" s="4"/>
    </row>
    <row r="120" spans="8:8" x14ac:dyDescent="0.25">
      <c r="H120" s="4"/>
    </row>
    <row r="121" spans="8:8" x14ac:dyDescent="0.25">
      <c r="H121" s="4"/>
    </row>
    <row r="122" spans="8:8" x14ac:dyDescent="0.25">
      <c r="H122" s="4"/>
    </row>
    <row r="123" spans="8:8" x14ac:dyDescent="0.25">
      <c r="H123" s="4"/>
    </row>
    <row r="124" spans="8:8" x14ac:dyDescent="0.25">
      <c r="H124" s="4"/>
    </row>
    <row r="125" spans="8:8" x14ac:dyDescent="0.25">
      <c r="H125" s="4"/>
    </row>
    <row r="126" spans="8:8" x14ac:dyDescent="0.25">
      <c r="H126" s="4"/>
    </row>
    <row r="127" spans="8:8" x14ac:dyDescent="0.25">
      <c r="H127" s="4"/>
    </row>
    <row r="128" spans="8:8" x14ac:dyDescent="0.25">
      <c r="H128" s="4"/>
    </row>
    <row r="129" spans="8:8" x14ac:dyDescent="0.25">
      <c r="H129" s="4"/>
    </row>
    <row r="130" spans="8:8" x14ac:dyDescent="0.25">
      <c r="H130" s="4"/>
    </row>
    <row r="131" spans="8:8" x14ac:dyDescent="0.25">
      <c r="H131" s="4"/>
    </row>
    <row r="132" spans="8:8" x14ac:dyDescent="0.25">
      <c r="H132" s="4"/>
    </row>
    <row r="133" spans="8:8" x14ac:dyDescent="0.25">
      <c r="H133" s="4"/>
    </row>
    <row r="134" spans="8:8" x14ac:dyDescent="0.25">
      <c r="H134" s="4"/>
    </row>
    <row r="135" spans="8:8" x14ac:dyDescent="0.25">
      <c r="H135" s="4"/>
    </row>
  </sheetData>
  <mergeCells count="136">
    <mergeCell ref="K95:K99"/>
    <mergeCell ref="L95:L99"/>
    <mergeCell ref="A95:C99"/>
    <mergeCell ref="B59:B61"/>
    <mergeCell ref="A106:D106"/>
    <mergeCell ref="A107:D107"/>
    <mergeCell ref="K69:K73"/>
    <mergeCell ref="K75:K76"/>
    <mergeCell ref="A102:D102"/>
    <mergeCell ref="A104:B104"/>
    <mergeCell ref="K79:K86"/>
    <mergeCell ref="A91:L91"/>
    <mergeCell ref="K92:K93"/>
    <mergeCell ref="A89:A90"/>
    <mergeCell ref="L87:L90"/>
    <mergeCell ref="C87:C90"/>
    <mergeCell ref="B85:B86"/>
    <mergeCell ref="B74:L74"/>
    <mergeCell ref="A105:D105"/>
    <mergeCell ref="A79:A81"/>
    <mergeCell ref="A62:A65"/>
    <mergeCell ref="C85:C86"/>
    <mergeCell ref="B87:B90"/>
    <mergeCell ref="K87:K90"/>
    <mergeCell ref="B69:B73"/>
    <mergeCell ref="A69:A73"/>
    <mergeCell ref="C69:C73"/>
    <mergeCell ref="B56:B58"/>
    <mergeCell ref="C56:C58"/>
    <mergeCell ref="B79:B81"/>
    <mergeCell ref="A52:A55"/>
    <mergeCell ref="A56:A58"/>
    <mergeCell ref="A59:A61"/>
    <mergeCell ref="C59:C61"/>
    <mergeCell ref="B66:B68"/>
    <mergeCell ref="A66:A68"/>
    <mergeCell ref="C66:C68"/>
    <mergeCell ref="H33:H34"/>
    <mergeCell ref="I33:I34"/>
    <mergeCell ref="J33:J34"/>
    <mergeCell ref="C52:C55"/>
    <mergeCell ref="C79:C81"/>
    <mergeCell ref="K23:K44"/>
    <mergeCell ref="D28:D30"/>
    <mergeCell ref="C37:C40"/>
    <mergeCell ref="F28:F30"/>
    <mergeCell ref="L85:L86"/>
    <mergeCell ref="L79:L81"/>
    <mergeCell ref="L33:L36"/>
    <mergeCell ref="L37:L40"/>
    <mergeCell ref="K62:K68"/>
    <mergeCell ref="K48:K49"/>
    <mergeCell ref="K50:K51"/>
    <mergeCell ref="K77:K78"/>
    <mergeCell ref="A12:A13"/>
    <mergeCell ref="C12:C13"/>
    <mergeCell ref="A18:A19"/>
    <mergeCell ref="A15:A17"/>
    <mergeCell ref="A20:A21"/>
    <mergeCell ref="B20:B21"/>
    <mergeCell ref="C20:C21"/>
    <mergeCell ref="B52:B55"/>
    <mergeCell ref="A23:A26"/>
    <mergeCell ref="A28:A32"/>
    <mergeCell ref="B28:B32"/>
    <mergeCell ref="C28:C32"/>
    <mergeCell ref="A33:A36"/>
    <mergeCell ref="B33:B36"/>
    <mergeCell ref="C33:C36"/>
    <mergeCell ref="L69:L73"/>
    <mergeCell ref="A41:A44"/>
    <mergeCell ref="B41:B44"/>
    <mergeCell ref="C41:C44"/>
    <mergeCell ref="A37:A40"/>
    <mergeCell ref="B3:B4"/>
    <mergeCell ref="G33:G35"/>
    <mergeCell ref="L59:L61"/>
    <mergeCell ref="K52:K61"/>
    <mergeCell ref="L28:L32"/>
    <mergeCell ref="L23:L26"/>
    <mergeCell ref="L52:L55"/>
    <mergeCell ref="B5:L5"/>
    <mergeCell ref="F3:J3"/>
    <mergeCell ref="K3:K4"/>
    <mergeCell ref="L3:L4"/>
    <mergeCell ref="E28:E30"/>
    <mergeCell ref="B37:B40"/>
    <mergeCell ref="G28:G30"/>
    <mergeCell ref="H37:H39"/>
    <mergeCell ref="I37:I39"/>
    <mergeCell ref="J37:J39"/>
    <mergeCell ref="D41:D43"/>
    <mergeCell ref="A3:A4"/>
    <mergeCell ref="L56:L58"/>
    <mergeCell ref="K1:L1"/>
    <mergeCell ref="E3:E4"/>
    <mergeCell ref="B14:L14"/>
    <mergeCell ref="B15:B17"/>
    <mergeCell ref="B2:L2"/>
    <mergeCell ref="D3:D4"/>
    <mergeCell ref="B12:B13"/>
    <mergeCell ref="K6:K11"/>
    <mergeCell ref="L15:L17"/>
    <mergeCell ref="C15:C17"/>
    <mergeCell ref="K15:K22"/>
    <mergeCell ref="L20:L21"/>
    <mergeCell ref="K12:K13"/>
    <mergeCell ref="L12:L13"/>
    <mergeCell ref="B18:B19"/>
    <mergeCell ref="C18:C19"/>
    <mergeCell ref="L18:L19"/>
    <mergeCell ref="C3:C4"/>
    <mergeCell ref="L66:L68"/>
    <mergeCell ref="C62:C65"/>
    <mergeCell ref="B62:B65"/>
    <mergeCell ref="L62:L65"/>
    <mergeCell ref="C23:C26"/>
    <mergeCell ref="B23:B26"/>
    <mergeCell ref="D33:D35"/>
    <mergeCell ref="E33:E35"/>
    <mergeCell ref="F33:F35"/>
    <mergeCell ref="D37:D39"/>
    <mergeCell ref="E37:E39"/>
    <mergeCell ref="F37:F39"/>
    <mergeCell ref="G37:G39"/>
    <mergeCell ref="E41:E43"/>
    <mergeCell ref="F41:F43"/>
    <mergeCell ref="G41:G43"/>
    <mergeCell ref="H41:H43"/>
    <mergeCell ref="I41:I43"/>
    <mergeCell ref="J41:J43"/>
    <mergeCell ref="L41:L44"/>
    <mergeCell ref="K45:K47"/>
    <mergeCell ref="H28:H30"/>
    <mergeCell ref="I28:I30"/>
    <mergeCell ref="J28:J30"/>
  </mergeCells>
  <printOptions horizontalCentered="1"/>
  <pageMargins left="0.23622047244094491" right="0.23622047244094491" top="0.74803149606299213" bottom="0.55118110236220474" header="0.31496062992125984" footer="0.31496062992125984"/>
  <pageSetup paperSize="9" scale="55" fitToWidth="0" fitToHeight="0" orientation="landscape" horizontalDpi="4294967295" verticalDpi="4294967295" r:id="rId1"/>
  <headerFooter differentFirst="1">
    <oddHeader xml:space="preserve">&amp;L
&amp;C&amp;P 
</oddHeader>
  </headerFooter>
  <rowBreaks count="5" manualBreakCount="5">
    <brk id="13" max="11" man="1"/>
    <brk id="26" max="11" man="1"/>
    <brk id="57" max="11" man="1"/>
    <brk id="73" max="11" man="1"/>
    <brk id="8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M4"/>
    </sheetView>
  </sheetViews>
  <sheetFormatPr defaultRowHeight="15" x14ac:dyDescent="0.25"/>
  <cols>
    <col min="5" max="7" width="9.140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2022-11-07T13:40:40Z</dcterms:modified>
</cp:coreProperties>
</file>