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18-64-104\Share\_Общее\Муниципальная программа Развитие инженерной инфраструктуры и энергоэффективности\МП ЖКХ и энергетика 2020-2024 гг\Версия 27\Разместить\"/>
    </mc:Choice>
  </mc:AlternateContent>
  <bookViews>
    <workbookView xWindow="0" yWindow="0" windowWidth="28800" windowHeight="12300"/>
  </bookViews>
  <sheets>
    <sheet name="Приложение 1" sheetId="1" r:id="rId1"/>
    <sheet name="Субсидии" sheetId="2" r:id="rId2"/>
  </sheets>
  <externalReferences>
    <externalReference r:id="rId3"/>
  </externalReferences>
  <definedNames>
    <definedName name="_xlnm._FilterDatabase" localSheetId="0" hidden="1">'Приложение 1'!$A$48:$M$193</definedName>
    <definedName name="_xlnm.Print_Titles" localSheetId="0">'Приложение 1'!$9:$10</definedName>
    <definedName name="_xlnm.Print_Area" localSheetId="0">'Приложение 1'!$A$1:$M$361</definedName>
    <definedName name="_xlnm.Print_Area" localSheetId="1">Субсидии!$A$1:$M$46</definedName>
  </definedNames>
  <calcPr calcId="162913"/>
</workbook>
</file>

<file path=xl/calcChain.xml><?xml version="1.0" encoding="utf-8"?>
<calcChain xmlns="http://schemas.openxmlformats.org/spreadsheetml/2006/main">
  <c r="I141" i="1" l="1"/>
  <c r="I124" i="1"/>
  <c r="H128" i="1"/>
  <c r="H122" i="1"/>
  <c r="H116" i="1"/>
  <c r="G116" i="1"/>
  <c r="I214" i="1" l="1"/>
  <c r="F241" i="1"/>
  <c r="I165" i="1" l="1"/>
  <c r="K124" i="1" l="1"/>
  <c r="K122" i="1"/>
  <c r="J122" i="1"/>
  <c r="J124" i="1"/>
  <c r="J121" i="1" l="1"/>
  <c r="I154" i="1" l="1"/>
  <c r="I163" i="1"/>
  <c r="F138" i="1" l="1"/>
  <c r="I155" i="1"/>
  <c r="I153" i="1" s="1"/>
  <c r="K117" i="1"/>
  <c r="J117" i="1"/>
  <c r="I10" i="2" l="1"/>
  <c r="I278" i="1" s="1"/>
  <c r="G20" i="2" l="1"/>
  <c r="H20" i="2"/>
  <c r="I20" i="2"/>
  <c r="J20" i="2"/>
  <c r="K20" i="2"/>
  <c r="G17" i="2"/>
  <c r="H17" i="2"/>
  <c r="I17" i="2"/>
  <c r="J17" i="2"/>
  <c r="K17" i="2"/>
  <c r="G14" i="2"/>
  <c r="H14" i="2"/>
  <c r="I14" i="2"/>
  <c r="J14" i="2"/>
  <c r="K14" i="2"/>
  <c r="F278" i="1"/>
  <c r="F13" i="2"/>
  <c r="H10" i="2"/>
  <c r="J10" i="2"/>
  <c r="K10" i="2"/>
  <c r="G10" i="2"/>
  <c r="F19" i="2"/>
  <c r="F20" i="2" s="1"/>
  <c r="F16" i="2"/>
  <c r="F17" i="2" s="1"/>
  <c r="F12" i="2"/>
  <c r="F14" i="2" s="1"/>
  <c r="J21" i="2" l="1"/>
  <c r="I21" i="2"/>
  <c r="H21" i="2"/>
  <c r="K21" i="2"/>
  <c r="G21" i="2"/>
  <c r="F21" i="2"/>
  <c r="F10" i="2"/>
  <c r="K339" i="1" l="1"/>
  <c r="J339" i="1"/>
  <c r="I44" i="1" l="1"/>
  <c r="F144" i="1" l="1"/>
  <c r="I41" i="1" l="1"/>
  <c r="I122" i="1" l="1"/>
  <c r="G325" i="1" l="1"/>
  <c r="H325" i="1"/>
  <c r="I325" i="1"/>
  <c r="J325" i="1"/>
  <c r="K325" i="1"/>
  <c r="F312" i="1"/>
  <c r="F325" i="1" s="1"/>
  <c r="I279" i="1"/>
  <c r="F279" i="1" s="1"/>
  <c r="J279" i="1"/>
  <c r="G279" i="1" s="1"/>
  <c r="K279" i="1"/>
  <c r="H279" i="1" s="1"/>
  <c r="F277" i="1" l="1"/>
  <c r="F320" i="1"/>
  <c r="F318" i="1"/>
  <c r="G317" i="1"/>
  <c r="H317" i="1"/>
  <c r="I317" i="1"/>
  <c r="J317" i="1"/>
  <c r="K317" i="1"/>
  <c r="F139" i="1" l="1"/>
  <c r="K137" i="1"/>
  <c r="J137" i="1"/>
  <c r="I137" i="1"/>
  <c r="H137" i="1"/>
  <c r="G137" i="1"/>
  <c r="F137" i="1" l="1"/>
  <c r="F289" i="1"/>
  <c r="K278" i="1"/>
  <c r="K276" i="1" s="1"/>
  <c r="J278" i="1"/>
  <c r="J276" i="1" s="1"/>
  <c r="H278" i="1"/>
  <c r="H276" i="1" s="1"/>
  <c r="G278" i="1"/>
  <c r="G276" i="1" s="1"/>
  <c r="F276" i="1" l="1"/>
  <c r="I276" i="1"/>
  <c r="H339" i="1"/>
  <c r="H350" i="1" s="1"/>
  <c r="I339" i="1"/>
  <c r="F348" i="1"/>
  <c r="I285" i="1" l="1"/>
  <c r="I283" i="1" s="1"/>
  <c r="J214" i="1" l="1"/>
  <c r="J213" i="1"/>
  <c r="I213" i="1"/>
  <c r="H238" i="1"/>
  <c r="I238" i="1"/>
  <c r="J238" i="1"/>
  <c r="K238" i="1"/>
  <c r="G238" i="1"/>
  <c r="F239" i="1"/>
  <c r="F240" i="1"/>
  <c r="F238" i="1" l="1"/>
  <c r="F209" i="1" l="1"/>
  <c r="F210" i="1"/>
  <c r="F211" i="1"/>
  <c r="I204" i="1" l="1"/>
  <c r="I21" i="1"/>
  <c r="F30" i="1"/>
  <c r="F41" i="1" l="1"/>
  <c r="F40" i="1"/>
  <c r="G39" i="1"/>
  <c r="H39" i="1"/>
  <c r="I39" i="1"/>
  <c r="J39" i="1"/>
  <c r="K39" i="1"/>
  <c r="F44" i="1"/>
  <c r="F43" i="1"/>
  <c r="K42" i="1"/>
  <c r="J42" i="1"/>
  <c r="I42" i="1"/>
  <c r="F42" i="1" l="1"/>
  <c r="F39" i="1"/>
  <c r="F224" i="1"/>
  <c r="F223" i="1"/>
  <c r="K222" i="1" l="1"/>
  <c r="J222" i="1"/>
  <c r="F29" i="1" l="1"/>
  <c r="F28" i="1"/>
  <c r="J27" i="1"/>
  <c r="K27" i="1"/>
  <c r="I27" i="1"/>
  <c r="K213" i="1" l="1"/>
  <c r="K214" i="1"/>
  <c r="I208" i="1" l="1"/>
  <c r="F130" i="1"/>
  <c r="I344" i="1"/>
  <c r="I340" i="1" s="1"/>
  <c r="J344" i="1"/>
  <c r="J340" i="1" s="1"/>
  <c r="J351" i="1" s="1"/>
  <c r="K344" i="1"/>
  <c r="K340" i="1" s="1"/>
  <c r="H273" i="1" l="1"/>
  <c r="I273" i="1"/>
  <c r="J273" i="1"/>
  <c r="K273" i="1"/>
  <c r="G273" i="1"/>
  <c r="E275" i="1"/>
  <c r="F275" i="1"/>
  <c r="H17" i="1" l="1"/>
  <c r="I17" i="1"/>
  <c r="J17" i="1"/>
  <c r="K17" i="1"/>
  <c r="G17" i="1"/>
  <c r="I192" i="1"/>
  <c r="K43" i="2" l="1"/>
  <c r="J43" i="2"/>
  <c r="I43" i="2"/>
  <c r="H43" i="2"/>
  <c r="G43" i="2"/>
  <c r="F42" i="2"/>
  <c r="F41" i="2"/>
  <c r="F40" i="2"/>
  <c r="K38" i="2"/>
  <c r="J38" i="2"/>
  <c r="I38" i="2"/>
  <c r="H38" i="2"/>
  <c r="G38" i="2"/>
  <c r="F37" i="2"/>
  <c r="F36" i="2"/>
  <c r="F35" i="2"/>
  <c r="F31" i="2"/>
  <c r="F30" i="2"/>
  <c r="K29" i="2"/>
  <c r="K33" i="2" s="1"/>
  <c r="J29" i="2"/>
  <c r="J33" i="2" s="1"/>
  <c r="I29" i="2"/>
  <c r="H29" i="2"/>
  <c r="G29" i="2"/>
  <c r="F28" i="2"/>
  <c r="F27" i="2"/>
  <c r="F26" i="2"/>
  <c r="F25" i="2"/>
  <c r="F24" i="2"/>
  <c r="E22" i="2"/>
  <c r="J44" i="2" l="1"/>
  <c r="K44" i="2"/>
  <c r="K22" i="2" s="1"/>
  <c r="G33" i="2"/>
  <c r="G44" i="2" s="1"/>
  <c r="I33" i="2"/>
  <c r="I44" i="2" s="1"/>
  <c r="F29" i="2"/>
  <c r="F38" i="2"/>
  <c r="F43" i="2"/>
  <c r="K280" i="1"/>
  <c r="H33" i="2"/>
  <c r="H44" i="2" s="1"/>
  <c r="I22" i="2" l="1"/>
  <c r="I280" i="1"/>
  <c r="I274" i="1" s="1"/>
  <c r="F33" i="2"/>
  <c r="J22" i="2"/>
  <c r="J280" i="1"/>
  <c r="H22" i="2"/>
  <c r="H280" i="1"/>
  <c r="G280" i="1" l="1"/>
  <c r="G22" i="2"/>
  <c r="F44" i="2"/>
  <c r="F280" i="1" s="1"/>
  <c r="I117" i="1"/>
  <c r="H134" i="1"/>
  <c r="I134" i="1"/>
  <c r="J134" i="1"/>
  <c r="K134" i="1"/>
  <c r="G134" i="1"/>
  <c r="F135" i="1"/>
  <c r="F136" i="1"/>
  <c r="F237" i="1"/>
  <c r="F236" i="1"/>
  <c r="I235" i="1"/>
  <c r="F221" i="1"/>
  <c r="F204" i="1"/>
  <c r="F208" i="1"/>
  <c r="F22" i="2" l="1"/>
  <c r="F134" i="1"/>
  <c r="F235" i="1"/>
  <c r="G250" i="1"/>
  <c r="I250" i="1"/>
  <c r="J250" i="1"/>
  <c r="K250" i="1"/>
  <c r="H250" i="1"/>
  <c r="H274" i="1" l="1"/>
  <c r="J274" i="1"/>
  <c r="K274" i="1"/>
  <c r="G274" i="1"/>
  <c r="F282" i="1" l="1"/>
  <c r="F218" i="1" l="1"/>
  <c r="F219" i="1" l="1"/>
  <c r="J313" i="1" l="1"/>
  <c r="K313" i="1"/>
  <c r="I313" i="1"/>
  <c r="F316" i="1"/>
  <c r="F319" i="1"/>
  <c r="F317" i="1" s="1"/>
  <c r="K57" i="1" l="1"/>
  <c r="K65" i="1" l="1"/>
  <c r="J65" i="1"/>
  <c r="K51" i="1" l="1"/>
  <c r="J51" i="1"/>
  <c r="K50" i="1"/>
  <c r="J50" i="1"/>
  <c r="K85" i="1"/>
  <c r="J85" i="1"/>
  <c r="K77" i="1"/>
  <c r="J77" i="1"/>
  <c r="J57" i="1"/>
  <c r="I216" i="1" l="1"/>
  <c r="I212" i="1" l="1"/>
  <c r="F253" i="1"/>
  <c r="F254" i="1"/>
  <c r="F252" i="1"/>
  <c r="H165" i="1" l="1"/>
  <c r="I265" i="1" l="1"/>
  <c r="J265" i="1"/>
  <c r="I35" i="1"/>
  <c r="I16" i="1" s="1"/>
  <c r="J35" i="1"/>
  <c r="K35" i="1"/>
  <c r="H343" i="1" l="1"/>
  <c r="H126" i="1" l="1"/>
  <c r="F251" i="1" l="1"/>
  <c r="K192" i="1" l="1"/>
  <c r="J192" i="1"/>
  <c r="H192" i="1"/>
  <c r="G192" i="1"/>
  <c r="K191" i="1"/>
  <c r="J191" i="1"/>
  <c r="I191" i="1"/>
  <c r="H191" i="1"/>
  <c r="K19" i="1" l="1"/>
  <c r="K20" i="1"/>
  <c r="K21" i="1"/>
  <c r="K73" i="1" l="1"/>
  <c r="K229" i="1" l="1"/>
  <c r="J229" i="1"/>
  <c r="F230" i="1"/>
  <c r="F231" i="1"/>
  <c r="J146" i="1"/>
  <c r="J155" i="1"/>
  <c r="J154" i="1"/>
  <c r="J163" i="1"/>
  <c r="F229" i="1" l="1"/>
  <c r="K212" i="1"/>
  <c r="J153" i="1"/>
  <c r="J212" i="1"/>
  <c r="F108" i="1"/>
  <c r="F107" i="1"/>
  <c r="F106" i="1"/>
  <c r="K105" i="1"/>
  <c r="F105" i="1" s="1"/>
  <c r="F104" i="1"/>
  <c r="F103" i="1"/>
  <c r="F102" i="1"/>
  <c r="K101" i="1"/>
  <c r="F101" i="1" s="1"/>
  <c r="F100" i="1"/>
  <c r="F99" i="1"/>
  <c r="F98" i="1"/>
  <c r="K97" i="1"/>
  <c r="F97" i="1" s="1"/>
  <c r="F96" i="1"/>
  <c r="F95" i="1"/>
  <c r="F94" i="1"/>
  <c r="K93" i="1"/>
  <c r="F93" i="1" s="1"/>
  <c r="F92" i="1"/>
  <c r="F91" i="1"/>
  <c r="F90" i="1"/>
  <c r="K89" i="1"/>
  <c r="F89" i="1" s="1"/>
  <c r="F88" i="1"/>
  <c r="F87" i="1"/>
  <c r="F86" i="1"/>
  <c r="F85" i="1"/>
  <c r="F84" i="1"/>
  <c r="F83" i="1"/>
  <c r="F82" i="1"/>
  <c r="K81" i="1"/>
  <c r="F81" i="1" s="1"/>
  <c r="F80" i="1"/>
  <c r="F79" i="1"/>
  <c r="F78" i="1"/>
  <c r="F77" i="1"/>
  <c r="F76" i="1"/>
  <c r="F75" i="1"/>
  <c r="F74" i="1"/>
  <c r="F73" i="1"/>
  <c r="F72" i="1"/>
  <c r="F71" i="1"/>
  <c r="F70" i="1"/>
  <c r="K69" i="1"/>
  <c r="F69" i="1" s="1"/>
  <c r="F68" i="1"/>
  <c r="F67" i="1"/>
  <c r="F66" i="1"/>
  <c r="F65" i="1"/>
  <c r="F64" i="1"/>
  <c r="F63" i="1"/>
  <c r="F62" i="1"/>
  <c r="F61" i="1"/>
  <c r="F60" i="1"/>
  <c r="F59" i="1"/>
  <c r="F58" i="1"/>
  <c r="F57" i="1"/>
  <c r="I123" i="1" l="1"/>
  <c r="I121" i="1" l="1"/>
  <c r="F286" i="1"/>
  <c r="H285" i="1"/>
  <c r="F285" i="1" l="1"/>
  <c r="F250" i="1"/>
  <c r="H214" i="1"/>
  <c r="H188" i="1" s="1"/>
  <c r="H123" i="1" l="1"/>
  <c r="H260" i="1" l="1"/>
  <c r="F220" i="1" l="1"/>
  <c r="H124" i="1"/>
  <c r="F129" i="1"/>
  <c r="H36" i="1" l="1"/>
  <c r="H344" i="1" l="1"/>
  <c r="F346" i="1"/>
  <c r="H340" i="1" l="1"/>
  <c r="F344" i="1"/>
  <c r="F345" i="1"/>
  <c r="H315" i="1"/>
  <c r="J188" i="1" l="1"/>
  <c r="K188" i="1"/>
  <c r="J20" i="1"/>
  <c r="I20" i="1"/>
  <c r="H20" i="1"/>
  <c r="J21" i="1"/>
  <c r="H21" i="1"/>
  <c r="F207" i="1"/>
  <c r="F206" i="1"/>
  <c r="K205" i="1"/>
  <c r="J205" i="1"/>
  <c r="I205" i="1"/>
  <c r="H205" i="1"/>
  <c r="G205" i="1"/>
  <c r="F203" i="1"/>
  <c r="F202" i="1"/>
  <c r="K201" i="1"/>
  <c r="J201" i="1"/>
  <c r="I201" i="1"/>
  <c r="H201" i="1"/>
  <c r="G201" i="1"/>
  <c r="F133" i="1"/>
  <c r="F132" i="1"/>
  <c r="K131" i="1"/>
  <c r="J131" i="1"/>
  <c r="I131" i="1"/>
  <c r="H131" i="1"/>
  <c r="G131" i="1"/>
  <c r="F205" i="1" l="1"/>
  <c r="F131" i="1"/>
  <c r="F201" i="1"/>
  <c r="G216" i="1" l="1"/>
  <c r="G125" i="1"/>
  <c r="G23" i="1"/>
  <c r="F288" i="1"/>
  <c r="H287" i="1" l="1"/>
  <c r="F287" i="1" l="1"/>
  <c r="F283" i="1" s="1"/>
  <c r="H283" i="1"/>
  <c r="J187" i="1"/>
  <c r="K187" i="1"/>
  <c r="K291" i="1" s="1"/>
  <c r="K15" i="1"/>
  <c r="J19" i="1" l="1"/>
  <c r="I19" i="1"/>
  <c r="J116" i="1" l="1"/>
  <c r="K116" i="1"/>
  <c r="J182" i="1" l="1"/>
  <c r="J115" i="1"/>
  <c r="K115" i="1"/>
  <c r="K18" i="1"/>
  <c r="I15" i="1" l="1"/>
  <c r="I18" i="1"/>
  <c r="J15" i="1"/>
  <c r="J18" i="1"/>
  <c r="G27" i="1" l="1"/>
  <c r="H27" i="1"/>
  <c r="K265" i="1"/>
  <c r="H265" i="1"/>
  <c r="G265" i="1"/>
  <c r="H125" i="1"/>
  <c r="F265" i="1" l="1"/>
  <c r="F27" i="1"/>
  <c r="I116" i="1"/>
  <c r="F116" i="1" s="1"/>
  <c r="I125" i="1"/>
  <c r="G213" i="1" l="1"/>
  <c r="H213" i="1"/>
  <c r="H187" i="1" s="1"/>
  <c r="F227" i="1"/>
  <c r="F228" i="1"/>
  <c r="F226" i="1"/>
  <c r="G225" i="1"/>
  <c r="H225" i="1"/>
  <c r="I225" i="1"/>
  <c r="J225" i="1"/>
  <c r="K225" i="1"/>
  <c r="I187" i="1" l="1"/>
  <c r="F213" i="1"/>
  <c r="I188" i="1"/>
  <c r="F225" i="1"/>
  <c r="I146" i="1"/>
  <c r="I182" i="1" s="1"/>
  <c r="I147" i="1"/>
  <c r="I183" i="1" s="1"/>
  <c r="G163" i="1" l="1"/>
  <c r="H163" i="1"/>
  <c r="K163" i="1"/>
  <c r="F164" i="1"/>
  <c r="G21" i="1" l="1"/>
  <c r="G20" i="1"/>
  <c r="G15" i="1" s="1"/>
  <c r="G19" i="1"/>
  <c r="G14" i="1" s="1"/>
  <c r="F25" i="1"/>
  <c r="F24" i="1"/>
  <c r="H23" i="1" l="1"/>
  <c r="F23" i="1" s="1"/>
  <c r="F26" i="1"/>
  <c r="F113" i="1" l="1"/>
  <c r="F22" i="1" l="1"/>
  <c r="H52" i="1"/>
  <c r="I52" i="1"/>
  <c r="I48" i="1" s="1"/>
  <c r="J48" i="1"/>
  <c r="K48" i="1"/>
  <c r="G52" i="1"/>
  <c r="G48" i="1" s="1"/>
  <c r="H51" i="1"/>
  <c r="H47" i="1" s="1"/>
  <c r="I51" i="1"/>
  <c r="I47" i="1" s="1"/>
  <c r="I111" i="1" s="1"/>
  <c r="J47" i="1"/>
  <c r="J111" i="1" s="1"/>
  <c r="K47" i="1"/>
  <c r="G51" i="1"/>
  <c r="G47" i="1" s="1"/>
  <c r="H50" i="1"/>
  <c r="H46" i="1" s="1"/>
  <c r="I50" i="1"/>
  <c r="I46" i="1" s="1"/>
  <c r="I110" i="1" s="1"/>
  <c r="I353" i="1" s="1"/>
  <c r="J46" i="1"/>
  <c r="J110" i="1" s="1"/>
  <c r="J353" i="1" s="1"/>
  <c r="K46" i="1"/>
  <c r="G50" i="1"/>
  <c r="F55" i="1"/>
  <c r="F54" i="1"/>
  <c r="K53" i="1"/>
  <c r="J53" i="1"/>
  <c r="I53" i="1"/>
  <c r="H53" i="1"/>
  <c r="G53" i="1"/>
  <c r="F52" i="1" l="1"/>
  <c r="G49" i="1"/>
  <c r="K45" i="1"/>
  <c r="I45" i="1"/>
  <c r="J45" i="1"/>
  <c r="H49" i="1"/>
  <c r="F51" i="1"/>
  <c r="G46" i="1"/>
  <c r="F46" i="1" s="1"/>
  <c r="K49" i="1"/>
  <c r="I49" i="1"/>
  <c r="H48" i="1"/>
  <c r="F48" i="1" s="1"/>
  <c r="F47" i="1"/>
  <c r="J49" i="1"/>
  <c r="F50" i="1"/>
  <c r="F56" i="1"/>
  <c r="F53" i="1" s="1"/>
  <c r="G45" i="1" l="1"/>
  <c r="F49" i="1"/>
  <c r="H45" i="1"/>
  <c r="F21" i="1"/>
  <c r="K111" i="1"/>
  <c r="K14" i="1"/>
  <c r="F45" i="1" l="1"/>
  <c r="K110" i="1"/>
  <c r="K353" i="1" s="1"/>
  <c r="H257" i="1"/>
  <c r="H255" i="1" s="1"/>
  <c r="I332" i="1" l="1"/>
  <c r="J332" i="1"/>
  <c r="K332" i="1"/>
  <c r="H332" i="1"/>
  <c r="H330" i="1" s="1"/>
  <c r="F333" i="1"/>
  <c r="F334" i="1"/>
  <c r="G262" i="1" l="1"/>
  <c r="G261" i="1"/>
  <c r="G142" i="1" l="1"/>
  <c r="G36" i="1" l="1"/>
  <c r="G315" i="1"/>
  <c r="G170" i="1"/>
  <c r="G257" i="1" l="1"/>
  <c r="G260" i="1"/>
  <c r="K330" i="1"/>
  <c r="J330" i="1"/>
  <c r="I330" i="1"/>
  <c r="G330" i="1"/>
  <c r="F268" i="1"/>
  <c r="F343" i="1" l="1"/>
  <c r="K248" i="1" l="1"/>
  <c r="K245" i="1" s="1"/>
  <c r="J248" i="1"/>
  <c r="J245" i="1" s="1"/>
  <c r="I248" i="1"/>
  <c r="I245" i="1" s="1"/>
  <c r="H248" i="1"/>
  <c r="H245" i="1" s="1"/>
  <c r="G248" i="1"/>
  <c r="G245" i="1" s="1"/>
  <c r="E248" i="1"/>
  <c r="F249" i="1"/>
  <c r="K193" i="1"/>
  <c r="J193" i="1"/>
  <c r="I193" i="1"/>
  <c r="H193" i="1"/>
  <c r="G193" i="1"/>
  <c r="E193" i="1"/>
  <c r="F200" i="1"/>
  <c r="E189" i="1" l="1"/>
  <c r="E186" i="1" s="1"/>
  <c r="K189" i="1"/>
  <c r="I189" i="1"/>
  <c r="I186" i="1" s="1"/>
  <c r="J189" i="1"/>
  <c r="J186" i="1" s="1"/>
  <c r="G189" i="1"/>
  <c r="H189" i="1"/>
  <c r="F193" i="1"/>
  <c r="F189" i="1" l="1"/>
  <c r="F248" i="1"/>
  <c r="F245" i="1" s="1"/>
  <c r="G141" i="1" l="1"/>
  <c r="F141" i="1" s="1"/>
  <c r="F143" i="1"/>
  <c r="F281" i="1" l="1"/>
  <c r="G123" i="1" l="1"/>
  <c r="G122" i="1"/>
  <c r="J311" i="1" l="1"/>
  <c r="J326" i="1" s="1"/>
  <c r="F123" i="1" l="1"/>
  <c r="F127" i="1"/>
  <c r="E351" i="1" l="1"/>
  <c r="G342" i="1"/>
  <c r="G350" i="1" s="1"/>
  <c r="K341" i="1"/>
  <c r="J341" i="1"/>
  <c r="I341" i="1"/>
  <c r="H341" i="1"/>
  <c r="E341" i="1"/>
  <c r="K351" i="1"/>
  <c r="I351" i="1"/>
  <c r="H351" i="1"/>
  <c r="H349" i="1" s="1"/>
  <c r="G340" i="1"/>
  <c r="G351" i="1" s="1"/>
  <c r="K350" i="1"/>
  <c r="I350" i="1"/>
  <c r="E338" i="1"/>
  <c r="E350" i="1" s="1"/>
  <c r="F332" i="1"/>
  <c r="F330" i="1" s="1"/>
  <c r="K336" i="1"/>
  <c r="K335" i="1" s="1"/>
  <c r="J336" i="1"/>
  <c r="I336" i="1"/>
  <c r="I335" i="1" s="1"/>
  <c r="H336" i="1"/>
  <c r="H335" i="1" s="1"/>
  <c r="G336" i="1"/>
  <c r="G335" i="1" s="1"/>
  <c r="K327" i="1"/>
  <c r="J327" i="1"/>
  <c r="I327" i="1"/>
  <c r="H327" i="1"/>
  <c r="G327" i="1"/>
  <c r="E327" i="1"/>
  <c r="F322" i="1"/>
  <c r="F321" i="1" s="1"/>
  <c r="H321" i="1"/>
  <c r="F315" i="1"/>
  <c r="F313" i="1" s="1"/>
  <c r="K311" i="1"/>
  <c r="K326" i="1" s="1"/>
  <c r="I311" i="1"/>
  <c r="I326" i="1" s="1"/>
  <c r="H313" i="1"/>
  <c r="H326" i="1" s="1"/>
  <c r="G313" i="1"/>
  <c r="G326" i="1" s="1"/>
  <c r="F310" i="1"/>
  <c r="F309" i="1"/>
  <c r="F308" i="1"/>
  <c r="F307" i="1"/>
  <c r="E306" i="1"/>
  <c r="F297" i="1"/>
  <c r="I296" i="1"/>
  <c r="I295" i="1" s="1"/>
  <c r="H296" i="1"/>
  <c r="H295" i="1" s="1"/>
  <c r="G296" i="1"/>
  <c r="G295" i="1" s="1"/>
  <c r="E296" i="1"/>
  <c r="E326" i="1" s="1"/>
  <c r="K295" i="1"/>
  <c r="J295" i="1"/>
  <c r="K283" i="1"/>
  <c r="J283" i="1"/>
  <c r="G283" i="1"/>
  <c r="E280" i="1"/>
  <c r="E273" i="1"/>
  <c r="E291" i="1" s="1"/>
  <c r="F267" i="1"/>
  <c r="F266" i="1"/>
  <c r="F264" i="1"/>
  <c r="F263" i="1"/>
  <c r="F261" i="1"/>
  <c r="K260" i="1"/>
  <c r="J260" i="1"/>
  <c r="I260" i="1"/>
  <c r="K259" i="1"/>
  <c r="J259" i="1"/>
  <c r="J256" i="1" s="1"/>
  <c r="J291" i="1" s="1"/>
  <c r="I259" i="1"/>
  <c r="I256" i="1" s="1"/>
  <c r="I291" i="1" s="1"/>
  <c r="H259" i="1"/>
  <c r="I222" i="1"/>
  <c r="H222" i="1"/>
  <c r="G222" i="1"/>
  <c r="F217" i="1"/>
  <c r="H216" i="1"/>
  <c r="F216" i="1" s="1"/>
  <c r="H186" i="1"/>
  <c r="G214" i="1"/>
  <c r="F214" i="1" s="1"/>
  <c r="F199" i="1"/>
  <c r="F198" i="1"/>
  <c r="F197" i="1"/>
  <c r="F196" i="1"/>
  <c r="F195" i="1"/>
  <c r="F192" i="1"/>
  <c r="E192" i="1"/>
  <c r="E191" i="1"/>
  <c r="K184" i="1"/>
  <c r="J184" i="1"/>
  <c r="I184" i="1"/>
  <c r="I181" i="1" s="1"/>
  <c r="H184" i="1"/>
  <c r="G184" i="1"/>
  <c r="E184" i="1"/>
  <c r="E183" i="1"/>
  <c r="K176" i="1"/>
  <c r="J176" i="1"/>
  <c r="I176" i="1"/>
  <c r="H176" i="1"/>
  <c r="G176" i="1"/>
  <c r="F176" i="1"/>
  <c r="E176" i="1"/>
  <c r="F175" i="1"/>
  <c r="K174" i="1"/>
  <c r="J174" i="1"/>
  <c r="I174" i="1"/>
  <c r="H174" i="1"/>
  <c r="G174" i="1"/>
  <c r="G147" i="1"/>
  <c r="F171" i="1"/>
  <c r="F170" i="1"/>
  <c r="F169" i="1"/>
  <c r="F167" i="1" s="1"/>
  <c r="K167" i="1"/>
  <c r="J167" i="1"/>
  <c r="I167" i="1"/>
  <c r="H167" i="1"/>
  <c r="G167" i="1"/>
  <c r="E167" i="1"/>
  <c r="F166" i="1"/>
  <c r="F165" i="1"/>
  <c r="F163" i="1" s="1"/>
  <c r="F160" i="1"/>
  <c r="F158" i="1"/>
  <c r="F157" i="1"/>
  <c r="H155" i="1"/>
  <c r="H154" i="1"/>
  <c r="G154" i="1"/>
  <c r="K153" i="1"/>
  <c r="K147" i="1"/>
  <c r="K183" i="1" s="1"/>
  <c r="J147" i="1"/>
  <c r="J183" i="1" s="1"/>
  <c r="H147" i="1"/>
  <c r="K146" i="1"/>
  <c r="K182" i="1" s="1"/>
  <c r="H146" i="1"/>
  <c r="G146" i="1"/>
  <c r="E145" i="1"/>
  <c r="F142" i="1"/>
  <c r="F128" i="1"/>
  <c r="F126" i="1"/>
  <c r="K125" i="1"/>
  <c r="J125" i="1"/>
  <c r="E125" i="1"/>
  <c r="H117" i="1"/>
  <c r="G124" i="1"/>
  <c r="G121" i="1" s="1"/>
  <c r="K121" i="1"/>
  <c r="E121" i="1"/>
  <c r="E111" i="1"/>
  <c r="F37" i="1"/>
  <c r="F36" i="1"/>
  <c r="K16" i="1"/>
  <c r="K13" i="1" s="1"/>
  <c r="J16" i="1"/>
  <c r="J13" i="1" s="1"/>
  <c r="H35" i="1"/>
  <c r="H16" i="1" s="1"/>
  <c r="H112" i="1" s="1"/>
  <c r="F31" i="1"/>
  <c r="E21" i="1"/>
  <c r="E18" i="1" s="1"/>
  <c r="H14" i="1"/>
  <c r="F14" i="1" s="1"/>
  <c r="E19" i="1"/>
  <c r="E17" i="1"/>
  <c r="G349" i="1" l="1"/>
  <c r="G339" i="1"/>
  <c r="F339" i="1" s="1"/>
  <c r="F350" i="1" s="1"/>
  <c r="K354" i="1"/>
  <c r="F154" i="1"/>
  <c r="G187" i="1"/>
  <c r="F191" i="1"/>
  <c r="F190" i="1" s="1"/>
  <c r="F125" i="1"/>
  <c r="I112" i="1"/>
  <c r="J112" i="1"/>
  <c r="H110" i="1"/>
  <c r="H353" i="1" s="1"/>
  <c r="G111" i="1"/>
  <c r="F20" i="1"/>
  <c r="F19" i="1"/>
  <c r="I257" i="1"/>
  <c r="F260" i="1"/>
  <c r="J350" i="1"/>
  <c r="J349" i="1" s="1"/>
  <c r="J338" i="1"/>
  <c r="F262" i="1"/>
  <c r="F329" i="1"/>
  <c r="E324" i="1"/>
  <c r="E190" i="1"/>
  <c r="G188" i="1"/>
  <c r="H291" i="1"/>
  <c r="F273" i="1"/>
  <c r="H145" i="1"/>
  <c r="E354" i="1"/>
  <c r="E181" i="1"/>
  <c r="G341" i="1"/>
  <c r="F341" i="1" s="1"/>
  <c r="I324" i="1"/>
  <c r="E295" i="1"/>
  <c r="J258" i="1"/>
  <c r="G311" i="1"/>
  <c r="I329" i="1"/>
  <c r="H258" i="1"/>
  <c r="K324" i="1"/>
  <c r="J335" i="1"/>
  <c r="H311" i="1"/>
  <c r="E16" i="1"/>
  <c r="E112" i="1" s="1"/>
  <c r="E109" i="1" s="1"/>
  <c r="K145" i="1"/>
  <c r="G256" i="1"/>
  <c r="G259" i="1"/>
  <c r="K258" i="1"/>
  <c r="F259" i="1"/>
  <c r="H338" i="1"/>
  <c r="I145" i="1"/>
  <c r="J190" i="1"/>
  <c r="I258" i="1"/>
  <c r="K338" i="1"/>
  <c r="H329" i="1"/>
  <c r="F17" i="1"/>
  <c r="H153" i="1"/>
  <c r="J181" i="1"/>
  <c r="F184" i="1"/>
  <c r="K186" i="1"/>
  <c r="E272" i="1"/>
  <c r="I118" i="1"/>
  <c r="H121" i="1"/>
  <c r="H190" i="1"/>
  <c r="G293" i="1"/>
  <c r="G356" i="1" s="1"/>
  <c r="K293" i="1"/>
  <c r="K356" i="1" s="1"/>
  <c r="H324" i="1"/>
  <c r="F147" i="1"/>
  <c r="G145" i="1"/>
  <c r="H118" i="1"/>
  <c r="F119" i="1"/>
  <c r="J118" i="1"/>
  <c r="J145" i="1"/>
  <c r="G190" i="1"/>
  <c r="K190" i="1"/>
  <c r="F222" i="1"/>
  <c r="J293" i="1"/>
  <c r="J356" i="1" s="1"/>
  <c r="F296" i="1"/>
  <c r="F295" i="1" s="1"/>
  <c r="G329" i="1"/>
  <c r="K329" i="1"/>
  <c r="I115" i="1"/>
  <c r="K118" i="1"/>
  <c r="E292" i="1"/>
  <c r="I190" i="1"/>
  <c r="G212" i="1"/>
  <c r="J257" i="1"/>
  <c r="J255" i="1" s="1"/>
  <c r="F327" i="1"/>
  <c r="E349" i="1"/>
  <c r="F122" i="1"/>
  <c r="F174" i="1"/>
  <c r="H212" i="1"/>
  <c r="I293" i="1"/>
  <c r="I356" i="1" s="1"/>
  <c r="G324" i="1"/>
  <c r="J324" i="1"/>
  <c r="J329" i="1"/>
  <c r="I338" i="1"/>
  <c r="F342" i="1"/>
  <c r="F120" i="1"/>
  <c r="G118" i="1"/>
  <c r="G18" i="1"/>
  <c r="H18" i="1"/>
  <c r="F340" i="1"/>
  <c r="F351" i="1" s="1"/>
  <c r="I349" i="1"/>
  <c r="H15" i="1"/>
  <c r="G35" i="1"/>
  <c r="G16" i="1" s="1"/>
  <c r="F16" i="1" s="1"/>
  <c r="F124" i="1"/>
  <c r="G182" i="1"/>
  <c r="F146" i="1"/>
  <c r="K181" i="1"/>
  <c r="H183" i="1"/>
  <c r="F172" i="1"/>
  <c r="G155" i="1"/>
  <c r="F155" i="1" s="1"/>
  <c r="F326" i="1"/>
  <c r="K349" i="1"/>
  <c r="J354" i="1" l="1"/>
  <c r="F349" i="1"/>
  <c r="K292" i="1"/>
  <c r="K290" i="1" s="1"/>
  <c r="I109" i="1"/>
  <c r="J109" i="1"/>
  <c r="F212" i="1"/>
  <c r="I272" i="1"/>
  <c r="H292" i="1"/>
  <c r="H355" i="1" s="1"/>
  <c r="H272" i="1"/>
  <c r="G186" i="1"/>
  <c r="F188" i="1"/>
  <c r="H111" i="1"/>
  <c r="F111" i="1" s="1"/>
  <c r="F15" i="1"/>
  <c r="H182" i="1"/>
  <c r="F182" i="1" s="1"/>
  <c r="I13" i="1"/>
  <c r="K112" i="1"/>
  <c r="F18" i="1"/>
  <c r="G110" i="1"/>
  <c r="G353" i="1" s="1"/>
  <c r="F353" i="1" s="1"/>
  <c r="F257" i="1"/>
  <c r="I292" i="1"/>
  <c r="I355" i="1" s="1"/>
  <c r="I255" i="1"/>
  <c r="G292" i="1"/>
  <c r="G338" i="1"/>
  <c r="F336" i="1"/>
  <c r="F335" i="1" s="1"/>
  <c r="F187" i="1"/>
  <c r="G272" i="1"/>
  <c r="F274" i="1"/>
  <c r="G255" i="1"/>
  <c r="F311" i="1"/>
  <c r="E355" i="1"/>
  <c r="F256" i="1"/>
  <c r="F324" i="1"/>
  <c r="E293" i="1"/>
  <c r="E356" i="1" s="1"/>
  <c r="G258" i="1"/>
  <c r="F258" i="1" s="1"/>
  <c r="E13" i="1"/>
  <c r="G291" i="1"/>
  <c r="F145" i="1"/>
  <c r="J272" i="1"/>
  <c r="F121" i="1"/>
  <c r="J292" i="1"/>
  <c r="J355" i="1" s="1"/>
  <c r="H115" i="1"/>
  <c r="F338" i="1"/>
  <c r="H293" i="1"/>
  <c r="F118" i="1"/>
  <c r="G117" i="1"/>
  <c r="F117" i="1" s="1"/>
  <c r="H13" i="1"/>
  <c r="I354" i="1"/>
  <c r="G153" i="1"/>
  <c r="F153" i="1" s="1"/>
  <c r="F35" i="1"/>
  <c r="K272" i="1" l="1"/>
  <c r="K109" i="1"/>
  <c r="K355" i="1"/>
  <c r="H181" i="1"/>
  <c r="I290" i="1"/>
  <c r="I352" i="1"/>
  <c r="H109" i="1"/>
  <c r="G115" i="1"/>
  <c r="F115" i="1"/>
  <c r="G13" i="1"/>
  <c r="F13" i="1" s="1"/>
  <c r="G112" i="1"/>
  <c r="F110" i="1"/>
  <c r="F255" i="1"/>
  <c r="F186" i="1"/>
  <c r="G290" i="1"/>
  <c r="F272" i="1"/>
  <c r="E290" i="1"/>
  <c r="E352" i="1"/>
  <c r="G354" i="1"/>
  <c r="F292" i="1"/>
  <c r="J352" i="1"/>
  <c r="J290" i="1"/>
  <c r="F291" i="1"/>
  <c r="H290" i="1"/>
  <c r="H356" i="1"/>
  <c r="F356" i="1" s="1"/>
  <c r="F293" i="1"/>
  <c r="G183" i="1"/>
  <c r="F183" i="1" s="1"/>
  <c r="F181" i="1" s="1"/>
  <c r="H354" i="1"/>
  <c r="K352" i="1" l="1"/>
  <c r="F112" i="1"/>
  <c r="F109" i="1" s="1"/>
  <c r="G355" i="1"/>
  <c r="F355" i="1" s="1"/>
  <c r="G109" i="1"/>
  <c r="F290" i="1"/>
  <c r="H352" i="1"/>
  <c r="G181" i="1"/>
  <c r="F354" i="1"/>
  <c r="G352" i="1" l="1"/>
  <c r="F352" i="1"/>
</calcChain>
</file>

<file path=xl/sharedStrings.xml><?xml version="1.0" encoding="utf-8"?>
<sst xmlns="http://schemas.openxmlformats.org/spreadsheetml/2006/main" count="1232" uniqueCount="391">
  <si>
    <t>к муниципальной программе</t>
  </si>
  <si>
    <t xml:space="preserve">"Развитие инженерной инфраструктуры и энергоэффективности" </t>
  </si>
  <si>
    <t>N п/п</t>
  </si>
  <si>
    <t>Срок исполнения мероприятия</t>
  </si>
  <si>
    <t>Источники финансирования</t>
  </si>
  <si>
    <t>Объем финансирования мероприятия в 2019 году (тыс. руб.)</t>
  </si>
  <si>
    <t>Всего (тыс. руб.)</t>
  </si>
  <si>
    <t>Объем финансирования по годам (тыс. руб.)</t>
  </si>
  <si>
    <t>Ответственный за выполнение мероприятия программы</t>
  </si>
  <si>
    <t>Подпрограмма "Чистая вода"</t>
  </si>
  <si>
    <t>1.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</si>
  <si>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</si>
  <si>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2020-2024</t>
  </si>
  <si>
    <t>Итого</t>
  </si>
  <si>
    <t>Средства федерального бюджета</t>
  </si>
  <si>
    <t>Средства бюджета Московской области</t>
  </si>
  <si>
    <t>Средства бюджета  Одинцовского городского округа</t>
  </si>
  <si>
    <t>Внебюджетные источники</t>
  </si>
  <si>
    <t>1.1.</t>
  </si>
  <si>
    <t>Количество созданных и восстановленных ВЗУ, ВНС и станций водоподготовки</t>
  </si>
  <si>
    <t>1.1.1.</t>
  </si>
  <si>
    <t>Реконструкция ВЗУ-1 г.п. Одинцово Одинцовский г.о.</t>
  </si>
  <si>
    <t>Итого:</t>
  </si>
  <si>
    <t xml:space="preserve">Рост доли населения, обеспеченного доброкачественной питьевой водой </t>
  </si>
  <si>
    <t>1.1.2.</t>
  </si>
  <si>
    <t>1.1.3.</t>
  </si>
  <si>
    <t xml:space="preserve">Внебюджетные источники </t>
  </si>
  <si>
    <t>1.1.4.</t>
  </si>
  <si>
    <t>1.1.5.</t>
  </si>
  <si>
    <t>1.1.6.</t>
  </si>
  <si>
    <t>1.1.7.</t>
  </si>
  <si>
    <t>1.1.8.</t>
  </si>
  <si>
    <t>1.1.9.</t>
  </si>
  <si>
    <t>1.1.10.</t>
  </si>
  <si>
    <t>1.2.</t>
  </si>
  <si>
    <t>Управление жилищно-коммунального хозяйства</t>
  </si>
  <si>
    <t>1.3</t>
  </si>
  <si>
    <t>Капитальный ремонт, приобретение, монтаж и ввод в эксплуатацию шахтных колодцев</t>
  </si>
  <si>
    <t>Средства бюджета Одинцовского городского округа</t>
  </si>
  <si>
    <t>Содержание питьевых колодцев</t>
  </si>
  <si>
    <t>1.3.2.</t>
  </si>
  <si>
    <t>Обслуживание водоразборных колонок</t>
  </si>
  <si>
    <t>Содержание водопровода</t>
  </si>
  <si>
    <t>1.3.1.</t>
  </si>
  <si>
    <t>Поставка воды для водопроводных колонок общего пользования в с. Ершово Одинцовского городского округа</t>
  </si>
  <si>
    <t>1.4.</t>
  </si>
  <si>
    <t>Создание и восстановление ВЗУ, ВНС и станций водоподготовки, выполняемых в рамках реализации инвестиционных программ ресурсоснабжающих организаций Московской области</t>
  </si>
  <si>
    <t>ИТОГО по подпрограмме "Чистая вода"</t>
  </si>
  <si>
    <t>Подпрограмма "Системы водоотведения"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</si>
  <si>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</si>
  <si>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Количество созданных и восстановленных объектов очистки сточных вод суммарной производительностью</t>
  </si>
  <si>
    <t>1.2.1.</t>
  </si>
  <si>
    <t xml:space="preserve">Реконструкция очистных сооружений пос. Горки -10 </t>
  </si>
  <si>
    <t>Увеличение доли сточных вод, очищенных до нормативных значений, в общем объеме сточных вод, пропущенных через очистные сооружения</t>
  </si>
  <si>
    <t>1.3.</t>
  </si>
  <si>
    <t>1.4.1.</t>
  </si>
  <si>
    <t>Поставка, установка, монтаж и пусконаладка станции биологической очистки сточных вод с последующей очисткой и обеззараживанием на территории Одинцовского городского округа в д. Полушкино, д. 1</t>
  </si>
  <si>
    <t>2.</t>
  </si>
  <si>
    <t>Основное мероприятие 02. 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</si>
  <si>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2.1.</t>
  </si>
  <si>
    <t xml:space="preserve">Количество построенных, реконструированных, отремонтированных коллекторов (участков), канализационных насосных станций (КНС) </t>
  </si>
  <si>
    <t>2.2.</t>
  </si>
  <si>
    <t>2.2.1.</t>
  </si>
  <si>
    <t>Проектирование и строительство напорного коллектора Грибово с реконструкцией КНС Лесной городок и очистными сооружениями Осоргино</t>
  </si>
  <si>
    <t>2.2.2.</t>
  </si>
  <si>
    <t>Проектирование и строительство самотечного коллектора от 121 АРЗ до КНС Старый городок, строительство напорной канализации до КНС №3, реконструкция КНС Старый городок и КНС №3, реконструкция очистных сооружений г.Кубинка с увеличением производительности очистных сооружений</t>
  </si>
  <si>
    <t>2.2.3.</t>
  </si>
  <si>
    <t>2.2.4.</t>
  </si>
  <si>
    <t>Проектирование и реконструкция КНС пос. Барвиха</t>
  </si>
  <si>
    <t>ТУ Барвихинское</t>
  </si>
  <si>
    <t>2.2.5</t>
  </si>
  <si>
    <t>Строительство хозяйственно-бытовой канализации в д. Раздоры (ПИР)</t>
  </si>
  <si>
    <t>2.2.6.</t>
  </si>
  <si>
    <t>Строительство напорных канализационных коллекторов от КНС пос. Барвиха до очистных сооружений с. Лайково (ПИР)</t>
  </si>
  <si>
    <t>2.8.</t>
  </si>
  <si>
    <t>Содержание дренажной системы</t>
  </si>
  <si>
    <t>2.2.7.</t>
  </si>
  <si>
    <t>Строительство хозяйственно-бытовой канализации в д. Жуковка</t>
  </si>
  <si>
    <t>2.3.</t>
  </si>
  <si>
    <t>2.4.</t>
  </si>
  <si>
    <t>2.4.1.</t>
  </si>
  <si>
    <t>3.</t>
  </si>
  <si>
    <t>Прирост мощности очистных сооружений, обеспечивающих сокращение отведения в реку Волга загрязненных сточных вод</t>
  </si>
  <si>
    <t>3.1.</t>
  </si>
  <si>
    <t>ИТОГО по подпрограмме "Системы водоотведения"</t>
  </si>
  <si>
    <t>Количество созданных и  отремонтированных объектов коммунальной инфраструктуры</t>
  </si>
  <si>
    <t>Проектирование и строительство котельной д. Хлюпино</t>
  </si>
  <si>
    <t>Управление жилищно-коммунального хозяйства, АО "Одинцовская теплосеть"</t>
  </si>
  <si>
    <t xml:space="preserve">Снижение удельного веса потерь теплоэнергии в общем количестве поданного в сеть тепла </t>
  </si>
  <si>
    <t>Дезинфекция колодцев</t>
  </si>
  <si>
    <t>Управление жилищно-коммунального хозяйств</t>
  </si>
  <si>
    <t>Строительство сетей водоснабжения и водоотведения в д. Подушкино Одинцовского г.о.</t>
  </si>
  <si>
    <t>Обеспечение населения бесперебойным теплоснабжением, водоснабжением, водоотведением</t>
  </si>
  <si>
    <t>Обеспечение населения бесперебойными услугами теплоснабжнния</t>
  </si>
  <si>
    <t>1.5.</t>
  </si>
  <si>
    <t xml:space="preserve">Управление жилищно-коммунального хозяйства 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</si>
  <si>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</si>
  <si>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Управление образования Администрации Одинцовского городского округа, Комитет по культуре</t>
  </si>
  <si>
    <t>Количество созданных и восстановленных объектов инженерной инфраструктуры на территории военных городков Московской области</t>
  </si>
  <si>
    <t>2.1.1.</t>
  </si>
  <si>
    <t xml:space="preserve">Капитальный ремонт МБОУ Новогородковская СОШ, военный городок Кубинка-7
</t>
  </si>
  <si>
    <t>Управление образования Администрации Одинцовского городского округа</t>
  </si>
  <si>
    <t>Создание условий, отвечающих требованиям СанПиН в 100% образовательных учреждениях. Проведение капитального ремонта (МБОУ Новогородковская СОШ)</t>
  </si>
  <si>
    <t>2.1.2.</t>
  </si>
  <si>
    <t>Капитальный ремонт здания детского сада, военный городок Кубинка-7</t>
  </si>
  <si>
    <t>Создание условий, отвечающих требованиям СанПиН в 100% образовательных учреждениях. Проведение капитального ремонта (здание детского сада)</t>
  </si>
  <si>
    <t>2.1.3.</t>
  </si>
  <si>
    <t>Комитет по культуре</t>
  </si>
  <si>
    <t>Основное мероприятие 04. Создание экономических условий для повышения эффективности работы организаций жилищно-коммунального хозяйства</t>
  </si>
  <si>
    <t xml:space="preserve">Качественное предоставление коммунальных услуг, с применением мер, направленных на энергосбережение и повышение энергетической эффективности.  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</si>
  <si>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</si>
  <si>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>Достижение уровня готовности объектов жилищно-коммунального хозяйства к осенне-зимнему периоду 100%, снижение задолженности за потребленные топливно-энергетические ресурсы, ежегодно</t>
  </si>
  <si>
    <t>Обеспечение населения бесперебойными услугами теплоснабжения, водоснабжения и водоотведения</t>
  </si>
  <si>
    <t>Субсидия АО "Одинцовская теплосеть"-в качестве вклада в имущество общества, не увеличивающего его уставной капитал, в целях финансового обеспечения затрат в связи с производством и оказанием коммунальных услуг, в том числе для расчетов за поставленный газ</t>
  </si>
  <si>
    <t>Обеспечение населения бесперебойными услугами теплоснабжения</t>
  </si>
  <si>
    <t xml:space="preserve">Субсидия МУП "ЖКХ Назарьево" в целях возмещения недополученных доходов в связи с производством и оказанием коммунальных услуг </t>
  </si>
  <si>
    <t>4.</t>
  </si>
  <si>
    <t>3.4</t>
  </si>
  <si>
    <t>Выполнение работ  по актуализации схем теплоснабжения, водоснабжения, водоотведения территориальных управлений Одинцовского городского округа</t>
  </si>
  <si>
    <t>4.1.</t>
  </si>
  <si>
    <t>4.2.</t>
  </si>
  <si>
    <t>4.3.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</si>
  <si>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</t>
  </si>
  <si>
    <t>Подпрограмма "Энергосбережение и повышение энергетической эффективности"</t>
  </si>
  <si>
    <t>Управление жилищно-коммунального хозяйства,  Управление образования администрации Одинцовского городского округа</t>
  </si>
  <si>
    <t>Увеличение доли зданий, строений, сооружений муниицпальной собственности, соответствующих нормальному уровню энергетической эффективности и выше (A, B, C, D). Повышение энергетической эффективности в бюджетной сфере</t>
  </si>
  <si>
    <t>1.6.</t>
  </si>
  <si>
    <t>1.7.</t>
  </si>
  <si>
    <t>1.8.</t>
  </si>
  <si>
    <t>1.9.</t>
  </si>
  <si>
    <t>1.10.</t>
  </si>
  <si>
    <t xml:space="preserve"> Управление образования администрации Одинцовского городского округа, Управление жилищно-коммунального хозяйства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</si>
  <si>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</si>
  <si>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1.10.1.</t>
  </si>
  <si>
    <t xml:space="preserve">Установка приборов учета холодного водоснабжения в учреждениях Управления образования        </t>
  </si>
  <si>
    <t xml:space="preserve"> Управление образования администрации Одинцовского городского округа</t>
  </si>
  <si>
    <t xml:space="preserve">Увеличение доли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ресурсов. </t>
  </si>
  <si>
    <t>1.10.2.</t>
  </si>
  <si>
    <t xml:space="preserve">Установка  узлов учета тепловой энергии и горячего водоснабжения в учреждениях Управления образования       </t>
  </si>
  <si>
    <t>1.10.3.</t>
  </si>
  <si>
    <t>Замена приборов учета энергетических ресурсов на объектах бюджетной сферы</t>
  </si>
  <si>
    <t>1.10.4.</t>
  </si>
  <si>
    <t>Поверка приборов учета энергетических ресурсов на объектах бюджетной сферы</t>
  </si>
  <si>
    <t>Управляющие компании</t>
  </si>
  <si>
    <t>Увеличение доли многоквартирных домов, оснащенных общедомовыми приборами учета потребляемых энергетических ресурсов.</t>
  </si>
  <si>
    <t>Подпрограмма "Развитие газификации"</t>
  </si>
  <si>
    <t>ИТОГО по подпрограмме "Развитие газификации"</t>
  </si>
  <si>
    <t>Подпрограмма  "Обеспечивающая подпрограмма"</t>
  </si>
  <si>
    <t>Основное мероприятие 01. Создание условий для реализации полномочий органов местного самоуправления</t>
  </si>
  <si>
    <t>Управление Благоустройства</t>
  </si>
  <si>
    <t>Обеспечение деятельности административной комиссии, уполномоченной рассматривать дела об административных правонарушениях в сфере благоустройства</t>
  </si>
  <si>
    <t>ИТОГО по подпрограмме "Обеспечивающая подпрограмма"</t>
  </si>
  <si>
    <t>ИТОГО ПО ПРОГРАММЕ:</t>
  </si>
  <si>
    <t>Подпрограмма "Создание условий для обеспечения качественными коммунальными услугами"</t>
  </si>
  <si>
    <t>"Приложение 1</t>
  </si>
  <si>
    <t xml:space="preserve">                      ".</t>
  </si>
  <si>
    <t>Средства бюджета Московской области, в том числе:</t>
  </si>
  <si>
    <t xml:space="preserve"> - средства бюджета города Москвы</t>
  </si>
  <si>
    <t>1.2.2.</t>
  </si>
  <si>
    <t>1.4.2.</t>
  </si>
  <si>
    <t>Поставка, установка, монтаж и пусконаладка станции биологической очистки сточных вод с последующей очисткой и обеззараживанием в д. Кобяково</t>
  </si>
  <si>
    <t>Мероприятие 02.01. Строительство и реконструкция объектов водоснабжения</t>
  </si>
  <si>
    <t>Мероприятие 02.02. Капитальный ремонт, приобретение, монтаж и ввод в эксплуатацию объектов водоснабжения</t>
  </si>
  <si>
    <t>Мероприятие 02.03. Капитальный ремонт, приобретение, монтаж и ввод в эксплуатацию шахтных колодцев</t>
  </si>
  <si>
    <t>Мероприятие 02.04. Создание и восстановление ВЗУ, ВНС и станций водоподготовки, выполняемых в рамках реализации инвестиционных программ ресурсоснабжающих организаций Московской области</t>
  </si>
  <si>
    <t>Мероприятие 01.01. Организация в границах городского округа водоотведения</t>
  </si>
  <si>
    <t>Мероприятие 01.02. Строительство и реконструкция объектов очистки сточных вод</t>
  </si>
  <si>
    <t>Мероприятие 02.01. Капитальный ремонт канализационных коллекторов и канализационных насосных станций</t>
  </si>
  <si>
    <t>Мероприятие 02.02. Строительство (реконструкция) канализационных коллекторов, канализационных насосных станций</t>
  </si>
  <si>
    <t>Мероприятие 02.01. Капитальный ремонт, приобретение, монтаж и ввод в эксплуатацию объектов коммунальной инфраструктуры</t>
  </si>
  <si>
    <t>Мероприятие 02.02. Строительство и реконструкция объектов коммунальной инфраструктуры</t>
  </si>
  <si>
    <t>Мероприятие 02.04. Приобретение объектов коммунальной инфраструктуры</t>
  </si>
  <si>
    <t>Мероприятие 02.05. Организация в границах городского округа теплоснабжения населения</t>
  </si>
  <si>
    <t>Мероприятие 03.02. Капитальные вложения в объекты инженерной инфраструктуры на территории военных городков</t>
  </si>
  <si>
    <t>Мероприятие 03.01.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</si>
  <si>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Мероприятие 04.02. Субсидии ресурсоснабжающим организациям на реализацию мероприятий по организации системы водоснабжения и водоотведения, теплоснабжения, электроснабжения, газоснабжения на территории муниципального образования Московской области</t>
  </si>
  <si>
    <t>Мероприятие 05.01. Утверждение схем теплоснабжения городских округов (актуализированных схем теплоснабжения городских округов)</t>
  </si>
  <si>
    <t>Мероприятие 05.02. 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</si>
  <si>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Мероприятие 05.03. Утверждение программ комплексного развития систем коммунальной инфраструктуры городских округов</t>
  </si>
  <si>
    <t>Мероприятие 01.01. Установка (модернизация) ИПТ с установкой теплообменника отопления и аппаратуры управления отоплением</t>
  </si>
  <si>
    <t>Мероприятие 01.02. Установка терморегулирующих клапанов (терморегуляторов) на отопительных приборах</t>
  </si>
  <si>
    <t>Мероприятие 01.03. Промывка трубопроводов и стояков системы отопления</t>
  </si>
  <si>
    <t>Мероприятие 01.04. Замена светильников внутреннего освещения на светодиодные</t>
  </si>
  <si>
    <t>Мероприятие 01.05. Установка автоматизированной системы регулирования освещением, датчиков движения и  освещенности</t>
  </si>
  <si>
    <t>Мероприятие 01.06. Повышение теплозащиты наружных стен, утепление кровли и чердачных помещений</t>
  </si>
  <si>
    <t>Мероприятие 01.07. Установка насосного оборудования и электроустановок с частотно-регулируемым приводом</t>
  </si>
  <si>
    <t>Мероприятие 01.08. Модернизация трубопроводов и арматуры системы ГВС</t>
  </si>
  <si>
    <t>Мероприятие 01.09. Установка аэраторов с регулятором расхода воды</t>
  </si>
  <si>
    <t>Мероприятие 01.10. Установка, замена, поверка приборов учета энергетических ресурсов на объектах бюджетной сферы</t>
  </si>
  <si>
    <t>Мероприятие 02.01. Установка, замена, поверка общедомовых приборов учета энергетических ресурсов в многоквартирных домах</t>
  </si>
  <si>
    <t>Мероприятие 01.01. Строительство газопровода к населенным пунктам с последующей газификацией</t>
  </si>
  <si>
    <t>Мероприятие 01.02. Организация в границах городского округа газоснабжения населения</t>
  </si>
  <si>
    <t xml:space="preserve">Мероприятие 01.03. Капитальный ремонт объектов очистки сточных вод </t>
  </si>
  <si>
    <t xml:space="preserve">Мероприятие 01.04. Обеспечение мероприятий по модернизации систем коммунальной инфраструктуры </t>
  </si>
  <si>
    <t>3.2.</t>
  </si>
  <si>
    <t xml:space="preserve">ПЕРЕЧЕНЬ МЕРОПРИЯТИЙ МУНИЦИПАЛЬНОЙ ПРОГРАММЫ ОДИНЦОВСКОГО ГОРОДСКОГО ОКРУГА МОСКОВСКОЙ ОБЛАСТИ </t>
  </si>
  <si>
    <t>2.1.4.</t>
  </si>
  <si>
    <t>Управление образования, Комитет по культуре, Управление жилищно-коммунального хозяйства Администрации Одинцовского городского округа</t>
  </si>
  <si>
    <t>Субсидия АО "Одинцовская теплосеть" в виде вклада в имущество общества, не увеличивающего его уставный капитал, в целях возмещения фактических затрат предприятия 2019 и 2020 годов, в том числе на проектно-изыскательские работы и проведение государственной экспертизы проектной документации и результатов инженерных изысканий по реконструкции объекта "очистные сооружения в пос. Горки-10 Одинцовского городского округа" и на разработку проектной, сметной и рабочей документации и проведение государственной экспертизы проектной документации и результатов инженерных изысканий по объекту "Строительство хозяйственной-бытовой канализации в д. Раздоры Одинцовского городского округа"</t>
  </si>
  <si>
    <t>Мероприятие 04.05.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</si>
  <si>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Корректировка проектной документации для газификации в д. Асаково</t>
  </si>
  <si>
    <t>Организация в границах городского округа газоснабжения населения</t>
  </si>
  <si>
    <t>Мероприятие подпрограммы</t>
  </si>
  <si>
    <t>Результаты выполнения мероприятия подпрограммы</t>
  </si>
  <si>
    <t>Строительство хозяйственно-бытовой канализации в дер. Раздоры Одинцовского городского округа Московской области (в т.ч. тех. присоединение)</t>
  </si>
  <si>
    <t>Основное мероприятие G6  «Оздоровление Волги»</t>
  </si>
  <si>
    <t>Основное мероприятие F5  «Чистая вода»</t>
  </si>
  <si>
    <t>Мероприятие F5.01. Строительство и реконструкция (модернизация) объектов питьевого водоснабжения</t>
  </si>
  <si>
    <t>ИТОГО по подпрограмме "Создание условий для обеспечения качественными коммунальными услугами"</t>
  </si>
  <si>
    <t>Управление жилищно-коммунального хозяйства, Территориальные управления Одинцовского городского округа</t>
  </si>
  <si>
    <t>Управление жилищно-коммунального хозяйства, Теруправления</t>
  </si>
  <si>
    <t>Управление жилищно-коммунального хозяйства, ТУ Ершовское</t>
  </si>
  <si>
    <t>Управление жилищно-коммунального хозяйства,                   ТУ Лесной городок</t>
  </si>
  <si>
    <t>Управление жилищно-коммунального хозяйства                      ТУ Кубинка 
ТУ Никольское</t>
  </si>
  <si>
    <t>Управление жилищно-коммунального хозяйства                    ТУ Успенское</t>
  </si>
  <si>
    <t>Управление жилищно-коммунального хозяйства                     ТУ Барвихинское</t>
  </si>
  <si>
    <t>Управление жилищно-коммунального хозяйства                  ТУ Барвихинское</t>
  </si>
  <si>
    <t>Управление жилищно-коммунального хозяйства                      ТУ Барвихинское</t>
  </si>
  <si>
    <t>Управление жилищно-коммунального хозяйства,    Теруправления</t>
  </si>
  <si>
    <t>Управление жилищно-коммунального хозяйства,                   ТУ Ершовское</t>
  </si>
  <si>
    <t>Управление жилищно-коммунального хозяйства,                   ТУ Успенское</t>
  </si>
  <si>
    <t>Управление жилищно-коммунального хозяйства,                  ТУ Успенское</t>
  </si>
  <si>
    <t>Управление жилищно-коммунального хозяйства,                   ТУ Назарьевское</t>
  </si>
  <si>
    <t>Управление жилищно-коммунального хозяйства, ТУ Новоивановское</t>
  </si>
  <si>
    <t>Управление жилищно-коммунального хозяйства, ТУ Кубинка</t>
  </si>
  <si>
    <t>Мероприятие G6.01. 
Сокращение доли загрязненных сточных вод</t>
  </si>
  <si>
    <t>Основное мероприятие 02. 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</t>
  </si>
  <si>
    <t>Основное мероприятие 02. Организация учета энергоресурсов в жилищном фонде Московской области</t>
  </si>
  <si>
    <t>4.1.1.</t>
  </si>
  <si>
    <t>4.2.1.</t>
  </si>
  <si>
    <t>Утверждение (актуализация) схемы теплоснабжения Одинцовского городского округа</t>
  </si>
  <si>
    <t>Разработка (утверждение, актуализация) схем водоснабжения, водоотведения Одинцовского городского округа.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</si>
  <si>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</si>
  <si>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Снабжение населения топливом</t>
  </si>
  <si>
    <t xml:space="preserve">Реконструкция ВЗУ-1 г.п. Одинцово Одинцовский г.о. </t>
  </si>
  <si>
    <t>1.2.3.</t>
  </si>
  <si>
    <t>Капитальный ремонт водопроводных сетей с. Каринское, Одинцовский г.о.</t>
  </si>
  <si>
    <t>Реконструкция очистных сооружений пос. Горки-10, Одинцовского г.о.</t>
  </si>
  <si>
    <t>Реконструкция ВЗУ с. Каринское, Одинцовский г.о. (в т.ч. ПИР)</t>
  </si>
  <si>
    <t>Строительство блочно-модульных очистных сооружений с. Каринское Одинцовский г.о. (в т.ч. ПИР)</t>
  </si>
  <si>
    <t>Выполнение работ по текущему ремонту на объектах коммунального  хозяйства</t>
  </si>
  <si>
    <t>Строительство инженерных сетей водоснабжения и водоотведения с.Введенское Одинцовского г.о.</t>
  </si>
  <si>
    <t>Мероприятие 01.04. Организация в границах городского округа электро-, тепло-, газо- и водоснабжения населения, водоотведения, снабжения населения топливом</t>
  </si>
  <si>
    <t>Организация в границах городского округа водоснабжения населения</t>
  </si>
  <si>
    <t xml:space="preserve">Субсидия АО "Одинцовская теплосеть" в качестве вклада в имущество общества, не увеличивающего его уставный капитал, в целях возмещения недополученных доходов и уменьшения непокрытого убытка на 31 декабря 2020 года в связи с производством и оказанием коммунальных услуг, в том числе для расчетов за поставленный газ </t>
  </si>
  <si>
    <t xml:space="preserve">Субсидия МУП "ЖКХ Назарьево"в целях возмещения недополученных доходов  и уменьшения непокрытого убытка на 31 декабря 2020 года в связи с производством и оказанием коммунальных услуг, в том числе для расчетов за поставленный газ </t>
  </si>
  <si>
    <t>Основное мероприятие 03.Повышение энергетической эффективности в многоквартирных домах</t>
  </si>
  <si>
    <t>Капитальный ремонт и техническое переоснащение объекта культуры Муниципальное бюджетное учреждение культуры "Никольский сельский культурно-досуговый центр "Полет", пос. Новый Городок, д. 50</t>
  </si>
  <si>
    <t>Проведение капитального ремонта и технического переоснащения объекта культуры Муниципальное бюджетное учреждение культуры "Никольский сельский культурно-досуговый центр "Полет", расположенного по адресу: Московская область, Одинцовский городской округ, пос. Новый Городок, д. 50.</t>
  </si>
  <si>
    <t>1.2.4.</t>
  </si>
  <si>
    <t>Субсидия АО "Одинцовская Теплосеть" в целях возмещения недополученных доходов и уменьшения непокрытого убытка на 31 декабря 2020 года в связи с производством и оказанием коммунальных услуг, в качестве вклада в имущество общества, не увеличивающего его уставный капитал</t>
  </si>
  <si>
    <t>Обеспечение инженерной инфраструктурой земельных участков, выданных многодетным семьям</t>
  </si>
  <si>
    <t>Устранение повреждений кабельных линий (МО, Одинцовский район, Кубинка-10)</t>
  </si>
  <si>
    <t>Организация в границах городского округа электроснабжения населения</t>
  </si>
  <si>
    <t>Основное мероприятие 01. Строительство и содержание газопроводов в населенных пунктах</t>
  </si>
  <si>
    <t>Организация в границах городского округа электро-, тепло-, газо- и водоснабжения населения, водоотведения, снабжение населения топливом</t>
  </si>
  <si>
    <t>Обеспечение населения бесперебойным электроснабжением. (Устранение повреждений кабельных линий 6 кВ,10 кВ)</t>
  </si>
  <si>
    <t>Реконструкция ВЗУ-6 г.п. Одинцово, Одинцовский г.о.</t>
  </si>
  <si>
    <t>Реконструкция ВЗУ-7 г.п. Одинцово, Одинцовский г.о.</t>
  </si>
  <si>
    <t>Реконструкция ВЗУ-8 г.п. Одинцово, Одинцовский г.о.</t>
  </si>
  <si>
    <t>2.1.5.</t>
  </si>
  <si>
    <t>Реконструкция ВЗУ-9 г.п. Одинцово, Одинцовский г.о.</t>
  </si>
  <si>
    <t>2.1.6.</t>
  </si>
  <si>
    <t>Реконструкция ВЗУ-10 г.п. Одинцово, Одинцовский г.о.</t>
  </si>
  <si>
    <t>2.1.7.</t>
  </si>
  <si>
    <t>Реконструкция ВЗУ-1 г.п. Большие Вяземы, Одинцовский г.о.</t>
  </si>
  <si>
    <t>2.1.8.</t>
  </si>
  <si>
    <t>Реконструкция ВЗУ-2 г.п. Большие Вяземы, Одинцовский г.о.</t>
  </si>
  <si>
    <t>2.1.9.</t>
  </si>
  <si>
    <t>Реконструкция ВЗУ ВНИИССОК г.п. Лесной Городок, Одинцовский г.о.</t>
  </si>
  <si>
    <t>2.1.10.</t>
  </si>
  <si>
    <t>Реконструкция ВЗУ Ликино п. Жаворонковское, Одинцовский г.о.</t>
  </si>
  <si>
    <t>2.1.11.</t>
  </si>
  <si>
    <t>Реконструкция ВЗУ Н. Ромашково Одинцовский г.о.</t>
  </si>
  <si>
    <t>2.1.12.</t>
  </si>
  <si>
    <t>Реконструкция ВЗУ В. Ромашково Одинцовский г.о.</t>
  </si>
  <si>
    <t>2.1.13.</t>
  </si>
  <si>
    <t>Реконструкция ВЗУ ПМС-4 п. Часцовское Одинцовский г.о.</t>
  </si>
  <si>
    <t>2.1.14.</t>
  </si>
  <si>
    <t>Реконструкция ВЗУ Аниково г. Кубинка Одинцовский г.о.</t>
  </si>
  <si>
    <t>Субсидия МУП "ЖКХ Назарьево" целях возмещения недополученных доходов и уменьшения непокрытого убытка на 30.06.2021 в связи с производством и оказанием коммунальных услуг, в том числе для расчетов за поставленные энергоресурсы</t>
  </si>
  <si>
    <t>1.2.5.</t>
  </si>
  <si>
    <t>Строительство системы ливневой канализации д.Раздоры, Одинцовский г.о., Московская область (в т.ч. ПИР)</t>
  </si>
  <si>
    <t>Управление благоустройства</t>
  </si>
  <si>
    <t>1.2.6.</t>
  </si>
  <si>
    <t>Субсидия АО «Одинцовская теплосеть»  в качестве вклада в имущество общества, не увеличивающего его уставный капитал, в целях возмещения недополученных доходов  и  уменьшения непокрытого убытка на 30 сентября 2021 года в связи с производством и оказанием коммунальных услуг, в том числе для расчетов за поставленный газ</t>
  </si>
  <si>
    <t>Субсидия АО «Одинцовская теплосеть»  в качестве вклада в имущество общества, не увеличивающего его уставный капитал, в целях возмещения фактических затрат предприятия 2019-2021 годов, в том числе:</t>
  </si>
  <si>
    <t xml:space="preserve"> -на проектно-изыскательские работы и проведение государственной экспертизы проектной документации и результатов инженерных изысканий по объекту «Строительство напорного коллектора от КНС в с.Успенское до ввода в очистные сооружения в п.Горки-10 с реконструкцией КНС в с.Успенское Одинцовского городского округа» </t>
  </si>
  <si>
    <t xml:space="preserve">  - на возмещение затрат по выполнению работ по повышению качества водоснабжения на ВЗУ-7 по адресу г. Одинцово, ул. Северная, 35, по выкупу системы очистки питьевой воды АЭРОМАГ-8000 производительностью 8000 м3/сут. </t>
  </si>
  <si>
    <t>Обеспечение населения бесперебойными услугами  водоснабжения и водоотведения</t>
  </si>
  <si>
    <t>Обеспечение населения бесперебойными услугами водоотведения</t>
  </si>
  <si>
    <t xml:space="preserve">Обеспечение населения бесперебойными услугами водоснабжения </t>
  </si>
  <si>
    <t>1.5.2.</t>
  </si>
  <si>
    <t>1.2.7.</t>
  </si>
  <si>
    <t>Установка систем автоматизированного контроля загазованности помещений в виде датчиков контроля содержания природного газа</t>
  </si>
  <si>
    <t>Обеспечение безопасности использоования внутриквартирного газового оборудования в газифицированных многоквартирных домах</t>
  </si>
  <si>
    <t xml:space="preserve">Заместитель Главы Администрации </t>
  </si>
  <si>
    <t>М.В. Коротаев</t>
  </si>
  <si>
    <t>Субсидия АО «Одинцовская теплосеть»  в целях возмещения недополученных доходов  и  уменьшения непокрытого убытка на 30 сентября 2021 года в связи с производством и оказанием коммунальных услуг за поставленные энергоносители</t>
  </si>
  <si>
    <t>Поставка воды для водопроводных колонок общего пользования Одинцовского городского округа</t>
  </si>
  <si>
    <t>Организацция централизованного водоснабжения и водоотведения д. Палицы и д. Грязь Одинцовского городского округа</t>
  </si>
  <si>
    <t>Организацция централизованного водоснабжения и водоотведения</t>
  </si>
  <si>
    <t>Погашение просроченной задолженности перед поставщиком электроэнергии на сумму не менее      59,00 млн. рублей с целью повышения эффективности работы предприятий, оказывающих услуги в сфере жилищно-коммунального хозяйства, в размере не менее суммы предоставленных иных межбюджетных трансфертов</t>
  </si>
  <si>
    <t>Основное мероприятие 01. Повышение энергетической эффективности муниципальных учреждений Московской области</t>
  </si>
  <si>
    <t>ИТОГО по подпрограмме "Энергосбережение и повышение энергетической эффективности"</t>
  </si>
  <si>
    <t>1.2.8.</t>
  </si>
  <si>
    <t>Мероприятие 01.01.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</si>
  <si>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02.02. 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</si>
  <si>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Кредиторская задолженность за 2021 год по строительству хозяйственно-бытовой канализации в дер. Раздоры Одинцовского городского округа Московской области (в т.ч. тех. присоединение)</t>
  </si>
  <si>
    <t>Погашение кредиторской задолжености на 01.01.2022 г. по строительству хозяйственно-бытовой канализации в дер. Раздоры Одинцовского городского округа Московской области (в т.ч. тех. присоединение)</t>
  </si>
  <si>
    <t>Мероприятие 02.06. Создание условий для обеспечения качественными коммунальными услугами, в том числе актуализация (утверждение) схем теплоснабжения, водоснабжения и водоотведения, программ комплексного развития систем коммунальной инфраструктуры</t>
  </si>
  <si>
    <t>3.3.</t>
  </si>
  <si>
    <t>1.5.1.</t>
  </si>
  <si>
    <t>Мероприятие 04.06. Выполнение отдельных мероприятий муниципальных программ</t>
  </si>
  <si>
    <t>Строительный контроль за выполнением работ по капитальному ремонту водопроводных сетей с. Каринское, Одинцовский г.о.</t>
  </si>
  <si>
    <t>Строительный контроль за выполнением работ по строительству хозяйственно-бытовой канализации в дер. Раздоры Одинцовского городского округа Московской области (в т.ч. тех. присоединение)</t>
  </si>
  <si>
    <t>1.2.9.</t>
  </si>
  <si>
    <t>"Приложение 4</t>
  </si>
  <si>
    <t xml:space="preserve"> АО "Одинцовская Теплосеть"</t>
  </si>
  <si>
    <t>Итого по  АО "Одинцовская Теплосеть"</t>
  </si>
  <si>
    <t>МУП "ЖКХ Назарьево"</t>
  </si>
  <si>
    <t>Итого по МУП "ЖКХ Назарьево"</t>
  </si>
  <si>
    <t>Итого по мероприятию:</t>
  </si>
  <si>
    <t>".</t>
  </si>
  <si>
    <t>2022-2024</t>
  </si>
  <si>
    <t>Количество созданных и восстановленных ВЗУ, ВНС и станций водоподготовки
(приложение 3 к муниципальной программе)</t>
  </si>
  <si>
    <t>Рост доли населения, обеспеченного доброкачественной питьевой водой 
(приложение 3 к муниципальной программе)</t>
  </si>
  <si>
    <t>Рост доли населения, обеспеченного доброкачественной питьевой водой
(приложение 3 к муниципальной программе)</t>
  </si>
  <si>
    <t xml:space="preserve">Количество созданных и восстановленных ВЗУ, ВНС и станций водоподготовки
</t>
  </si>
  <si>
    <t>Увеличение доли сточных вод, очищенных до нормативных значений, в общем объеме сточных вод, пропущенных через очистные сооружения
(приложение 3 к муниципальной программе)</t>
  </si>
  <si>
    <t>Количество созданных и восстановленных объектов очистки сточных вод суммарной производительностью
(приложение 3 к муниципальной программе)</t>
  </si>
  <si>
    <t xml:space="preserve">Увеличение доли сточных вод, очищенных до нормативных значений, в общем объеме сточных вод, пропущенных через очистные сооружения
</t>
  </si>
  <si>
    <t>Количество созданных и  отремонтированных объектов коммунальной инфраструктуры
(приложение 3 к муниципальной программе)</t>
  </si>
  <si>
    <t>Ведение авторского надзора за строительством объекта: Реконструкция очистных сооружений пос. Горки-10, Одинцовского г.о.</t>
  </si>
  <si>
    <t xml:space="preserve">Строительный контроль за выполнением работ по капитальному ремонту сетей хозяйственно-бытовой канализации с. Каринское, Одинцовский г.о. </t>
  </si>
  <si>
    <t>Закупка на выполнение проектно-изыскательских и строительно-монтажных работ в рамках мероприятия по технологическому присоединению к электрическим сетям 10 кВ, включая КРУН и трансформаторную подстанцию ТП пр. для дальнейшего содержания и эксплуатации полигона твердых коммунальных отходов «Часцы», расположенного на территории Одинцовского городского округа Московской области в 2022 году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</si>
  <si>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д.1-а (в том числе ПИР)</t>
  </si>
  <si>
    <t>Мероприятие 03.01. Организация работы с УК по подаче заявлений в ГУ МО "Государственная жилищная инспекция Московской области"</t>
  </si>
  <si>
    <t>Мероприятие 02.05. Строительство и реконструкция (модернизация) объектов питьевого водоснабжения за счет средств местного бюджета</t>
  </si>
  <si>
    <t>Реконструкция насосной станции 2-ого подъема, расположенной по адресу: Одинцовский г.о., п. ВНИИССОК, ул. Дружбы, строение 1/1 (ПИР)</t>
  </si>
  <si>
    <t xml:space="preserve">1.1.3. </t>
  </si>
  <si>
    <t>Выполнение работ по инженерно-гидрометеорологическим изысканиям на объекте: «Реконструкция ВЗУ с. Каринское Одинцовский г.о.»</t>
  </si>
  <si>
    <t>Организация в границах городского округа теплоснабжения населения</t>
  </si>
  <si>
    <t>1.1.11.</t>
  </si>
  <si>
    <t>Установка блочно-модульной котельной в г. Звенигород (манеж)</t>
  </si>
  <si>
    <t>Субсидия АО "Одинцовская теплосеть", в качестве вклада в имущество общества, не увеличивающего его уставный капитал, в целях возмещения недополученных доходов  и  уменьшения непокрытого убытка на 31 марта 2022 года в связи с производством и оказанием коммунальных услуг, в том числе для расчетов за поставленные энергоносители</t>
  </si>
  <si>
    <t>МП "Звенигородские инженерные сети"</t>
  </si>
  <si>
    <t>Субсидия МП "Звенигородские инженерные сети"-в целях финансового обеспечения затрат в связи с производством и оказанием коммунальных услуг, в том числе для расчетов за поставленный газ</t>
  </si>
  <si>
    <t xml:space="preserve">Субсидия МП «Звенигородские инженерные сети» в целях возмещения недополученных доходов и уменьшения непокрытого убытка на 31 декабря 2020 года в связи с производством и оказанием коммунальных услуг, в том числе для расчетов за поставленный газ </t>
  </si>
  <si>
    <t>Субсидия МП "Звенигородские инженерные сети" целях возмещения недополученных доходов и уменьшения непокрытого убытка на 30.09.2021 в связи с производством и оказанием коммунальных услуг, в том числе для расчетов за поставленные энергоресурсы</t>
  </si>
  <si>
    <t>Итого по МП "Звенигородские инженерные сети"</t>
  </si>
  <si>
    <t>1.2.10.</t>
  </si>
  <si>
    <t>Строительство сетей водоснабжения р.п.Новоивановское, г.о. Одинцовский, в т.ч. ПИР</t>
  </si>
  <si>
    <t>Количество построенных, реконструированных, отремонтированных коллекторов (участков), канализационных насосных станций
(приложение 3 к муниципальной программе)</t>
  </si>
  <si>
    <t>Количество созданных и  восстановленных объектов коммунальной инфраструктуры  (приложение 3 к муниципальной программе)</t>
  </si>
  <si>
    <t xml:space="preserve">Технический надзор за реконструкцией очистных сооружений пос. Горки-10, Одинцовского г.о. </t>
  </si>
  <si>
    <t xml:space="preserve">Технический надзор за строительством хозяйственно-бытовой канализации в дер. Раздоры Одинцовского городского округа Московской области (в т.ч. тех. присоединение) </t>
  </si>
  <si>
    <t>Строительство напорного коллектора от КНС в с. Успенское до ввода в очистные сооружения в п. Горки 10 с реконструкцией КНС в с. Успенское Одинцовского городского округа (в том числе погашение кредиторской задолженности за выполненные работы, но не оплаченные в 2021 году в размере 1 232 460,49 руб. средства бюджета муниципального образования)</t>
  </si>
  <si>
    <t>Мероприятие 04.01. Реализация отдельных мероприятий муниципальных программ</t>
  </si>
  <si>
    <t>3.4.</t>
  </si>
  <si>
    <t>Мероприятие 01.26.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</si>
  <si>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Субсидия АО "Одинцовская теплосеть", в качестве вклада в имущество общества, не увеличивающего его уставный капитал, в целях возмещения недополученных доходов в связи с производством и оказанием коммунальных услуг,  в том числе для расчетов за поставленные энергоносители и уменьшения непокрытого убытка на 30 июня 2022 года</t>
  </si>
  <si>
    <t>Субсидия МП "ЗИС" в качестве вклада в имущество общества, не увеличивающего его уставный капитал, в целях возмещения недополученных доходов в связи с производством и оказанием коммунальных услуг, в том числе для расчетов за поставленные энергоносители, и уменьшения непокрытого убытка на 30 июня 2022 года</t>
  </si>
  <si>
    <t>Субсидия МУП "ЖКХ Назарьево" в качестве вклада в имущество общества, не увеличивающего его уставный капитал, в целях возмещения недополученных доходов в связи с производством и оказанием коммунальных услуг, в том числе для расчетов за поставленные энергоносители, и уменьшения непокрытого убытка на 30 июня 2022 года</t>
  </si>
  <si>
    <t>Количество созданных и  восстановленных объектов коммунальной инфраструктуры</t>
  </si>
  <si>
    <t>Количество созданных и  восстановленных объектов коммунальной инфраструктуры
(приложение 3 к муниципальной программе)</t>
  </si>
  <si>
    <t>Приложение 4 к постановлению</t>
  </si>
  <si>
    <t>1.4.3.</t>
  </si>
  <si>
    <t xml:space="preserve">Поставка, установка, монтаж и пусконаладка станции биологической очистки сточных вод с последующей очисткой и обеззараживанием на территории Одинцовского городского округа д. Введенское, д. 30А </t>
  </si>
  <si>
    <t>АО "Одинцовская Теплосеть"</t>
  </si>
  <si>
    <t>МП "ЗИС"</t>
  </si>
  <si>
    <t>Итого по МП "ЗИС"</t>
  </si>
  <si>
    <t>ПЕРЕЧЕНЬ
ресурсоснабжающих организаций, которым предоставлена субсидия в рамках реализации основного мероприятия  04 "Создание экономических условий для повышения эффективности работы организаций жилищно-коммунального хозяйства" подпрограммы "Создание условий для обеспечения качественными коммунальными услугами"</t>
  </si>
  <si>
    <t>2.3.1.</t>
  </si>
  <si>
    <t>2.3.2.</t>
  </si>
  <si>
    <t>2.3.3.</t>
  </si>
  <si>
    <t>Предоставление субсидий ресурсоснабжающим организациям  для расчета за поставленные энергоносители
(приложение 4 к муниципальной программе)</t>
  </si>
  <si>
    <t>Предоставление субсидий ресурсоснабжающим организациям в связи спроизводством и оказанием коммунальных услуг 
(приложение 4 к муниципальной программе)</t>
  </si>
  <si>
    <t xml:space="preserve"> Администрации Одинцовского
городского округа Московской области                                             от 21.10.2022 №5947</t>
  </si>
  <si>
    <t>Количество созданных и восстановленных объектов очистки сточных вод суммарной производительностью (приложение 3 к муниципальной программе)</t>
  </si>
  <si>
    <t>Заместитель начальника Управления бухгалтерского учета и отчетности</t>
  </si>
  <si>
    <t>М.В. Катышева</t>
  </si>
  <si>
    <t>Приложение 1 к постановлению</t>
  </si>
  <si>
    <t>1.2.11.</t>
  </si>
  <si>
    <t>Увеличение мощности КНС в д. Раздоры (установка прибора учета)</t>
  </si>
  <si>
    <t>Обеспечение населения бесперебойным водоотведением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</si>
  <si>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</si>
  <si>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Обеспечение безопасности использования внутриквартирного газового оборудования в газифицированных многоквартирных домах.
 Количество установленных автоматизированных систем контроля за газовой безопасностью в жилых помещениях (квартирах) многоквартирных домов</t>
  </si>
  <si>
    <t xml:space="preserve"> Администрации Одинцовского
городского округа Московской области 
от  №</t>
  </si>
  <si>
    <t>ПРОЕКТ</t>
  </si>
  <si>
    <t xml:space="preserve">Капитальный ремонт сетей хозяйственно-бытовой канализации с. Каринское, Одинцовский г.о.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</si>
</sst>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"/>
    <numFmt numFmtId="165" formatCode="#,##0.000"/>
    <numFmt numFmtId="166" formatCode="0.0"/>
    <numFmt numFmtId="167" formatCode="0.000000000000000%"/>
    <numFmt numFmtId="168" formatCode="0.00000"/>
  </numFmts>
  <fonts count="14" x14ac:knownFonts="1">
    <font>
      <sz val="11"/>
      <color rgb="FF000000"/>
      <name val="Calibri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b/>
      <sz val="13"/>
      <name val="Times New Roman"/>
      <family val="1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sz val="13"/>
      <color rgb="FF002060"/>
      <name val="Calibri"/>
      <family val="2"/>
      <charset val="204"/>
    </font>
    <font>
      <b/>
      <sz val="14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3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 vertical="top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right" vertical="top"/>
    </xf>
    <xf numFmtId="0" fontId="6" fillId="2" borderId="0" xfId="0" applyNumberFormat="1" applyFont="1" applyFill="1" applyBorder="1" applyAlignment="1" applyProtection="1">
      <alignment horizontal="right" vertical="top" wrapText="1"/>
    </xf>
    <xf numFmtId="0" fontId="6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left" vertical="top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top"/>
    </xf>
    <xf numFmtId="168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top" wrapText="1"/>
    </xf>
    <xf numFmtId="0" fontId="8" fillId="2" borderId="1" xfId="0" applyNumberFormat="1" applyFont="1" applyFill="1" applyBorder="1" applyAlignment="1" applyProtection="1">
      <alignment horizontal="left" vertical="top" wrapText="1"/>
    </xf>
    <xf numFmtId="0" fontId="9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9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center" vertical="top"/>
    </xf>
    <xf numFmtId="0" fontId="1" fillId="3" borderId="3" xfId="0" applyNumberFormat="1" applyFont="1" applyFill="1" applyBorder="1" applyAlignment="1" applyProtection="1">
      <alignment horizontal="center" vertical="top"/>
    </xf>
    <xf numFmtId="14" fontId="1" fillId="2" borderId="1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horizontal="right" vertical="top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top"/>
    </xf>
    <xf numFmtId="164" fontId="2" fillId="2" borderId="0" xfId="0" applyNumberFormat="1" applyFont="1" applyFill="1" applyBorder="1" applyAlignment="1" applyProtection="1"/>
    <xf numFmtId="164" fontId="1" fillId="2" borderId="7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/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top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top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center"/>
    </xf>
    <xf numFmtId="0" fontId="3" fillId="2" borderId="7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13" fillId="3" borderId="0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2" fontId="1" fillId="2" borderId="1" xfId="0" applyNumberFormat="1" applyFont="1" applyFill="1" applyBorder="1" applyAlignment="1" applyProtection="1">
      <alignment horizontal="center" vertical="top"/>
    </xf>
    <xf numFmtId="2" fontId="1" fillId="2" borderId="7" xfId="0" applyNumberFormat="1" applyFont="1" applyFill="1" applyBorder="1" applyAlignment="1" applyProtection="1">
      <alignment horizontal="center" vertical="top"/>
    </xf>
    <xf numFmtId="0" fontId="1" fillId="3" borderId="7" xfId="0" applyNumberFormat="1" applyFont="1" applyFill="1" applyBorder="1" applyAlignment="1" applyProtection="1">
      <alignment horizontal="left" vertical="top" wrapText="1"/>
    </xf>
    <xf numFmtId="0" fontId="1" fillId="3" borderId="7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14" fontId="1" fillId="2" borderId="1" xfId="0" applyNumberFormat="1" applyFont="1" applyFill="1" applyBorder="1" applyAlignment="1" applyProtection="1">
      <alignment horizontal="center" vertical="top"/>
    </xf>
    <xf numFmtId="49" fontId="1" fillId="3" borderId="1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14" fontId="1" fillId="2" borderId="1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center" vertical="top"/>
    </xf>
    <xf numFmtId="0" fontId="1" fillId="2" borderId="6" xfId="0" applyNumberFormat="1" applyFont="1" applyFill="1" applyBorder="1" applyAlignment="1" applyProtection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6" xfId="0" applyNumberFormat="1" applyFont="1" applyFill="1" applyBorder="1" applyAlignment="1" applyProtection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left" vertical="top" wrapText="1"/>
    </xf>
    <xf numFmtId="0" fontId="2" fillId="2" borderId="1" xfId="0" applyNumberFormat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center" vertical="top"/>
    </xf>
    <xf numFmtId="0" fontId="1" fillId="3" borderId="6" xfId="0" applyNumberFormat="1" applyFont="1" applyFill="1" applyBorder="1" applyAlignment="1" applyProtection="1">
      <alignment horizontal="center" vertical="top"/>
    </xf>
    <xf numFmtId="0" fontId="1" fillId="3" borderId="7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2" fillId="2" borderId="1" xfId="0" applyNumberFormat="1" applyFont="1" applyFill="1" applyBorder="1" applyAlignment="1" applyProtection="1">
      <alignment horizontal="center" vertical="top" wrapText="1"/>
    </xf>
    <xf numFmtId="0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6" xfId="0" applyNumberFormat="1" applyFont="1" applyFill="1" applyBorder="1" applyAlignment="1" applyProtection="1">
      <alignment horizontal="left" vertical="top" wrapText="1"/>
    </xf>
    <xf numFmtId="0" fontId="1" fillId="3" borderId="7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14" fontId="1" fillId="2" borderId="2" xfId="0" applyNumberFormat="1" applyFont="1" applyFill="1" applyBorder="1" applyAlignment="1" applyProtection="1">
      <alignment horizontal="center" vertical="top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7" xfId="0" applyNumberFormat="1" applyFont="1" applyFill="1" applyBorder="1" applyAlignment="1" applyProtection="1">
      <alignment horizontal="center" vertical="top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12" fillId="3" borderId="1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right" vertical="top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 vertical="top"/>
    </xf>
    <xf numFmtId="49" fontId="1" fillId="3" borderId="1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top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center" vertical="center" wrapText="1"/>
    </xf>
    <xf numFmtId="165" fontId="3" fillId="2" borderId="7" xfId="0" applyNumberFormat="1" applyFont="1" applyFill="1" applyBorder="1" applyAlignment="1" applyProtection="1">
      <alignment horizontal="center" vertical="center" wrapText="1"/>
    </xf>
    <xf numFmtId="166" fontId="1" fillId="2" borderId="2" xfId="0" applyNumberFormat="1" applyFont="1" applyFill="1" applyBorder="1" applyAlignment="1" applyProtection="1">
      <alignment horizontal="center" vertical="top" wrapText="1"/>
    </xf>
    <xf numFmtId="166" fontId="1" fillId="2" borderId="6" xfId="0" applyNumberFormat="1" applyFont="1" applyFill="1" applyBorder="1" applyAlignment="1" applyProtection="1">
      <alignment horizontal="center" vertical="top" wrapText="1"/>
    </xf>
    <xf numFmtId="166" fontId="1" fillId="2" borderId="7" xfId="0" applyNumberFormat="1" applyFont="1" applyFill="1" applyBorder="1" applyAlignment="1" applyProtection="1">
      <alignment horizontal="center" vertical="top" wrapText="1"/>
    </xf>
    <xf numFmtId="0" fontId="12" fillId="2" borderId="1" xfId="0" applyNumberFormat="1" applyFont="1" applyFill="1" applyBorder="1" applyAlignment="1" applyProtection="1">
      <alignment horizontal="left" vertical="top" wrapText="1"/>
    </xf>
    <xf numFmtId="164" fontId="1" fillId="2" borderId="2" xfId="0" applyNumberFormat="1" applyFont="1" applyFill="1" applyBorder="1" applyAlignment="1" applyProtection="1">
      <alignment horizontal="center" vertical="top" wrapText="1"/>
    </xf>
    <xf numFmtId="164" fontId="1" fillId="2" borderId="6" xfId="0" applyNumberFormat="1" applyFont="1" applyFill="1" applyBorder="1" applyAlignment="1" applyProtection="1">
      <alignment horizontal="center" vertical="top" wrapText="1"/>
    </xf>
    <xf numFmtId="164" fontId="1" fillId="2" borderId="7" xfId="0" applyNumberFormat="1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6" xfId="0" applyNumberFormat="1" applyFont="1" applyFill="1" applyBorder="1" applyAlignment="1" applyProtection="1">
      <alignment horizontal="center" vertical="top"/>
    </xf>
    <xf numFmtId="0" fontId="3" fillId="2" borderId="7" xfId="0" applyNumberFormat="1" applyFont="1" applyFill="1" applyBorder="1" applyAlignment="1" applyProtection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</xf>
    <xf numFmtId="2" fontId="1" fillId="2" borderId="2" xfId="0" applyNumberFormat="1" applyFont="1" applyFill="1" applyBorder="1" applyAlignment="1" applyProtection="1">
      <alignment horizontal="center" vertical="top"/>
    </xf>
    <xf numFmtId="2" fontId="1" fillId="2" borderId="6" xfId="0" applyNumberFormat="1" applyFont="1" applyFill="1" applyBorder="1" applyAlignment="1" applyProtection="1">
      <alignment horizontal="center" vertical="top"/>
    </xf>
    <xf numFmtId="2" fontId="1" fillId="2" borderId="7" xfId="0" applyNumberFormat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0" fontId="1" fillId="3" borderId="6" xfId="0" applyNumberFormat="1" applyFont="1" applyFill="1" applyBorder="1" applyAlignment="1" applyProtection="1">
      <alignment horizontal="center" vertical="top" wrapText="1"/>
    </xf>
    <xf numFmtId="0" fontId="1" fillId="3" borderId="7" xfId="0" applyNumberFormat="1" applyFont="1" applyFill="1" applyBorder="1" applyAlignment="1" applyProtection="1">
      <alignment horizontal="center" vertical="top" wrapText="1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6" xfId="0" applyNumberFormat="1" applyFont="1" applyFill="1" applyBorder="1" applyAlignment="1" applyProtection="1">
      <alignment horizontal="center" vertical="top"/>
    </xf>
    <xf numFmtId="49" fontId="1" fillId="2" borderId="7" xfId="0" applyNumberFormat="1" applyFont="1" applyFill="1" applyBorder="1" applyAlignment="1" applyProtection="1">
      <alignment horizontal="center" vertical="top"/>
    </xf>
    <xf numFmtId="0" fontId="5" fillId="2" borderId="0" xfId="0" applyNumberFormat="1" applyFont="1" applyFill="1" applyBorder="1" applyAlignment="1" applyProtection="1">
      <alignment horizontal="right" vertical="top" wrapText="1"/>
    </xf>
    <xf numFmtId="0" fontId="11" fillId="2" borderId="0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_kravchenko/Desktop/&#1050;&#1086;&#1087;&#1080;&#1103;%20+&#1055;&#1088;&#1080;&#1083;&#1086;&#1078;&#1077;&#1085;&#1080;&#1077;_1+&#1089;&#1091;&#1073;&#1089;&#1080;&#1076;&#1080;&#1080;_&#1082;_&#1052;&#1055;_&#1046;&#1050;&#1061;_&#1042;&#1077;&#1088;&#1089;&#1080;&#1103;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Субсидии"/>
    </sheetNames>
    <sheetDataSet>
      <sheetData sheetId="0"/>
      <sheetData sheetId="1"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64"/>
  <sheetViews>
    <sheetView tabSelected="1" view="pageBreakPreview" topLeftCell="A348" zoomScale="77" zoomScaleNormal="77" zoomScaleSheetLayoutView="77" zoomScalePageLayoutView="70" workbookViewId="0">
      <selection activeCell="H355" sqref="H355"/>
    </sheetView>
  </sheetViews>
  <sheetFormatPr defaultColWidth="8.85546875" defaultRowHeight="75" customHeight="1" x14ac:dyDescent="0.3"/>
  <cols>
    <col min="1" max="1" width="14.140625" style="7" customWidth="1"/>
    <col min="2" max="2" width="43" style="2" customWidth="1"/>
    <col min="3" max="3" width="18" style="2" customWidth="1"/>
    <col min="4" max="4" width="37.5703125" style="2" customWidth="1"/>
    <col min="5" max="5" width="19" style="2" hidden="1" customWidth="1"/>
    <col min="6" max="6" width="18.85546875" style="2" customWidth="1"/>
    <col min="7" max="7" width="18.7109375" style="2" customWidth="1"/>
    <col min="8" max="8" width="18.42578125" style="2" customWidth="1"/>
    <col min="9" max="9" width="18.140625" style="2" customWidth="1"/>
    <col min="10" max="10" width="19.5703125" style="2" customWidth="1"/>
    <col min="11" max="11" width="19.42578125" style="2" customWidth="1"/>
    <col min="12" max="12" width="19.28515625" style="2" customWidth="1"/>
    <col min="13" max="13" width="39.28515625" style="3" customWidth="1"/>
    <col min="14" max="14" width="35" style="2" customWidth="1"/>
    <col min="15" max="15" width="12.140625" style="2" bestFit="1" customWidth="1"/>
    <col min="16" max="16384" width="8.85546875" style="2"/>
  </cols>
  <sheetData>
    <row r="1" spans="1:14" ht="35.25" customHeight="1" x14ac:dyDescent="0.3">
      <c r="A1" s="142"/>
      <c r="B1" s="142"/>
      <c r="C1" s="103"/>
      <c r="D1" s="1"/>
      <c r="E1" s="1"/>
      <c r="F1" s="1"/>
      <c r="G1" s="1"/>
      <c r="L1" s="148" t="s">
        <v>382</v>
      </c>
      <c r="M1" s="148"/>
    </row>
    <row r="2" spans="1:14" ht="66" customHeight="1" x14ac:dyDescent="0.3">
      <c r="A2" s="103"/>
      <c r="B2" s="103"/>
      <c r="C2" s="103"/>
      <c r="D2" s="1"/>
      <c r="E2" s="1"/>
      <c r="F2" s="149" t="s">
        <v>389</v>
      </c>
      <c r="G2" s="149"/>
      <c r="H2" s="149"/>
      <c r="L2" s="144" t="s">
        <v>388</v>
      </c>
      <c r="M2" s="144"/>
    </row>
    <row r="3" spans="1:14" ht="21" customHeight="1" x14ac:dyDescent="0.3">
      <c r="A3" s="103"/>
      <c r="B3" s="103"/>
      <c r="C3" s="103"/>
      <c r="D3" s="1"/>
      <c r="E3" s="1"/>
      <c r="F3" s="1"/>
      <c r="G3" s="1"/>
      <c r="L3" s="1"/>
      <c r="M3" s="58" t="s">
        <v>154</v>
      </c>
    </row>
    <row r="4" spans="1:14" ht="21" customHeight="1" x14ac:dyDescent="0.3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4" ht="15" customHeight="1" x14ac:dyDescent="0.3">
      <c r="A5" s="53"/>
      <c r="B5" s="59"/>
      <c r="C5" s="59"/>
      <c r="D5" s="59"/>
      <c r="E5" s="59"/>
      <c r="F5" s="59"/>
      <c r="G5" s="59"/>
      <c r="H5" s="59"/>
    </row>
    <row r="6" spans="1:14" ht="24.75" customHeight="1" x14ac:dyDescent="0.3">
      <c r="A6" s="147" t="s">
        <v>195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4" ht="19.5" customHeight="1" x14ac:dyDescent="0.3">
      <c r="A7" s="147" t="s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4" ht="15" customHeight="1" x14ac:dyDescent="0.3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4" ht="38.25" customHeight="1" x14ac:dyDescent="0.3">
      <c r="A9" s="145" t="s">
        <v>2</v>
      </c>
      <c r="B9" s="146" t="s">
        <v>202</v>
      </c>
      <c r="C9" s="146" t="s">
        <v>3</v>
      </c>
      <c r="D9" s="146" t="s">
        <v>4</v>
      </c>
      <c r="E9" s="146" t="s">
        <v>5</v>
      </c>
      <c r="F9" s="146" t="s">
        <v>6</v>
      </c>
      <c r="G9" s="145" t="s">
        <v>7</v>
      </c>
      <c r="H9" s="145"/>
      <c r="I9" s="145"/>
      <c r="J9" s="145"/>
      <c r="K9" s="145"/>
      <c r="L9" s="146" t="s">
        <v>8</v>
      </c>
      <c r="M9" s="109" t="s">
        <v>203</v>
      </c>
    </row>
    <row r="10" spans="1:14" ht="53.25" customHeight="1" x14ac:dyDescent="0.3">
      <c r="A10" s="145"/>
      <c r="B10" s="146"/>
      <c r="C10" s="146"/>
      <c r="D10" s="146"/>
      <c r="E10" s="146"/>
      <c r="F10" s="146"/>
      <c r="G10" s="104">
        <v>2020</v>
      </c>
      <c r="H10" s="104">
        <v>2021</v>
      </c>
      <c r="I10" s="104">
        <v>2022</v>
      </c>
      <c r="J10" s="104">
        <v>2023</v>
      </c>
      <c r="K10" s="104">
        <v>2024</v>
      </c>
      <c r="L10" s="146"/>
      <c r="M10" s="109"/>
    </row>
    <row r="11" spans="1:14" ht="24.75" customHeight="1" x14ac:dyDescent="0.3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5</v>
      </c>
      <c r="G11" s="104">
        <v>6</v>
      </c>
      <c r="H11" s="104">
        <v>7</v>
      </c>
      <c r="I11" s="104">
        <v>8</v>
      </c>
      <c r="J11" s="104">
        <v>9</v>
      </c>
      <c r="K11" s="104">
        <v>10</v>
      </c>
      <c r="L11" s="104">
        <v>11</v>
      </c>
      <c r="M11" s="89">
        <v>12</v>
      </c>
    </row>
    <row r="12" spans="1:14" ht="26.25" customHeight="1" x14ac:dyDescent="0.3">
      <c r="A12" s="60"/>
      <c r="B12" s="136" t="s">
        <v>9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8"/>
    </row>
    <row r="13" spans="1:14" ht="23.25" customHeight="1" x14ac:dyDescent="0.3">
      <c r="A13" s="111" t="s">
        <v>10</v>
      </c>
      <c r="B13" s="107" t="s">
        <v>11</v>
      </c>
      <c r="C13" s="111" t="s">
        <v>12</v>
      </c>
      <c r="D13" s="61" t="s">
        <v>13</v>
      </c>
      <c r="E13" s="4" t="e">
        <f>SUM(E15:E16)</f>
        <v>#REF!</v>
      </c>
      <c r="F13" s="4">
        <f>G13+H13+I13+J13+K13</f>
        <v>323908.02419999999</v>
      </c>
      <c r="G13" s="4">
        <f>SUM(G14:G16)</f>
        <v>237665.64107000001</v>
      </c>
      <c r="H13" s="4">
        <f>SUM(H14:H16)</f>
        <v>2504.9681299999997</v>
      </c>
      <c r="I13" s="4">
        <f>SUM(I15:I16)</f>
        <v>31296.344999999998</v>
      </c>
      <c r="J13" s="4">
        <f>SUM(J15:J16)</f>
        <v>7000</v>
      </c>
      <c r="K13" s="4">
        <f>SUM(K14:K16)</f>
        <v>45441.07</v>
      </c>
      <c r="L13" s="121" t="s">
        <v>209</v>
      </c>
      <c r="M13" s="111"/>
    </row>
    <row r="14" spans="1:14" ht="23.25" customHeight="1" x14ac:dyDescent="0.3">
      <c r="A14" s="112"/>
      <c r="B14" s="107"/>
      <c r="C14" s="112"/>
      <c r="D14" s="61" t="s">
        <v>14</v>
      </c>
      <c r="E14" s="4">
        <v>0</v>
      </c>
      <c r="F14" s="4">
        <f>G14+H14+I14+J14+K14</f>
        <v>108750</v>
      </c>
      <c r="G14" s="4">
        <f>G19</f>
        <v>108750</v>
      </c>
      <c r="H14" s="4">
        <f>H19</f>
        <v>0</v>
      </c>
      <c r="I14" s="4">
        <v>0</v>
      </c>
      <c r="J14" s="4">
        <v>0</v>
      </c>
      <c r="K14" s="4">
        <f>K19</f>
        <v>0</v>
      </c>
      <c r="L14" s="122"/>
      <c r="M14" s="112"/>
    </row>
    <row r="15" spans="1:14" ht="45" customHeight="1" x14ac:dyDescent="0.3">
      <c r="A15" s="112"/>
      <c r="B15" s="107"/>
      <c r="C15" s="112"/>
      <c r="D15" s="91" t="s">
        <v>15</v>
      </c>
      <c r="E15" s="4">
        <v>0</v>
      </c>
      <c r="F15" s="4">
        <f>G15+H15+I15+J15+K15</f>
        <v>70625</v>
      </c>
      <c r="G15" s="4">
        <f>G20</f>
        <v>36250</v>
      </c>
      <c r="H15" s="4">
        <f>H20</f>
        <v>0</v>
      </c>
      <c r="I15" s="4">
        <f>I20</f>
        <v>5896.21</v>
      </c>
      <c r="J15" s="4">
        <f>J20</f>
        <v>3125</v>
      </c>
      <c r="K15" s="4">
        <f>K20</f>
        <v>25353.79</v>
      </c>
      <c r="L15" s="122"/>
      <c r="M15" s="112"/>
    </row>
    <row r="16" spans="1:14" ht="45" customHeight="1" x14ac:dyDescent="0.3">
      <c r="A16" s="112"/>
      <c r="B16" s="107"/>
      <c r="C16" s="112"/>
      <c r="D16" s="91" t="s">
        <v>16</v>
      </c>
      <c r="E16" s="4" t="e">
        <f>E21</f>
        <v>#REF!</v>
      </c>
      <c r="F16" s="4">
        <f>G16+H16+I16+J16+K16</f>
        <v>144533.02419999999</v>
      </c>
      <c r="G16" s="4">
        <f>G21+G33+G35</f>
        <v>92665.641069999998</v>
      </c>
      <c r="H16" s="4">
        <f>H21+H35</f>
        <v>2504.9681299999997</v>
      </c>
      <c r="I16" s="4">
        <f>I35+I21+I41</f>
        <v>25400.134999999998</v>
      </c>
      <c r="J16" s="4">
        <f>J35+J21</f>
        <v>3875</v>
      </c>
      <c r="K16" s="4">
        <f>K35+K21</f>
        <v>20087.28</v>
      </c>
      <c r="L16" s="122"/>
      <c r="M16" s="112"/>
      <c r="N16" s="62"/>
    </row>
    <row r="17" spans="1:13" ht="44.25" customHeight="1" x14ac:dyDescent="0.3">
      <c r="A17" s="113"/>
      <c r="B17" s="107"/>
      <c r="C17" s="113"/>
      <c r="D17" s="91" t="s">
        <v>17</v>
      </c>
      <c r="E17" s="63" t="e">
        <f>#REF!</f>
        <v>#REF!</v>
      </c>
      <c r="F17" s="4">
        <f>SUM(G17:K17)</f>
        <v>0</v>
      </c>
      <c r="G17" s="63">
        <f>G22+G34</f>
        <v>0</v>
      </c>
      <c r="H17" s="63">
        <f>H22+H34</f>
        <v>0</v>
      </c>
      <c r="I17" s="63">
        <f>I22+I34</f>
        <v>0</v>
      </c>
      <c r="J17" s="63">
        <f>J22+J34</f>
        <v>0</v>
      </c>
      <c r="K17" s="63">
        <f>K22+K34</f>
        <v>0</v>
      </c>
      <c r="L17" s="123"/>
      <c r="M17" s="113"/>
    </row>
    <row r="18" spans="1:13" ht="32.25" customHeight="1" x14ac:dyDescent="0.3">
      <c r="A18" s="111" t="s">
        <v>18</v>
      </c>
      <c r="B18" s="107" t="s">
        <v>161</v>
      </c>
      <c r="C18" s="111" t="s">
        <v>12</v>
      </c>
      <c r="D18" s="91" t="s">
        <v>13</v>
      </c>
      <c r="E18" s="63" t="e">
        <f>E21</f>
        <v>#REF!</v>
      </c>
      <c r="F18" s="4">
        <f>G18+H18+I18+J18+K18</f>
        <v>290064.86502000003</v>
      </c>
      <c r="G18" s="63">
        <f>G19+G20+G21+G22</f>
        <v>232000</v>
      </c>
      <c r="H18" s="63">
        <f>H19+H20+H21+H22</f>
        <v>2.0000000000000002E-5</v>
      </c>
      <c r="I18" s="63">
        <f>I20+I21+I19</f>
        <v>9623.7950000000001</v>
      </c>
      <c r="J18" s="63">
        <f>J20+J21</f>
        <v>5000</v>
      </c>
      <c r="K18" s="63">
        <f>K19+K20+K21</f>
        <v>43441.07</v>
      </c>
      <c r="L18" s="121" t="s">
        <v>209</v>
      </c>
      <c r="M18" s="121" t="s">
        <v>19</v>
      </c>
    </row>
    <row r="19" spans="1:13" ht="36.75" customHeight="1" x14ac:dyDescent="0.3">
      <c r="A19" s="112"/>
      <c r="B19" s="107"/>
      <c r="C19" s="112"/>
      <c r="D19" s="91" t="s">
        <v>14</v>
      </c>
      <c r="E19" s="63" t="e">
        <f>#REF!</f>
        <v>#REF!</v>
      </c>
      <c r="F19" s="4">
        <f>G19+H19+I19+J19+K19</f>
        <v>108750</v>
      </c>
      <c r="G19" s="63">
        <f>G24</f>
        <v>108750</v>
      </c>
      <c r="H19" s="63">
        <v>0</v>
      </c>
      <c r="I19" s="63">
        <f>I24</f>
        <v>0</v>
      </c>
      <c r="J19" s="63">
        <f>J24</f>
        <v>0</v>
      </c>
      <c r="K19" s="63">
        <f>K24</f>
        <v>0</v>
      </c>
      <c r="L19" s="122"/>
      <c r="M19" s="122"/>
    </row>
    <row r="20" spans="1:13" ht="39.75" customHeight="1" x14ac:dyDescent="0.3">
      <c r="A20" s="112"/>
      <c r="B20" s="107"/>
      <c r="C20" s="112"/>
      <c r="D20" s="91" t="s">
        <v>15</v>
      </c>
      <c r="E20" s="63">
        <v>0</v>
      </c>
      <c r="F20" s="4">
        <f>G20+H20+I20+J20+K20</f>
        <v>70625</v>
      </c>
      <c r="G20" s="63">
        <f>G25</f>
        <v>36250</v>
      </c>
      <c r="H20" s="63">
        <f>H25</f>
        <v>0</v>
      </c>
      <c r="I20" s="63">
        <f>I28</f>
        <v>5896.21</v>
      </c>
      <c r="J20" s="63">
        <f>J28</f>
        <v>3125</v>
      </c>
      <c r="K20" s="63">
        <f>K28</f>
        <v>25353.79</v>
      </c>
      <c r="L20" s="122"/>
      <c r="M20" s="122"/>
    </row>
    <row r="21" spans="1:13" ht="36.75" customHeight="1" x14ac:dyDescent="0.3">
      <c r="A21" s="112"/>
      <c r="B21" s="107"/>
      <c r="C21" s="112"/>
      <c r="D21" s="91" t="s">
        <v>16</v>
      </c>
      <c r="E21" s="63" t="e">
        <f>#REF!</f>
        <v>#REF!</v>
      </c>
      <c r="F21" s="4">
        <f>G21+H21+I21+J21+K21</f>
        <v>110689.86502000001</v>
      </c>
      <c r="G21" s="63">
        <f>G26</f>
        <v>87000</v>
      </c>
      <c r="H21" s="63">
        <f>H26</f>
        <v>2.0000000000000002E-5</v>
      </c>
      <c r="I21" s="63">
        <f>I26+I29+I30</f>
        <v>3727.585</v>
      </c>
      <c r="J21" s="63">
        <f>J26+J29</f>
        <v>1875</v>
      </c>
      <c r="K21" s="63">
        <f>K29</f>
        <v>18087.28</v>
      </c>
      <c r="L21" s="122"/>
      <c r="M21" s="122"/>
    </row>
    <row r="22" spans="1:13" ht="33" customHeight="1" x14ac:dyDescent="0.3">
      <c r="A22" s="113"/>
      <c r="B22" s="107"/>
      <c r="C22" s="113"/>
      <c r="D22" s="91" t="s">
        <v>17</v>
      </c>
      <c r="E22" s="63">
        <v>0</v>
      </c>
      <c r="F22" s="4">
        <f>G22+H22+I22+J22+K22</f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123"/>
      <c r="M22" s="123"/>
    </row>
    <row r="23" spans="1:13" ht="33" customHeight="1" x14ac:dyDescent="0.3">
      <c r="A23" s="111" t="s">
        <v>20</v>
      </c>
      <c r="B23" s="114" t="s">
        <v>234</v>
      </c>
      <c r="C23" s="111" t="s">
        <v>12</v>
      </c>
      <c r="D23" s="61" t="s">
        <v>13</v>
      </c>
      <c r="E23" s="63"/>
      <c r="F23" s="4">
        <f>H23+G23</f>
        <v>232000.00002000001</v>
      </c>
      <c r="G23" s="4">
        <f>G24+G25+G26</f>
        <v>232000</v>
      </c>
      <c r="H23" s="63">
        <f>H24+H25+H26</f>
        <v>2.0000000000000002E-5</v>
      </c>
      <c r="I23" s="63">
        <v>0</v>
      </c>
      <c r="J23" s="63">
        <v>0</v>
      </c>
      <c r="K23" s="63">
        <v>0</v>
      </c>
      <c r="L23" s="121" t="s">
        <v>35</v>
      </c>
      <c r="M23" s="121" t="s">
        <v>325</v>
      </c>
    </row>
    <row r="24" spans="1:13" ht="33" customHeight="1" x14ac:dyDescent="0.3">
      <c r="A24" s="112"/>
      <c r="B24" s="115"/>
      <c r="C24" s="112"/>
      <c r="D24" s="61" t="s">
        <v>14</v>
      </c>
      <c r="E24" s="63"/>
      <c r="F24" s="4">
        <f>G24</f>
        <v>108750</v>
      </c>
      <c r="G24" s="4">
        <v>108750</v>
      </c>
      <c r="H24" s="63">
        <v>0</v>
      </c>
      <c r="I24" s="63">
        <v>0</v>
      </c>
      <c r="J24" s="63">
        <v>0</v>
      </c>
      <c r="K24" s="63">
        <v>0</v>
      </c>
      <c r="L24" s="122"/>
      <c r="M24" s="122"/>
    </row>
    <row r="25" spans="1:13" ht="33" customHeight="1" x14ac:dyDescent="0.3">
      <c r="A25" s="112"/>
      <c r="B25" s="115"/>
      <c r="C25" s="112"/>
      <c r="D25" s="91" t="s">
        <v>15</v>
      </c>
      <c r="E25" s="63"/>
      <c r="F25" s="4">
        <f>G25</f>
        <v>36250</v>
      </c>
      <c r="G25" s="4">
        <v>36250</v>
      </c>
      <c r="H25" s="63">
        <v>0</v>
      </c>
      <c r="I25" s="63">
        <v>0</v>
      </c>
      <c r="J25" s="63">
        <v>0</v>
      </c>
      <c r="K25" s="63">
        <v>0</v>
      </c>
      <c r="L25" s="122"/>
      <c r="M25" s="122"/>
    </row>
    <row r="26" spans="1:13" ht="33" customHeight="1" x14ac:dyDescent="0.3">
      <c r="A26" s="113"/>
      <c r="B26" s="116"/>
      <c r="C26" s="113"/>
      <c r="D26" s="91" t="s">
        <v>16</v>
      </c>
      <c r="E26" s="63"/>
      <c r="F26" s="4">
        <f>G26+H26+I26+J26+K26</f>
        <v>87000.000020000007</v>
      </c>
      <c r="G26" s="4">
        <v>87000</v>
      </c>
      <c r="H26" s="63">
        <v>2.0000000000000002E-5</v>
      </c>
      <c r="I26" s="63">
        <v>0</v>
      </c>
      <c r="J26" s="63">
        <v>0</v>
      </c>
      <c r="K26" s="63">
        <v>0</v>
      </c>
      <c r="L26" s="123"/>
      <c r="M26" s="123"/>
    </row>
    <row r="27" spans="1:13" ht="27.75" customHeight="1" x14ac:dyDescent="0.3">
      <c r="A27" s="151" t="s">
        <v>24</v>
      </c>
      <c r="B27" s="152" t="s">
        <v>238</v>
      </c>
      <c r="C27" s="141" t="s">
        <v>12</v>
      </c>
      <c r="D27" s="94" t="s">
        <v>22</v>
      </c>
      <c r="E27" s="46"/>
      <c r="F27" s="46">
        <f>G27+H27+I27+J27+K27</f>
        <v>57875</v>
      </c>
      <c r="G27" s="46">
        <f>G28+G29</f>
        <v>0</v>
      </c>
      <c r="H27" s="46">
        <f>H28+H29</f>
        <v>0</v>
      </c>
      <c r="I27" s="46">
        <f>I28+I29</f>
        <v>9433.93</v>
      </c>
      <c r="J27" s="46">
        <f>J28+J29</f>
        <v>5000</v>
      </c>
      <c r="K27" s="46">
        <f>K28+K29</f>
        <v>43441.07</v>
      </c>
      <c r="L27" s="109" t="s">
        <v>35</v>
      </c>
      <c r="M27" s="109" t="s">
        <v>326</v>
      </c>
    </row>
    <row r="28" spans="1:13" ht="39.75" customHeight="1" x14ac:dyDescent="0.3">
      <c r="A28" s="151"/>
      <c r="B28" s="152"/>
      <c r="C28" s="141"/>
      <c r="D28" s="94" t="s">
        <v>15</v>
      </c>
      <c r="E28" s="46"/>
      <c r="F28" s="46">
        <f>G28+H28+I28+J28+K28</f>
        <v>34375</v>
      </c>
      <c r="G28" s="46">
        <v>0</v>
      </c>
      <c r="H28" s="46">
        <v>0</v>
      </c>
      <c r="I28" s="46">
        <v>5896.21</v>
      </c>
      <c r="J28" s="46">
        <v>3125</v>
      </c>
      <c r="K28" s="46">
        <v>25353.79</v>
      </c>
      <c r="L28" s="109"/>
      <c r="M28" s="109"/>
    </row>
    <row r="29" spans="1:13" ht="39.75" customHeight="1" x14ac:dyDescent="0.3">
      <c r="A29" s="151"/>
      <c r="B29" s="152"/>
      <c r="C29" s="141"/>
      <c r="D29" s="94" t="s">
        <v>16</v>
      </c>
      <c r="E29" s="46"/>
      <c r="F29" s="46">
        <f>G29+H29+I29+J29+K29</f>
        <v>23500</v>
      </c>
      <c r="G29" s="46">
        <v>0</v>
      </c>
      <c r="H29" s="46">
        <v>0</v>
      </c>
      <c r="I29" s="46">
        <v>3537.72</v>
      </c>
      <c r="J29" s="46">
        <v>1875</v>
      </c>
      <c r="K29" s="46">
        <v>18087.28</v>
      </c>
      <c r="L29" s="109"/>
      <c r="M29" s="109"/>
    </row>
    <row r="30" spans="1:13" ht="72.75" customHeight="1" x14ac:dyDescent="0.3">
      <c r="A30" s="102" t="s">
        <v>340</v>
      </c>
      <c r="B30" s="94" t="s">
        <v>341</v>
      </c>
      <c r="C30" s="88" t="s">
        <v>324</v>
      </c>
      <c r="D30" s="94" t="s">
        <v>16</v>
      </c>
      <c r="E30" s="46"/>
      <c r="F30" s="46">
        <f>G30+H30+I30+J30+K30</f>
        <v>189.86500000000001</v>
      </c>
      <c r="G30" s="46">
        <v>0</v>
      </c>
      <c r="H30" s="46">
        <v>0</v>
      </c>
      <c r="I30" s="46">
        <v>189.86500000000001</v>
      </c>
      <c r="J30" s="46">
        <v>0</v>
      </c>
      <c r="K30" s="46">
        <v>0</v>
      </c>
      <c r="L30" s="89" t="s">
        <v>35</v>
      </c>
      <c r="M30" s="89" t="s">
        <v>23</v>
      </c>
    </row>
    <row r="31" spans="1:13" ht="34.5" customHeight="1" x14ac:dyDescent="0.3">
      <c r="A31" s="150" t="s">
        <v>34</v>
      </c>
      <c r="B31" s="107" t="s">
        <v>162</v>
      </c>
      <c r="C31" s="106" t="s">
        <v>12</v>
      </c>
      <c r="D31" s="91" t="s">
        <v>13</v>
      </c>
      <c r="E31" s="4">
        <v>0</v>
      </c>
      <c r="F31" s="4">
        <f>SUM(G31:K31)</f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109" t="s">
        <v>35</v>
      </c>
      <c r="M31" s="109" t="s">
        <v>19</v>
      </c>
    </row>
    <row r="32" spans="1:13" ht="34.5" customHeight="1" x14ac:dyDescent="0.3">
      <c r="A32" s="150"/>
      <c r="B32" s="107"/>
      <c r="C32" s="106"/>
      <c r="D32" s="91" t="s">
        <v>15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124"/>
      <c r="M32" s="124"/>
    </row>
    <row r="33" spans="1:13" ht="34.5" customHeight="1" x14ac:dyDescent="0.3">
      <c r="A33" s="150"/>
      <c r="B33" s="107"/>
      <c r="C33" s="106"/>
      <c r="D33" s="91" t="s">
        <v>16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124"/>
      <c r="M33" s="124"/>
    </row>
    <row r="34" spans="1:13" ht="34.5" customHeight="1" x14ac:dyDescent="0.3">
      <c r="A34" s="150"/>
      <c r="B34" s="107"/>
      <c r="C34" s="106"/>
      <c r="D34" s="91" t="s">
        <v>26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124"/>
      <c r="M34" s="124"/>
    </row>
    <row r="35" spans="1:13" ht="72.75" customHeight="1" x14ac:dyDescent="0.3">
      <c r="A35" s="93" t="s">
        <v>36</v>
      </c>
      <c r="B35" s="91" t="s">
        <v>163</v>
      </c>
      <c r="C35" s="89" t="s">
        <v>12</v>
      </c>
      <c r="D35" s="91" t="s">
        <v>38</v>
      </c>
      <c r="E35" s="4">
        <v>0</v>
      </c>
      <c r="F35" s="4">
        <f>SUM(G35:K35)</f>
        <v>17170.609179999999</v>
      </c>
      <c r="G35" s="4">
        <f>G36+G37</f>
        <v>5665.6410699999997</v>
      </c>
      <c r="H35" s="4">
        <f>H36+H37</f>
        <v>2504.9681099999998</v>
      </c>
      <c r="I35" s="4">
        <f>I36</f>
        <v>5000</v>
      </c>
      <c r="J35" s="4">
        <f>J36</f>
        <v>2000</v>
      </c>
      <c r="K35" s="4">
        <f>K36</f>
        <v>2000</v>
      </c>
      <c r="L35" s="89" t="s">
        <v>35</v>
      </c>
      <c r="M35" s="89" t="s">
        <v>19</v>
      </c>
    </row>
    <row r="36" spans="1:13" ht="84.75" customHeight="1" x14ac:dyDescent="0.3">
      <c r="A36" s="90" t="s">
        <v>43</v>
      </c>
      <c r="B36" s="91" t="s">
        <v>39</v>
      </c>
      <c r="C36" s="89" t="s">
        <v>12</v>
      </c>
      <c r="D36" s="91" t="s">
        <v>38</v>
      </c>
      <c r="E36" s="4">
        <v>0</v>
      </c>
      <c r="F36" s="4">
        <f>SUM(G36:K36)</f>
        <v>16860.768219999998</v>
      </c>
      <c r="G36" s="4">
        <f>5711.97-309.84096-46.32893</f>
        <v>5355.8001100000001</v>
      </c>
      <c r="H36" s="4">
        <f>3000-495.03189</f>
        <v>2504.9681099999998</v>
      </c>
      <c r="I36" s="4">
        <v>5000</v>
      </c>
      <c r="J36" s="4">
        <v>2000</v>
      </c>
      <c r="K36" s="4">
        <v>2000</v>
      </c>
      <c r="L36" s="89" t="s">
        <v>210</v>
      </c>
      <c r="M36" s="89" t="s">
        <v>23</v>
      </c>
    </row>
    <row r="37" spans="1:13" ht="94.5" customHeight="1" x14ac:dyDescent="0.3">
      <c r="A37" s="90" t="s">
        <v>40</v>
      </c>
      <c r="B37" s="91" t="s">
        <v>44</v>
      </c>
      <c r="C37" s="89" t="s">
        <v>12</v>
      </c>
      <c r="D37" s="91" t="s">
        <v>38</v>
      </c>
      <c r="E37" s="4">
        <v>0</v>
      </c>
      <c r="F37" s="4">
        <f>G37+H37+I37+J37+K37</f>
        <v>309.84096</v>
      </c>
      <c r="G37" s="4">
        <v>309.84096</v>
      </c>
      <c r="H37" s="4">
        <v>0</v>
      </c>
      <c r="I37" s="4">
        <v>0</v>
      </c>
      <c r="J37" s="4">
        <v>0</v>
      </c>
      <c r="K37" s="4">
        <v>0</v>
      </c>
      <c r="L37" s="89" t="s">
        <v>211</v>
      </c>
      <c r="M37" s="89" t="s">
        <v>23</v>
      </c>
    </row>
    <row r="38" spans="1:13" ht="108" customHeight="1" x14ac:dyDescent="0.3">
      <c r="A38" s="90" t="s">
        <v>45</v>
      </c>
      <c r="B38" s="91" t="s">
        <v>164</v>
      </c>
      <c r="C38" s="89" t="s">
        <v>12</v>
      </c>
      <c r="D38" s="91" t="s">
        <v>16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89" t="s">
        <v>35</v>
      </c>
      <c r="M38" s="89" t="s">
        <v>19</v>
      </c>
    </row>
    <row r="39" spans="1:13" ht="27" customHeight="1" x14ac:dyDescent="0.3">
      <c r="A39" s="111" t="s">
        <v>94</v>
      </c>
      <c r="B39" s="114" t="s">
        <v>338</v>
      </c>
      <c r="C39" s="121" t="s">
        <v>12</v>
      </c>
      <c r="D39" s="94" t="s">
        <v>22</v>
      </c>
      <c r="E39" s="4"/>
      <c r="F39" s="4">
        <f t="shared" ref="F39:K39" si="0">F40+F41</f>
        <v>16672.55</v>
      </c>
      <c r="G39" s="4">
        <f t="shared" si="0"/>
        <v>0</v>
      </c>
      <c r="H39" s="4">
        <f t="shared" si="0"/>
        <v>0</v>
      </c>
      <c r="I39" s="4">
        <f t="shared" si="0"/>
        <v>16672.55</v>
      </c>
      <c r="J39" s="4">
        <f t="shared" si="0"/>
        <v>0</v>
      </c>
      <c r="K39" s="4">
        <f t="shared" si="0"/>
        <v>0</v>
      </c>
      <c r="L39" s="109" t="s">
        <v>35</v>
      </c>
      <c r="M39" s="121" t="s">
        <v>19</v>
      </c>
    </row>
    <row r="40" spans="1:13" ht="34.5" customHeight="1" x14ac:dyDescent="0.3">
      <c r="A40" s="112"/>
      <c r="B40" s="115"/>
      <c r="C40" s="122"/>
      <c r="D40" s="94" t="s">
        <v>15</v>
      </c>
      <c r="E40" s="4"/>
      <c r="F40" s="4">
        <f t="shared" ref="F40:F52" si="1">G40+H40+I40+J40+K40</f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109"/>
      <c r="M40" s="122"/>
    </row>
    <row r="41" spans="1:13" ht="34.5" customHeight="1" x14ac:dyDescent="0.3">
      <c r="A41" s="113"/>
      <c r="B41" s="116"/>
      <c r="C41" s="123"/>
      <c r="D41" s="94" t="s">
        <v>16</v>
      </c>
      <c r="E41" s="4"/>
      <c r="F41" s="4">
        <f t="shared" si="1"/>
        <v>16672.55</v>
      </c>
      <c r="G41" s="46">
        <v>0</v>
      </c>
      <c r="H41" s="46">
        <v>0</v>
      </c>
      <c r="I41" s="46">
        <f>I44</f>
        <v>16672.55</v>
      </c>
      <c r="J41" s="46">
        <v>0</v>
      </c>
      <c r="K41" s="46">
        <v>0</v>
      </c>
      <c r="L41" s="109"/>
      <c r="M41" s="123"/>
    </row>
    <row r="42" spans="1:13" ht="29.25" customHeight="1" x14ac:dyDescent="0.3">
      <c r="A42" s="151" t="s">
        <v>312</v>
      </c>
      <c r="B42" s="152" t="s">
        <v>339</v>
      </c>
      <c r="C42" s="141" t="s">
        <v>12</v>
      </c>
      <c r="D42" s="94" t="s">
        <v>22</v>
      </c>
      <c r="E42" s="46"/>
      <c r="F42" s="46">
        <f t="shared" si="1"/>
        <v>16672.55</v>
      </c>
      <c r="G42" s="46">
        <v>0</v>
      </c>
      <c r="H42" s="46">
        <v>0</v>
      </c>
      <c r="I42" s="46">
        <f>I43+I44</f>
        <v>16672.55</v>
      </c>
      <c r="J42" s="46">
        <f>J43+J44</f>
        <v>0</v>
      </c>
      <c r="K42" s="46">
        <f>K43+K44</f>
        <v>0</v>
      </c>
      <c r="L42" s="109" t="s">
        <v>35</v>
      </c>
      <c r="M42" s="109" t="s">
        <v>327</v>
      </c>
    </row>
    <row r="43" spans="1:13" ht="39" customHeight="1" x14ac:dyDescent="0.3">
      <c r="A43" s="151"/>
      <c r="B43" s="152"/>
      <c r="C43" s="141"/>
      <c r="D43" s="94" t="s">
        <v>15</v>
      </c>
      <c r="E43" s="46"/>
      <c r="F43" s="46">
        <f t="shared" si="1"/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109"/>
      <c r="M43" s="109"/>
    </row>
    <row r="44" spans="1:13" ht="39" customHeight="1" x14ac:dyDescent="0.3">
      <c r="A44" s="151"/>
      <c r="B44" s="152"/>
      <c r="C44" s="141"/>
      <c r="D44" s="94" t="s">
        <v>16</v>
      </c>
      <c r="E44" s="46"/>
      <c r="F44" s="46">
        <f t="shared" si="1"/>
        <v>16672.55</v>
      </c>
      <c r="G44" s="46">
        <v>0</v>
      </c>
      <c r="H44" s="46">
        <v>0</v>
      </c>
      <c r="I44" s="46">
        <f>19800-3127.45</f>
        <v>16672.55</v>
      </c>
      <c r="J44" s="46">
        <v>0</v>
      </c>
      <c r="K44" s="46">
        <v>0</v>
      </c>
      <c r="L44" s="109"/>
      <c r="M44" s="109"/>
    </row>
    <row r="45" spans="1:13" ht="42.75" customHeight="1" x14ac:dyDescent="0.3">
      <c r="A45" s="106" t="s">
        <v>57</v>
      </c>
      <c r="B45" s="107" t="s">
        <v>206</v>
      </c>
      <c r="C45" s="109" t="s">
        <v>12</v>
      </c>
      <c r="D45" s="91" t="s">
        <v>22</v>
      </c>
      <c r="E45" s="36"/>
      <c r="F45" s="36">
        <f t="shared" si="1"/>
        <v>65176.84</v>
      </c>
      <c r="G45" s="36">
        <f>G46+G47+G48</f>
        <v>0</v>
      </c>
      <c r="H45" s="36">
        <f>H46+H47+H48</f>
        <v>65176.84</v>
      </c>
      <c r="I45" s="36">
        <f>I46+I47+I48</f>
        <v>0</v>
      </c>
      <c r="J45" s="36">
        <f>J46+J47+J48</f>
        <v>0</v>
      </c>
      <c r="K45" s="36">
        <f>K46+K47+K48</f>
        <v>0</v>
      </c>
      <c r="L45" s="109" t="s">
        <v>35</v>
      </c>
      <c r="M45" s="109"/>
    </row>
    <row r="46" spans="1:13" ht="42.75" customHeight="1" x14ac:dyDescent="0.3">
      <c r="A46" s="106"/>
      <c r="B46" s="107"/>
      <c r="C46" s="109"/>
      <c r="D46" s="91" t="s">
        <v>14</v>
      </c>
      <c r="E46" s="36"/>
      <c r="F46" s="36">
        <f t="shared" si="1"/>
        <v>11907.6</v>
      </c>
      <c r="G46" s="36">
        <f t="shared" ref="G46:K48" si="2">G50</f>
        <v>0</v>
      </c>
      <c r="H46" s="36">
        <f t="shared" si="2"/>
        <v>11907.6</v>
      </c>
      <c r="I46" s="36">
        <f t="shared" si="2"/>
        <v>0</v>
      </c>
      <c r="J46" s="36">
        <f t="shared" si="2"/>
        <v>0</v>
      </c>
      <c r="K46" s="36">
        <f t="shared" si="2"/>
        <v>0</v>
      </c>
      <c r="L46" s="109"/>
      <c r="M46" s="109"/>
    </row>
    <row r="47" spans="1:13" ht="42.75" customHeight="1" x14ac:dyDescent="0.3">
      <c r="A47" s="106"/>
      <c r="B47" s="107"/>
      <c r="C47" s="109"/>
      <c r="D47" s="91" t="s">
        <v>15</v>
      </c>
      <c r="E47" s="36"/>
      <c r="F47" s="36">
        <f t="shared" si="1"/>
        <v>28827.98</v>
      </c>
      <c r="G47" s="36">
        <f t="shared" si="2"/>
        <v>0</v>
      </c>
      <c r="H47" s="36">
        <f t="shared" si="2"/>
        <v>28827.98</v>
      </c>
      <c r="I47" s="36">
        <f t="shared" si="2"/>
        <v>0</v>
      </c>
      <c r="J47" s="36">
        <f t="shared" si="2"/>
        <v>0</v>
      </c>
      <c r="K47" s="36">
        <f t="shared" si="2"/>
        <v>0</v>
      </c>
      <c r="L47" s="109"/>
      <c r="M47" s="109"/>
    </row>
    <row r="48" spans="1:13" ht="42.75" customHeight="1" x14ac:dyDescent="0.3">
      <c r="A48" s="106"/>
      <c r="B48" s="107"/>
      <c r="C48" s="109"/>
      <c r="D48" s="91" t="s">
        <v>16</v>
      </c>
      <c r="E48" s="4">
        <v>0</v>
      </c>
      <c r="F48" s="4">
        <f t="shared" si="1"/>
        <v>24441.26</v>
      </c>
      <c r="G48" s="4">
        <f t="shared" si="2"/>
        <v>0</v>
      </c>
      <c r="H48" s="4">
        <f t="shared" si="2"/>
        <v>24441.26</v>
      </c>
      <c r="I48" s="4">
        <f t="shared" si="2"/>
        <v>0</v>
      </c>
      <c r="J48" s="4">
        <f t="shared" si="2"/>
        <v>0</v>
      </c>
      <c r="K48" s="4">
        <f t="shared" si="2"/>
        <v>0</v>
      </c>
      <c r="L48" s="109"/>
      <c r="M48" s="109"/>
    </row>
    <row r="49" spans="1:14" ht="39.75" customHeight="1" x14ac:dyDescent="0.3">
      <c r="A49" s="106" t="s">
        <v>59</v>
      </c>
      <c r="B49" s="107" t="s">
        <v>207</v>
      </c>
      <c r="C49" s="109" t="s">
        <v>12</v>
      </c>
      <c r="D49" s="91" t="s">
        <v>22</v>
      </c>
      <c r="E49" s="4"/>
      <c r="F49" s="4">
        <f t="shared" si="1"/>
        <v>65176.84</v>
      </c>
      <c r="G49" s="4">
        <f>G50+G51+G52</f>
        <v>0</v>
      </c>
      <c r="H49" s="4">
        <f>H50+H51+H52</f>
        <v>65176.84</v>
      </c>
      <c r="I49" s="4">
        <f>I50+I51+I52</f>
        <v>0</v>
      </c>
      <c r="J49" s="4">
        <f>J50+J51+J52</f>
        <v>0</v>
      </c>
      <c r="K49" s="4">
        <f>K50+K51+K52</f>
        <v>0</v>
      </c>
      <c r="L49" s="109" t="s">
        <v>35</v>
      </c>
      <c r="M49" s="109" t="s">
        <v>19</v>
      </c>
    </row>
    <row r="50" spans="1:14" ht="39.75" customHeight="1" x14ac:dyDescent="0.3">
      <c r="A50" s="106"/>
      <c r="B50" s="107"/>
      <c r="C50" s="109"/>
      <c r="D50" s="91" t="s">
        <v>14</v>
      </c>
      <c r="E50" s="4"/>
      <c r="F50" s="4">
        <f t="shared" si="1"/>
        <v>11907.6</v>
      </c>
      <c r="G50" s="4">
        <f t="shared" ref="G50:I52" si="3">G54</f>
        <v>0</v>
      </c>
      <c r="H50" s="4">
        <f t="shared" si="3"/>
        <v>11907.6</v>
      </c>
      <c r="I50" s="4">
        <f t="shared" si="3"/>
        <v>0</v>
      </c>
      <c r="J50" s="4">
        <f>J54+J58+J62+J66+J70+J74+J78+J82+J86+J90+J94+J98+J102+J106</f>
        <v>0</v>
      </c>
      <c r="K50" s="4">
        <f>K54+K58+K62+K66+K70+K74+K78+K82+K86+K90+K94+K98+K102+K106</f>
        <v>0</v>
      </c>
      <c r="L50" s="109"/>
      <c r="M50" s="109"/>
    </row>
    <row r="51" spans="1:14" ht="39.75" customHeight="1" x14ac:dyDescent="0.3">
      <c r="A51" s="106"/>
      <c r="B51" s="107"/>
      <c r="C51" s="109"/>
      <c r="D51" s="91" t="s">
        <v>15</v>
      </c>
      <c r="E51" s="4"/>
      <c r="F51" s="4">
        <f t="shared" si="1"/>
        <v>28827.98</v>
      </c>
      <c r="G51" s="4">
        <f t="shared" si="3"/>
        <v>0</v>
      </c>
      <c r="H51" s="4">
        <f t="shared" si="3"/>
        <v>28827.98</v>
      </c>
      <c r="I51" s="4">
        <f t="shared" si="3"/>
        <v>0</v>
      </c>
      <c r="J51" s="4">
        <f>J55+J59+J63+J67+J71+J75+J79+J83+J87+J91+J95+J99+J103+J107</f>
        <v>0</v>
      </c>
      <c r="K51" s="4">
        <f>K55+K59+K63+K67+K71+K75+K79+K83+K87+K91+K95+K99+K103+K107</f>
        <v>0</v>
      </c>
      <c r="L51" s="109"/>
      <c r="M51" s="109"/>
      <c r="N51" s="62"/>
    </row>
    <row r="52" spans="1:14" ht="39.75" customHeight="1" x14ac:dyDescent="0.3">
      <c r="A52" s="106"/>
      <c r="B52" s="107"/>
      <c r="C52" s="109"/>
      <c r="D52" s="91" t="s">
        <v>16</v>
      </c>
      <c r="E52" s="4">
        <v>0</v>
      </c>
      <c r="F52" s="4">
        <f t="shared" si="1"/>
        <v>24441.26</v>
      </c>
      <c r="G52" s="4">
        <f t="shared" si="3"/>
        <v>0</v>
      </c>
      <c r="H52" s="4">
        <f t="shared" si="3"/>
        <v>24441.26</v>
      </c>
      <c r="I52" s="4">
        <f t="shared" si="3"/>
        <v>0</v>
      </c>
      <c r="J52" s="4">
        <v>0</v>
      </c>
      <c r="K52" s="4">
        <v>0</v>
      </c>
      <c r="L52" s="109"/>
      <c r="M52" s="109"/>
    </row>
    <row r="53" spans="1:14" ht="30.75" customHeight="1" x14ac:dyDescent="0.3">
      <c r="A53" s="106" t="s">
        <v>99</v>
      </c>
      <c r="B53" s="107" t="s">
        <v>21</v>
      </c>
      <c r="C53" s="109" t="s">
        <v>12</v>
      </c>
      <c r="D53" s="91" t="s">
        <v>22</v>
      </c>
      <c r="E53" s="4"/>
      <c r="F53" s="4">
        <f>SUM(F54:F56)</f>
        <v>65176.84</v>
      </c>
      <c r="G53" s="4">
        <f>G54+G55+G56</f>
        <v>0</v>
      </c>
      <c r="H53" s="4">
        <f>H54+H55+H56</f>
        <v>65176.84</v>
      </c>
      <c r="I53" s="4">
        <f>I54+I55+I56</f>
        <v>0</v>
      </c>
      <c r="J53" s="4">
        <f>J54+J55+J56</f>
        <v>0</v>
      </c>
      <c r="K53" s="4">
        <f>K54+K55+K56</f>
        <v>0</v>
      </c>
      <c r="L53" s="109" t="s">
        <v>35</v>
      </c>
      <c r="M53" s="109" t="s">
        <v>325</v>
      </c>
    </row>
    <row r="54" spans="1:14" ht="30.75" customHeight="1" x14ac:dyDescent="0.3">
      <c r="A54" s="106"/>
      <c r="B54" s="107"/>
      <c r="C54" s="109"/>
      <c r="D54" s="91" t="s">
        <v>14</v>
      </c>
      <c r="E54" s="4"/>
      <c r="F54" s="4">
        <f t="shared" ref="F54:F108" si="4">SUM(G54:K54)</f>
        <v>11907.6</v>
      </c>
      <c r="G54" s="4">
        <v>0</v>
      </c>
      <c r="H54" s="4">
        <v>11907.6</v>
      </c>
      <c r="I54" s="4">
        <v>0</v>
      </c>
      <c r="J54" s="4">
        <v>0</v>
      </c>
      <c r="K54" s="4">
        <v>0</v>
      </c>
      <c r="L54" s="109"/>
      <c r="M54" s="109"/>
      <c r="N54" s="64"/>
    </row>
    <row r="55" spans="1:14" ht="30.75" customHeight="1" x14ac:dyDescent="0.3">
      <c r="A55" s="106"/>
      <c r="B55" s="107"/>
      <c r="C55" s="109"/>
      <c r="D55" s="91" t="s">
        <v>15</v>
      </c>
      <c r="E55" s="4"/>
      <c r="F55" s="4">
        <f t="shared" si="4"/>
        <v>28827.98</v>
      </c>
      <c r="G55" s="4">
        <v>0</v>
      </c>
      <c r="H55" s="4">
        <v>28827.98</v>
      </c>
      <c r="I55" s="4">
        <v>0</v>
      </c>
      <c r="J55" s="4">
        <v>0</v>
      </c>
      <c r="K55" s="4">
        <v>0</v>
      </c>
      <c r="L55" s="109"/>
      <c r="M55" s="109"/>
      <c r="N55" s="64"/>
    </row>
    <row r="56" spans="1:14" ht="38.25" customHeight="1" x14ac:dyDescent="0.3">
      <c r="A56" s="106"/>
      <c r="B56" s="107"/>
      <c r="C56" s="109"/>
      <c r="D56" s="91" t="s">
        <v>16</v>
      </c>
      <c r="E56" s="4"/>
      <c r="F56" s="4">
        <f t="shared" si="4"/>
        <v>24441.26</v>
      </c>
      <c r="G56" s="4">
        <v>0</v>
      </c>
      <c r="H56" s="4">
        <v>24441.26</v>
      </c>
      <c r="I56" s="4">
        <v>0</v>
      </c>
      <c r="J56" s="4">
        <v>0</v>
      </c>
      <c r="K56" s="4">
        <v>0</v>
      </c>
      <c r="L56" s="109"/>
      <c r="M56" s="109"/>
      <c r="N56" s="64"/>
    </row>
    <row r="57" spans="1:14" ht="38.25" customHeight="1" x14ac:dyDescent="0.3">
      <c r="A57" s="111" t="s">
        <v>103</v>
      </c>
      <c r="B57" s="114" t="s">
        <v>257</v>
      </c>
      <c r="C57" s="109" t="s">
        <v>12</v>
      </c>
      <c r="D57" s="91" t="s">
        <v>22</v>
      </c>
      <c r="E57" s="4"/>
      <c r="F57" s="4">
        <f t="shared" si="4"/>
        <v>0</v>
      </c>
      <c r="G57" s="4">
        <v>0</v>
      </c>
      <c r="H57" s="4">
        <v>0</v>
      </c>
      <c r="I57" s="4">
        <v>0</v>
      </c>
      <c r="J57" s="4">
        <f>J58+J59+J60</f>
        <v>0</v>
      </c>
      <c r="K57" s="4">
        <f>SUM(K58:K60)</f>
        <v>0</v>
      </c>
      <c r="L57" s="109" t="s">
        <v>35</v>
      </c>
      <c r="M57" s="109" t="s">
        <v>19</v>
      </c>
    </row>
    <row r="58" spans="1:14" ht="38.25" customHeight="1" x14ac:dyDescent="0.3">
      <c r="A58" s="112"/>
      <c r="B58" s="115"/>
      <c r="C58" s="109"/>
      <c r="D58" s="91" t="s">
        <v>14</v>
      </c>
      <c r="E58" s="4"/>
      <c r="F58" s="4">
        <f t="shared" si="4"/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109"/>
      <c r="M58" s="109"/>
    </row>
    <row r="59" spans="1:14" ht="38.25" customHeight="1" x14ac:dyDescent="0.3">
      <c r="A59" s="112"/>
      <c r="B59" s="115"/>
      <c r="C59" s="109"/>
      <c r="D59" s="91" t="s">
        <v>15</v>
      </c>
      <c r="E59" s="4"/>
      <c r="F59" s="4">
        <f t="shared" si="4"/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109"/>
      <c r="M59" s="109"/>
    </row>
    <row r="60" spans="1:14" ht="38.25" customHeight="1" x14ac:dyDescent="0.3">
      <c r="A60" s="113"/>
      <c r="B60" s="116"/>
      <c r="C60" s="109"/>
      <c r="D60" s="91" t="s">
        <v>16</v>
      </c>
      <c r="E60" s="4"/>
      <c r="F60" s="4">
        <f t="shared" si="4"/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109"/>
      <c r="M60" s="109"/>
    </row>
    <row r="61" spans="1:14" ht="38.25" customHeight="1" x14ac:dyDescent="0.3">
      <c r="A61" s="106" t="s">
        <v>106</v>
      </c>
      <c r="B61" s="107" t="s">
        <v>258</v>
      </c>
      <c r="C61" s="109" t="s">
        <v>12</v>
      </c>
      <c r="D61" s="91" t="s">
        <v>22</v>
      </c>
      <c r="E61" s="4"/>
      <c r="F61" s="4">
        <f t="shared" si="4"/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109" t="s">
        <v>35</v>
      </c>
      <c r="M61" s="109" t="s">
        <v>328</v>
      </c>
    </row>
    <row r="62" spans="1:14" ht="38.25" customHeight="1" x14ac:dyDescent="0.3">
      <c r="A62" s="106"/>
      <c r="B62" s="107"/>
      <c r="C62" s="109"/>
      <c r="D62" s="91" t="s">
        <v>14</v>
      </c>
      <c r="E62" s="4"/>
      <c r="F62" s="4">
        <f t="shared" si="4"/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109"/>
      <c r="M62" s="109"/>
    </row>
    <row r="63" spans="1:14" ht="38.25" customHeight="1" x14ac:dyDescent="0.3">
      <c r="A63" s="106"/>
      <c r="B63" s="107"/>
      <c r="C63" s="109"/>
      <c r="D63" s="91" t="s">
        <v>15</v>
      </c>
      <c r="E63" s="4"/>
      <c r="F63" s="4">
        <f t="shared" si="4"/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109"/>
      <c r="M63" s="109"/>
    </row>
    <row r="64" spans="1:14" ht="38.25" customHeight="1" x14ac:dyDescent="0.3">
      <c r="A64" s="106"/>
      <c r="B64" s="107"/>
      <c r="C64" s="109"/>
      <c r="D64" s="91" t="s">
        <v>16</v>
      </c>
      <c r="E64" s="4"/>
      <c r="F64" s="4">
        <f t="shared" si="4"/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109"/>
      <c r="M64" s="109"/>
    </row>
    <row r="65" spans="1:13" ht="38.25" customHeight="1" x14ac:dyDescent="0.3">
      <c r="A65" s="106" t="s">
        <v>196</v>
      </c>
      <c r="B65" s="107" t="s">
        <v>259</v>
      </c>
      <c r="C65" s="109" t="s">
        <v>12</v>
      </c>
      <c r="D65" s="91" t="s">
        <v>22</v>
      </c>
      <c r="E65" s="4"/>
      <c r="F65" s="4">
        <f t="shared" si="4"/>
        <v>0</v>
      </c>
      <c r="G65" s="4">
        <v>0</v>
      </c>
      <c r="H65" s="4">
        <v>0</v>
      </c>
      <c r="I65" s="4">
        <v>0</v>
      </c>
      <c r="J65" s="4">
        <f>J66+J67+J68</f>
        <v>0</v>
      </c>
      <c r="K65" s="4">
        <f>K66+K67+K68</f>
        <v>0</v>
      </c>
      <c r="L65" s="109" t="s">
        <v>35</v>
      </c>
      <c r="M65" s="109" t="s">
        <v>328</v>
      </c>
    </row>
    <row r="66" spans="1:13" ht="38.25" customHeight="1" x14ac:dyDescent="0.3">
      <c r="A66" s="106"/>
      <c r="B66" s="107"/>
      <c r="C66" s="109"/>
      <c r="D66" s="91" t="s">
        <v>14</v>
      </c>
      <c r="E66" s="4"/>
      <c r="F66" s="4">
        <f t="shared" si="4"/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109"/>
      <c r="M66" s="109"/>
    </row>
    <row r="67" spans="1:13" ht="38.25" customHeight="1" x14ac:dyDescent="0.3">
      <c r="A67" s="106"/>
      <c r="B67" s="107"/>
      <c r="C67" s="109"/>
      <c r="D67" s="91" t="s">
        <v>15</v>
      </c>
      <c r="E67" s="4"/>
      <c r="F67" s="4">
        <f t="shared" si="4"/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109"/>
      <c r="M67" s="109"/>
    </row>
    <row r="68" spans="1:13" ht="38.25" customHeight="1" x14ac:dyDescent="0.3">
      <c r="A68" s="106"/>
      <c r="B68" s="107"/>
      <c r="C68" s="109"/>
      <c r="D68" s="91" t="s">
        <v>16</v>
      </c>
      <c r="E68" s="4"/>
      <c r="F68" s="4">
        <f t="shared" si="4"/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109"/>
      <c r="M68" s="109"/>
    </row>
    <row r="69" spans="1:13" ht="38.25" customHeight="1" x14ac:dyDescent="0.3">
      <c r="A69" s="106" t="s">
        <v>260</v>
      </c>
      <c r="B69" s="107" t="s">
        <v>261</v>
      </c>
      <c r="C69" s="109" t="s">
        <v>12</v>
      </c>
      <c r="D69" s="91" t="s">
        <v>22</v>
      </c>
      <c r="E69" s="4"/>
      <c r="F69" s="4">
        <f t="shared" si="4"/>
        <v>0</v>
      </c>
      <c r="G69" s="4">
        <v>0</v>
      </c>
      <c r="H69" s="4">
        <v>0</v>
      </c>
      <c r="I69" s="4">
        <v>0</v>
      </c>
      <c r="J69" s="4">
        <v>0</v>
      </c>
      <c r="K69" s="4">
        <f>SUM(K70:K72)</f>
        <v>0</v>
      </c>
      <c r="L69" s="109" t="s">
        <v>35</v>
      </c>
      <c r="M69" s="109" t="s">
        <v>19</v>
      </c>
    </row>
    <row r="70" spans="1:13" ht="38.25" customHeight="1" x14ac:dyDescent="0.3">
      <c r="A70" s="106"/>
      <c r="B70" s="107"/>
      <c r="C70" s="109"/>
      <c r="D70" s="91" t="s">
        <v>14</v>
      </c>
      <c r="E70" s="4"/>
      <c r="F70" s="4">
        <f t="shared" si="4"/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109"/>
      <c r="M70" s="109"/>
    </row>
    <row r="71" spans="1:13" ht="38.25" customHeight="1" x14ac:dyDescent="0.3">
      <c r="A71" s="106"/>
      <c r="B71" s="107"/>
      <c r="C71" s="109"/>
      <c r="D71" s="91" t="s">
        <v>15</v>
      </c>
      <c r="E71" s="4"/>
      <c r="F71" s="4">
        <f t="shared" si="4"/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109"/>
      <c r="M71" s="109"/>
    </row>
    <row r="72" spans="1:13" ht="38.25" customHeight="1" x14ac:dyDescent="0.3">
      <c r="A72" s="106"/>
      <c r="B72" s="107"/>
      <c r="C72" s="109"/>
      <c r="D72" s="91" t="s">
        <v>16</v>
      </c>
      <c r="E72" s="4"/>
      <c r="F72" s="4">
        <f t="shared" si="4"/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109"/>
      <c r="M72" s="109"/>
    </row>
    <row r="73" spans="1:13" ht="38.25" customHeight="1" x14ac:dyDescent="0.3">
      <c r="A73" s="106" t="s">
        <v>262</v>
      </c>
      <c r="B73" s="107" t="s">
        <v>263</v>
      </c>
      <c r="C73" s="109" t="s">
        <v>12</v>
      </c>
      <c r="D73" s="91" t="s">
        <v>22</v>
      </c>
      <c r="E73" s="4"/>
      <c r="F73" s="4">
        <f t="shared" si="4"/>
        <v>0</v>
      </c>
      <c r="G73" s="4">
        <v>0</v>
      </c>
      <c r="H73" s="4">
        <v>0</v>
      </c>
      <c r="I73" s="4">
        <v>0</v>
      </c>
      <c r="J73" s="4">
        <v>0</v>
      </c>
      <c r="K73" s="4">
        <f>K74+K75+K76</f>
        <v>0</v>
      </c>
      <c r="L73" s="109" t="s">
        <v>35</v>
      </c>
      <c r="M73" s="109" t="s">
        <v>19</v>
      </c>
    </row>
    <row r="74" spans="1:13" ht="38.25" customHeight="1" x14ac:dyDescent="0.3">
      <c r="A74" s="106"/>
      <c r="B74" s="107"/>
      <c r="C74" s="109"/>
      <c r="D74" s="91" t="s">
        <v>14</v>
      </c>
      <c r="E74" s="4"/>
      <c r="F74" s="4">
        <f t="shared" si="4"/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109"/>
      <c r="M74" s="109"/>
    </row>
    <row r="75" spans="1:13" ht="38.25" customHeight="1" x14ac:dyDescent="0.3">
      <c r="A75" s="106"/>
      <c r="B75" s="107"/>
      <c r="C75" s="109"/>
      <c r="D75" s="91" t="s">
        <v>15</v>
      </c>
      <c r="E75" s="4"/>
      <c r="F75" s="4">
        <f t="shared" si="4"/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109"/>
      <c r="M75" s="109"/>
    </row>
    <row r="76" spans="1:13" ht="38.25" customHeight="1" x14ac:dyDescent="0.3">
      <c r="A76" s="106"/>
      <c r="B76" s="107"/>
      <c r="C76" s="109"/>
      <c r="D76" s="91" t="s">
        <v>16</v>
      </c>
      <c r="E76" s="4"/>
      <c r="F76" s="4">
        <f t="shared" si="4"/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109"/>
      <c r="M76" s="109"/>
    </row>
    <row r="77" spans="1:13" ht="38.25" customHeight="1" x14ac:dyDescent="0.3">
      <c r="A77" s="111" t="s">
        <v>264</v>
      </c>
      <c r="B77" s="114" t="s">
        <v>265</v>
      </c>
      <c r="C77" s="109" t="s">
        <v>12</v>
      </c>
      <c r="D77" s="91" t="s">
        <v>22</v>
      </c>
      <c r="E77" s="4"/>
      <c r="F77" s="4">
        <f t="shared" si="4"/>
        <v>0</v>
      </c>
      <c r="G77" s="4">
        <v>0</v>
      </c>
      <c r="H77" s="4">
        <v>0</v>
      </c>
      <c r="I77" s="4">
        <v>0</v>
      </c>
      <c r="J77" s="4">
        <f>J78+J79+J80</f>
        <v>0</v>
      </c>
      <c r="K77" s="4">
        <f>K78+K79+K80</f>
        <v>0</v>
      </c>
      <c r="L77" s="109" t="s">
        <v>35</v>
      </c>
      <c r="M77" s="109" t="s">
        <v>328</v>
      </c>
    </row>
    <row r="78" spans="1:13" ht="38.25" customHeight="1" x14ac:dyDescent="0.3">
      <c r="A78" s="112"/>
      <c r="B78" s="115"/>
      <c r="C78" s="109"/>
      <c r="D78" s="91" t="s">
        <v>14</v>
      </c>
      <c r="E78" s="4"/>
      <c r="F78" s="4">
        <f t="shared" si="4"/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109"/>
      <c r="M78" s="109"/>
    </row>
    <row r="79" spans="1:13" ht="38.25" customHeight="1" x14ac:dyDescent="0.3">
      <c r="A79" s="112"/>
      <c r="B79" s="115"/>
      <c r="C79" s="109"/>
      <c r="D79" s="91" t="s">
        <v>15</v>
      </c>
      <c r="E79" s="4"/>
      <c r="F79" s="4">
        <f t="shared" si="4"/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109"/>
      <c r="M79" s="109"/>
    </row>
    <row r="80" spans="1:13" ht="38.25" customHeight="1" x14ac:dyDescent="0.3">
      <c r="A80" s="113"/>
      <c r="B80" s="116"/>
      <c r="C80" s="109"/>
      <c r="D80" s="91" t="s">
        <v>16</v>
      </c>
      <c r="E80" s="4"/>
      <c r="F80" s="4">
        <f t="shared" si="4"/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109"/>
      <c r="M80" s="109"/>
    </row>
    <row r="81" spans="1:13" ht="38.25" customHeight="1" x14ac:dyDescent="0.3">
      <c r="A81" s="111" t="s">
        <v>266</v>
      </c>
      <c r="B81" s="114" t="s">
        <v>267</v>
      </c>
      <c r="C81" s="109" t="s">
        <v>12</v>
      </c>
      <c r="D81" s="91" t="s">
        <v>22</v>
      </c>
      <c r="E81" s="4"/>
      <c r="F81" s="4">
        <f t="shared" si="4"/>
        <v>0</v>
      </c>
      <c r="G81" s="4">
        <v>0</v>
      </c>
      <c r="H81" s="4">
        <v>0</v>
      </c>
      <c r="I81" s="4">
        <v>0</v>
      </c>
      <c r="J81" s="4">
        <v>0</v>
      </c>
      <c r="K81" s="4">
        <f>K82+K83+K84</f>
        <v>0</v>
      </c>
      <c r="L81" s="109" t="s">
        <v>35</v>
      </c>
      <c r="M81" s="109" t="s">
        <v>328</v>
      </c>
    </row>
    <row r="82" spans="1:13" ht="38.25" customHeight="1" x14ac:dyDescent="0.3">
      <c r="A82" s="112"/>
      <c r="B82" s="115"/>
      <c r="C82" s="109"/>
      <c r="D82" s="91" t="s">
        <v>14</v>
      </c>
      <c r="E82" s="4"/>
      <c r="F82" s="4">
        <f t="shared" si="4"/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109"/>
      <c r="M82" s="109"/>
    </row>
    <row r="83" spans="1:13" ht="38.25" customHeight="1" x14ac:dyDescent="0.3">
      <c r="A83" s="112"/>
      <c r="B83" s="115"/>
      <c r="C83" s="109"/>
      <c r="D83" s="91" t="s">
        <v>15</v>
      </c>
      <c r="E83" s="4"/>
      <c r="F83" s="4">
        <f t="shared" si="4"/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109"/>
      <c r="M83" s="109"/>
    </row>
    <row r="84" spans="1:13" ht="38.25" customHeight="1" x14ac:dyDescent="0.3">
      <c r="A84" s="113"/>
      <c r="B84" s="116"/>
      <c r="C84" s="109"/>
      <c r="D84" s="91" t="s">
        <v>16</v>
      </c>
      <c r="E84" s="4"/>
      <c r="F84" s="4">
        <f t="shared" si="4"/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109"/>
      <c r="M84" s="109"/>
    </row>
    <row r="85" spans="1:13" ht="38.25" customHeight="1" x14ac:dyDescent="0.3">
      <c r="A85" s="111" t="s">
        <v>268</v>
      </c>
      <c r="B85" s="114" t="s">
        <v>269</v>
      </c>
      <c r="C85" s="109" t="s">
        <v>12</v>
      </c>
      <c r="D85" s="91" t="s">
        <v>22</v>
      </c>
      <c r="E85" s="4"/>
      <c r="F85" s="4">
        <f t="shared" si="4"/>
        <v>0</v>
      </c>
      <c r="G85" s="4">
        <v>0</v>
      </c>
      <c r="H85" s="4">
        <v>0</v>
      </c>
      <c r="I85" s="4">
        <v>0</v>
      </c>
      <c r="J85" s="4">
        <f>J86+J87+J88</f>
        <v>0</v>
      </c>
      <c r="K85" s="4">
        <f>K86+K87+K88</f>
        <v>0</v>
      </c>
      <c r="L85" s="109" t="s">
        <v>35</v>
      </c>
      <c r="M85" s="109" t="s">
        <v>328</v>
      </c>
    </row>
    <row r="86" spans="1:13" ht="38.25" customHeight="1" x14ac:dyDescent="0.3">
      <c r="A86" s="112"/>
      <c r="B86" s="115"/>
      <c r="C86" s="109"/>
      <c r="D86" s="91" t="s">
        <v>14</v>
      </c>
      <c r="E86" s="4"/>
      <c r="F86" s="4">
        <f t="shared" si="4"/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109"/>
      <c r="M86" s="109"/>
    </row>
    <row r="87" spans="1:13" ht="38.25" customHeight="1" x14ac:dyDescent="0.3">
      <c r="A87" s="112"/>
      <c r="B87" s="115"/>
      <c r="C87" s="109"/>
      <c r="D87" s="91" t="s">
        <v>15</v>
      </c>
      <c r="E87" s="4"/>
      <c r="F87" s="4">
        <f t="shared" si="4"/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109"/>
      <c r="M87" s="109"/>
    </row>
    <row r="88" spans="1:13" ht="38.25" customHeight="1" x14ac:dyDescent="0.3">
      <c r="A88" s="113"/>
      <c r="B88" s="116"/>
      <c r="C88" s="109"/>
      <c r="D88" s="91" t="s">
        <v>16</v>
      </c>
      <c r="E88" s="4"/>
      <c r="F88" s="4">
        <f t="shared" si="4"/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109"/>
      <c r="M88" s="109"/>
    </row>
    <row r="89" spans="1:13" ht="38.25" customHeight="1" x14ac:dyDescent="0.3">
      <c r="A89" s="106" t="s">
        <v>270</v>
      </c>
      <c r="B89" s="107" t="s">
        <v>271</v>
      </c>
      <c r="C89" s="109" t="s">
        <v>12</v>
      </c>
      <c r="D89" s="91" t="s">
        <v>22</v>
      </c>
      <c r="E89" s="4"/>
      <c r="F89" s="4">
        <f t="shared" si="4"/>
        <v>0</v>
      </c>
      <c r="G89" s="4">
        <v>0</v>
      </c>
      <c r="H89" s="4">
        <v>0</v>
      </c>
      <c r="I89" s="4">
        <v>0</v>
      </c>
      <c r="J89" s="4">
        <v>0</v>
      </c>
      <c r="K89" s="4">
        <f>K90+K91+K92</f>
        <v>0</v>
      </c>
      <c r="L89" s="109" t="s">
        <v>35</v>
      </c>
      <c r="M89" s="109" t="s">
        <v>19</v>
      </c>
    </row>
    <row r="90" spans="1:13" ht="38.25" customHeight="1" x14ac:dyDescent="0.3">
      <c r="A90" s="106"/>
      <c r="B90" s="107"/>
      <c r="C90" s="109"/>
      <c r="D90" s="91" t="s">
        <v>14</v>
      </c>
      <c r="E90" s="4"/>
      <c r="F90" s="4">
        <f t="shared" si="4"/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109"/>
      <c r="M90" s="109"/>
    </row>
    <row r="91" spans="1:13" ht="38.25" customHeight="1" x14ac:dyDescent="0.3">
      <c r="A91" s="106"/>
      <c r="B91" s="107"/>
      <c r="C91" s="109"/>
      <c r="D91" s="91" t="s">
        <v>15</v>
      </c>
      <c r="E91" s="4"/>
      <c r="F91" s="4">
        <f t="shared" si="4"/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109"/>
      <c r="M91" s="109"/>
    </row>
    <row r="92" spans="1:13" ht="38.25" customHeight="1" x14ac:dyDescent="0.3">
      <c r="A92" s="106"/>
      <c r="B92" s="107"/>
      <c r="C92" s="109"/>
      <c r="D92" s="91" t="s">
        <v>16</v>
      </c>
      <c r="E92" s="4"/>
      <c r="F92" s="4">
        <f t="shared" si="4"/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109"/>
      <c r="M92" s="109"/>
    </row>
    <row r="93" spans="1:13" ht="38.25" customHeight="1" x14ac:dyDescent="0.3">
      <c r="A93" s="110" t="s">
        <v>272</v>
      </c>
      <c r="B93" s="107" t="s">
        <v>273</v>
      </c>
      <c r="C93" s="109" t="s">
        <v>12</v>
      </c>
      <c r="D93" s="91" t="s">
        <v>22</v>
      </c>
      <c r="E93" s="4"/>
      <c r="F93" s="4">
        <f t="shared" si="4"/>
        <v>0</v>
      </c>
      <c r="G93" s="4">
        <v>0</v>
      </c>
      <c r="H93" s="4">
        <v>0</v>
      </c>
      <c r="I93" s="4">
        <v>0</v>
      </c>
      <c r="J93" s="4">
        <v>0</v>
      </c>
      <c r="K93" s="4">
        <f>K94+K95+K96</f>
        <v>0</v>
      </c>
      <c r="L93" s="109" t="s">
        <v>35</v>
      </c>
      <c r="M93" s="109" t="s">
        <v>19</v>
      </c>
    </row>
    <row r="94" spans="1:13" ht="38.25" customHeight="1" x14ac:dyDescent="0.3">
      <c r="A94" s="106"/>
      <c r="B94" s="107"/>
      <c r="C94" s="109"/>
      <c r="D94" s="91" t="s">
        <v>14</v>
      </c>
      <c r="E94" s="4"/>
      <c r="F94" s="4">
        <f t="shared" si="4"/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109"/>
      <c r="M94" s="109"/>
    </row>
    <row r="95" spans="1:13" ht="38.25" customHeight="1" x14ac:dyDescent="0.3">
      <c r="A95" s="106"/>
      <c r="B95" s="107"/>
      <c r="C95" s="109"/>
      <c r="D95" s="91" t="s">
        <v>15</v>
      </c>
      <c r="E95" s="4"/>
      <c r="F95" s="4">
        <f t="shared" si="4"/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109"/>
      <c r="M95" s="109"/>
    </row>
    <row r="96" spans="1:13" ht="38.25" customHeight="1" x14ac:dyDescent="0.3">
      <c r="A96" s="106"/>
      <c r="B96" s="107"/>
      <c r="C96" s="109"/>
      <c r="D96" s="91" t="s">
        <v>16</v>
      </c>
      <c r="E96" s="4"/>
      <c r="F96" s="4">
        <f t="shared" si="4"/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109"/>
      <c r="M96" s="109"/>
    </row>
    <row r="97" spans="1:14" ht="38.25" customHeight="1" x14ac:dyDescent="0.3">
      <c r="A97" s="110" t="s">
        <v>274</v>
      </c>
      <c r="B97" s="107" t="s">
        <v>275</v>
      </c>
      <c r="C97" s="109" t="s">
        <v>12</v>
      </c>
      <c r="D97" s="91" t="s">
        <v>22</v>
      </c>
      <c r="E97" s="4"/>
      <c r="F97" s="4">
        <f t="shared" si="4"/>
        <v>0</v>
      </c>
      <c r="G97" s="4">
        <v>0</v>
      </c>
      <c r="H97" s="4">
        <v>0</v>
      </c>
      <c r="I97" s="4">
        <v>0</v>
      </c>
      <c r="J97" s="4">
        <v>0</v>
      </c>
      <c r="K97" s="4">
        <f>K98+K99+K100</f>
        <v>0</v>
      </c>
      <c r="L97" s="109" t="s">
        <v>35</v>
      </c>
      <c r="M97" s="109" t="s">
        <v>19</v>
      </c>
    </row>
    <row r="98" spans="1:14" ht="38.25" customHeight="1" x14ac:dyDescent="0.3">
      <c r="A98" s="106"/>
      <c r="B98" s="107"/>
      <c r="C98" s="109"/>
      <c r="D98" s="91" t="s">
        <v>14</v>
      </c>
      <c r="E98" s="4"/>
      <c r="F98" s="4">
        <f t="shared" si="4"/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109"/>
      <c r="M98" s="109"/>
    </row>
    <row r="99" spans="1:14" ht="38.25" customHeight="1" x14ac:dyDescent="0.3">
      <c r="A99" s="106"/>
      <c r="B99" s="107"/>
      <c r="C99" s="109"/>
      <c r="D99" s="91" t="s">
        <v>15</v>
      </c>
      <c r="E99" s="4"/>
      <c r="F99" s="4">
        <f t="shared" si="4"/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109"/>
      <c r="M99" s="109"/>
    </row>
    <row r="100" spans="1:14" ht="38.25" customHeight="1" x14ac:dyDescent="0.3">
      <c r="A100" s="106"/>
      <c r="B100" s="107"/>
      <c r="C100" s="109"/>
      <c r="D100" s="91" t="s">
        <v>16</v>
      </c>
      <c r="E100" s="4"/>
      <c r="F100" s="4">
        <f t="shared" si="4"/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109"/>
      <c r="M100" s="109"/>
    </row>
    <row r="101" spans="1:14" ht="38.25" customHeight="1" x14ac:dyDescent="0.3">
      <c r="A101" s="131" t="s">
        <v>276</v>
      </c>
      <c r="B101" s="114" t="s">
        <v>277</v>
      </c>
      <c r="C101" s="121" t="s">
        <v>12</v>
      </c>
      <c r="D101" s="91" t="s">
        <v>22</v>
      </c>
      <c r="E101" s="4"/>
      <c r="F101" s="4">
        <f t="shared" si="4"/>
        <v>0</v>
      </c>
      <c r="G101" s="4">
        <v>0</v>
      </c>
      <c r="H101" s="4">
        <v>0</v>
      </c>
      <c r="I101" s="4">
        <v>0</v>
      </c>
      <c r="J101" s="4">
        <v>0</v>
      </c>
      <c r="K101" s="4">
        <f>K102+K103+K104</f>
        <v>0</v>
      </c>
      <c r="L101" s="109" t="s">
        <v>35</v>
      </c>
      <c r="M101" s="109" t="s">
        <v>19</v>
      </c>
    </row>
    <row r="102" spans="1:14" ht="38.25" customHeight="1" x14ac:dyDescent="0.3">
      <c r="A102" s="112"/>
      <c r="B102" s="115"/>
      <c r="C102" s="122"/>
      <c r="D102" s="91" t="s">
        <v>14</v>
      </c>
      <c r="E102" s="4"/>
      <c r="F102" s="4">
        <f t="shared" si="4"/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109"/>
      <c r="M102" s="109"/>
    </row>
    <row r="103" spans="1:14" ht="38.25" customHeight="1" x14ac:dyDescent="0.3">
      <c r="A103" s="112"/>
      <c r="B103" s="115"/>
      <c r="C103" s="122"/>
      <c r="D103" s="91" t="s">
        <v>15</v>
      </c>
      <c r="E103" s="4"/>
      <c r="F103" s="4">
        <f t="shared" si="4"/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109"/>
      <c r="M103" s="109"/>
    </row>
    <row r="104" spans="1:14" ht="38.25" customHeight="1" x14ac:dyDescent="0.3">
      <c r="A104" s="113"/>
      <c r="B104" s="116"/>
      <c r="C104" s="123"/>
      <c r="D104" s="91" t="s">
        <v>16</v>
      </c>
      <c r="E104" s="4"/>
      <c r="F104" s="4">
        <f t="shared" si="4"/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109"/>
      <c r="M104" s="109"/>
    </row>
    <row r="105" spans="1:14" ht="38.25" customHeight="1" x14ac:dyDescent="0.3">
      <c r="A105" s="131" t="s">
        <v>278</v>
      </c>
      <c r="B105" s="114" t="s">
        <v>279</v>
      </c>
      <c r="C105" s="121" t="s">
        <v>12</v>
      </c>
      <c r="D105" s="91" t="s">
        <v>22</v>
      </c>
      <c r="E105" s="4"/>
      <c r="F105" s="4">
        <f t="shared" si="4"/>
        <v>0</v>
      </c>
      <c r="G105" s="4">
        <v>0</v>
      </c>
      <c r="H105" s="4">
        <v>0</v>
      </c>
      <c r="I105" s="4">
        <v>0</v>
      </c>
      <c r="J105" s="4">
        <v>0</v>
      </c>
      <c r="K105" s="4">
        <f>K106+K107+K108</f>
        <v>0</v>
      </c>
      <c r="L105" s="109" t="s">
        <v>35</v>
      </c>
      <c r="M105" s="109" t="s">
        <v>19</v>
      </c>
    </row>
    <row r="106" spans="1:14" ht="38.25" customHeight="1" x14ac:dyDescent="0.3">
      <c r="A106" s="112"/>
      <c r="B106" s="115"/>
      <c r="C106" s="122"/>
      <c r="D106" s="91" t="s">
        <v>14</v>
      </c>
      <c r="E106" s="4"/>
      <c r="F106" s="4">
        <f t="shared" si="4"/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109"/>
      <c r="M106" s="109"/>
    </row>
    <row r="107" spans="1:14" ht="38.25" customHeight="1" x14ac:dyDescent="0.3">
      <c r="A107" s="112"/>
      <c r="B107" s="115"/>
      <c r="C107" s="122"/>
      <c r="D107" s="91" t="s">
        <v>15</v>
      </c>
      <c r="E107" s="4"/>
      <c r="F107" s="4">
        <f t="shared" si="4"/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109"/>
      <c r="M107" s="109"/>
    </row>
    <row r="108" spans="1:14" ht="38.25" customHeight="1" x14ac:dyDescent="0.3">
      <c r="A108" s="113"/>
      <c r="B108" s="116"/>
      <c r="C108" s="123"/>
      <c r="D108" s="91" t="s">
        <v>16</v>
      </c>
      <c r="E108" s="4"/>
      <c r="F108" s="4">
        <f t="shared" si="4"/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109"/>
      <c r="M108" s="109"/>
    </row>
    <row r="109" spans="1:14" ht="36.75" customHeight="1" x14ac:dyDescent="0.3">
      <c r="A109" s="128"/>
      <c r="B109" s="129"/>
      <c r="C109" s="130"/>
      <c r="D109" s="5" t="s">
        <v>47</v>
      </c>
      <c r="E109" s="65" t="e">
        <f>SUM(E111:E112)</f>
        <v>#REF!</v>
      </c>
      <c r="F109" s="65">
        <f t="shared" ref="F109:K109" si="5">SUM(F110:F113)</f>
        <v>389084.86420000001</v>
      </c>
      <c r="G109" s="65">
        <f t="shared" si="5"/>
        <v>237665.64107000001</v>
      </c>
      <c r="H109" s="65">
        <f t="shared" si="5"/>
        <v>67681.808130000005</v>
      </c>
      <c r="I109" s="65">
        <f t="shared" si="5"/>
        <v>31296.344999999998</v>
      </c>
      <c r="J109" s="65">
        <f t="shared" si="5"/>
        <v>7000</v>
      </c>
      <c r="K109" s="65">
        <f t="shared" si="5"/>
        <v>45441.07</v>
      </c>
      <c r="L109" s="106"/>
      <c r="M109" s="106"/>
    </row>
    <row r="110" spans="1:14" ht="26.25" customHeight="1" x14ac:dyDescent="0.3">
      <c r="A110" s="128"/>
      <c r="B110" s="129"/>
      <c r="C110" s="130"/>
      <c r="D110" s="66" t="s">
        <v>14</v>
      </c>
      <c r="E110" s="65">
        <v>0</v>
      </c>
      <c r="F110" s="65">
        <f>G110+H110+I110+J110+K110</f>
        <v>120657.60000000001</v>
      </c>
      <c r="G110" s="65">
        <f t="shared" ref="G110:K112" si="6">G46+G14</f>
        <v>108750</v>
      </c>
      <c r="H110" s="65">
        <f t="shared" si="6"/>
        <v>11907.6</v>
      </c>
      <c r="I110" s="65">
        <f t="shared" si="6"/>
        <v>0</v>
      </c>
      <c r="J110" s="65">
        <f t="shared" si="6"/>
        <v>0</v>
      </c>
      <c r="K110" s="65">
        <f t="shared" si="6"/>
        <v>0</v>
      </c>
      <c r="L110" s="106"/>
      <c r="M110" s="106"/>
    </row>
    <row r="111" spans="1:14" ht="39" customHeight="1" x14ac:dyDescent="0.3">
      <c r="A111" s="128"/>
      <c r="B111" s="129"/>
      <c r="C111" s="130"/>
      <c r="D111" s="5" t="s">
        <v>15</v>
      </c>
      <c r="E111" s="65">
        <f>E15</f>
        <v>0</v>
      </c>
      <c r="F111" s="65">
        <f>G111+H111+I111+J111+K111</f>
        <v>99452.98000000001</v>
      </c>
      <c r="G111" s="65">
        <f t="shared" si="6"/>
        <v>36250</v>
      </c>
      <c r="H111" s="65">
        <f t="shared" si="6"/>
        <v>28827.98</v>
      </c>
      <c r="I111" s="65">
        <f t="shared" si="6"/>
        <v>5896.21</v>
      </c>
      <c r="J111" s="65">
        <f t="shared" si="6"/>
        <v>3125</v>
      </c>
      <c r="K111" s="65">
        <f t="shared" si="6"/>
        <v>25353.79</v>
      </c>
      <c r="L111" s="106"/>
      <c r="M111" s="106"/>
    </row>
    <row r="112" spans="1:14" ht="39" customHeight="1" x14ac:dyDescent="0.3">
      <c r="A112" s="128"/>
      <c r="B112" s="129"/>
      <c r="C112" s="130"/>
      <c r="D112" s="5" t="s">
        <v>38</v>
      </c>
      <c r="E112" s="65" t="e">
        <f>E16</f>
        <v>#REF!</v>
      </c>
      <c r="F112" s="65">
        <f>G112+H112+I112+J112+K112</f>
        <v>168974.28419999999</v>
      </c>
      <c r="G112" s="65">
        <f t="shared" si="6"/>
        <v>92665.641069999998</v>
      </c>
      <c r="H112" s="65">
        <f t="shared" si="6"/>
        <v>26946.22813</v>
      </c>
      <c r="I112" s="65">
        <f t="shared" si="6"/>
        <v>25400.134999999998</v>
      </c>
      <c r="J112" s="65">
        <f t="shared" si="6"/>
        <v>3875</v>
      </c>
      <c r="K112" s="65">
        <f t="shared" si="6"/>
        <v>20087.28</v>
      </c>
      <c r="L112" s="106"/>
      <c r="M112" s="106"/>
      <c r="N112" s="62"/>
    </row>
    <row r="113" spans="1:14" ht="39" customHeight="1" x14ac:dyDescent="0.3">
      <c r="A113" s="128"/>
      <c r="B113" s="129"/>
      <c r="C113" s="130"/>
      <c r="D113" s="5" t="s">
        <v>26</v>
      </c>
      <c r="E113" s="65">
        <v>0</v>
      </c>
      <c r="F113" s="65">
        <f>G113+H113+I113+J113+K113</f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106"/>
      <c r="M113" s="106"/>
    </row>
    <row r="114" spans="1:14" ht="33" customHeight="1" x14ac:dyDescent="0.3">
      <c r="A114" s="90"/>
      <c r="B114" s="129" t="s">
        <v>48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</row>
    <row r="115" spans="1:14" ht="48.75" customHeight="1" x14ac:dyDescent="0.3">
      <c r="A115" s="111" t="s">
        <v>10</v>
      </c>
      <c r="B115" s="114" t="s">
        <v>49</v>
      </c>
      <c r="C115" s="121" t="s">
        <v>12</v>
      </c>
      <c r="D115" s="91" t="s">
        <v>13</v>
      </c>
      <c r="E115" s="4">
        <v>0</v>
      </c>
      <c r="F115" s="4">
        <f t="shared" ref="F115:K115" si="7">F117+F116</f>
        <v>2219694.16597</v>
      </c>
      <c r="G115" s="4">
        <f t="shared" si="7"/>
        <v>384089.42000000004</v>
      </c>
      <c r="H115" s="10">
        <f t="shared" si="7"/>
        <v>167905.21000000002</v>
      </c>
      <c r="I115" s="4">
        <f t="shared" si="7"/>
        <v>309269.31597</v>
      </c>
      <c r="J115" s="4">
        <f t="shared" si="7"/>
        <v>907288.12</v>
      </c>
      <c r="K115" s="4">
        <f t="shared" si="7"/>
        <v>451142.10000000003</v>
      </c>
      <c r="L115" s="121" t="s">
        <v>35</v>
      </c>
      <c r="M115" s="121"/>
    </row>
    <row r="116" spans="1:14" ht="48" customHeight="1" x14ac:dyDescent="0.3">
      <c r="A116" s="112"/>
      <c r="B116" s="115"/>
      <c r="C116" s="122"/>
      <c r="D116" s="91" t="s">
        <v>15</v>
      </c>
      <c r="E116" s="4">
        <v>0</v>
      </c>
      <c r="F116" s="4">
        <f>G116+H116+I116+J116+K116</f>
        <v>1009067.86</v>
      </c>
      <c r="G116" s="4">
        <f>G122</f>
        <v>233190.98</v>
      </c>
      <c r="H116" s="10">
        <f>H122+H119</f>
        <v>104660.85</v>
      </c>
      <c r="I116" s="4">
        <f>I122</f>
        <v>190965.16999999998</v>
      </c>
      <c r="J116" s="4">
        <f>J122</f>
        <v>397472.73</v>
      </c>
      <c r="K116" s="4">
        <f>K122</f>
        <v>82778.13</v>
      </c>
      <c r="L116" s="122"/>
      <c r="M116" s="122"/>
    </row>
    <row r="117" spans="1:14" ht="43.5" customHeight="1" x14ac:dyDescent="0.3">
      <c r="A117" s="113"/>
      <c r="B117" s="116"/>
      <c r="C117" s="123"/>
      <c r="D117" s="91" t="s">
        <v>16</v>
      </c>
      <c r="E117" s="4">
        <v>0</v>
      </c>
      <c r="F117" s="4">
        <f>G117+H117+I117+J117+K117</f>
        <v>1210626.3059700001</v>
      </c>
      <c r="G117" s="4">
        <f>G118+G124+G140+G141</f>
        <v>150898.44</v>
      </c>
      <c r="H117" s="4">
        <f>H120+H124+H140+H141</f>
        <v>63244.36</v>
      </c>
      <c r="I117" s="4">
        <f>I120+I124+I141</f>
        <v>118304.14597000001</v>
      </c>
      <c r="J117" s="4">
        <f>J120+J124</f>
        <v>509815.39</v>
      </c>
      <c r="K117" s="4">
        <f>K120+K124</f>
        <v>368363.97000000003</v>
      </c>
      <c r="L117" s="123"/>
      <c r="M117" s="123"/>
    </row>
    <row r="118" spans="1:14" ht="35.25" customHeight="1" x14ac:dyDescent="0.3">
      <c r="A118" s="106" t="s">
        <v>18</v>
      </c>
      <c r="B118" s="107" t="s">
        <v>165</v>
      </c>
      <c r="C118" s="109" t="s">
        <v>12</v>
      </c>
      <c r="D118" s="91" t="s">
        <v>22</v>
      </c>
      <c r="E118" s="4">
        <v>0</v>
      </c>
      <c r="F118" s="4">
        <f>G118+H118+I118+J118+K118</f>
        <v>0</v>
      </c>
      <c r="G118" s="10">
        <f>G120+G119</f>
        <v>0</v>
      </c>
      <c r="H118" s="10">
        <f>H120+H119</f>
        <v>0</v>
      </c>
      <c r="I118" s="10">
        <f>I120+I119</f>
        <v>0</v>
      </c>
      <c r="J118" s="10">
        <f>J120+J119</f>
        <v>0</v>
      </c>
      <c r="K118" s="10">
        <f>K120+K119</f>
        <v>0</v>
      </c>
      <c r="L118" s="109" t="s">
        <v>35</v>
      </c>
      <c r="M118" s="109" t="s">
        <v>50</v>
      </c>
    </row>
    <row r="119" spans="1:14" ht="39.75" customHeight="1" x14ac:dyDescent="0.3">
      <c r="A119" s="106"/>
      <c r="B119" s="107"/>
      <c r="C119" s="109"/>
      <c r="D119" s="91" t="s">
        <v>15</v>
      </c>
      <c r="E119" s="4">
        <v>0</v>
      </c>
      <c r="F119" s="4">
        <f>G119+H119+I119+J119+K119</f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109"/>
      <c r="M119" s="109"/>
    </row>
    <row r="120" spans="1:14" ht="42" customHeight="1" x14ac:dyDescent="0.3">
      <c r="A120" s="106"/>
      <c r="B120" s="107"/>
      <c r="C120" s="109"/>
      <c r="D120" s="91" t="s">
        <v>16</v>
      </c>
      <c r="E120" s="4">
        <v>0</v>
      </c>
      <c r="F120" s="4">
        <f>G120+H120+I120+J120+K120</f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109"/>
      <c r="M120" s="109"/>
    </row>
    <row r="121" spans="1:14" ht="32.25" customHeight="1" x14ac:dyDescent="0.3">
      <c r="A121" s="177" t="s">
        <v>34</v>
      </c>
      <c r="B121" s="107" t="s">
        <v>166</v>
      </c>
      <c r="C121" s="109" t="s">
        <v>12</v>
      </c>
      <c r="D121" s="91" t="s">
        <v>13</v>
      </c>
      <c r="E121" s="4">
        <f t="shared" ref="E121:K121" si="8">E122+E124</f>
        <v>0</v>
      </c>
      <c r="F121" s="4">
        <f t="shared" si="8"/>
        <v>2205652.5090899998</v>
      </c>
      <c r="G121" s="4">
        <f>G122+G124</f>
        <v>373104.77</v>
      </c>
      <c r="H121" s="10">
        <f t="shared" si="8"/>
        <v>167905.21000000002</v>
      </c>
      <c r="I121" s="10">
        <f t="shared" si="8"/>
        <v>306212.30909</v>
      </c>
      <c r="J121" s="4">
        <f>J122+J124</f>
        <v>907288.12</v>
      </c>
      <c r="K121" s="4">
        <f t="shared" si="8"/>
        <v>451142.10000000003</v>
      </c>
      <c r="L121" s="109" t="s">
        <v>35</v>
      </c>
      <c r="M121" s="109" t="s">
        <v>50</v>
      </c>
    </row>
    <row r="122" spans="1:14" ht="39" customHeight="1" x14ac:dyDescent="0.3">
      <c r="A122" s="177"/>
      <c r="B122" s="107"/>
      <c r="C122" s="109"/>
      <c r="D122" s="91" t="s">
        <v>156</v>
      </c>
      <c r="E122" s="4">
        <v>0</v>
      </c>
      <c r="F122" s="4">
        <f>SUM(G122:K122)</f>
        <v>1009067.86</v>
      </c>
      <c r="G122" s="4">
        <f>G126</f>
        <v>233190.98</v>
      </c>
      <c r="H122" s="4">
        <f>H126</f>
        <v>104660.85</v>
      </c>
      <c r="I122" s="4">
        <f>I126+I132+I135</f>
        <v>190965.16999999998</v>
      </c>
      <c r="J122" s="4">
        <f>J132+J135+J138</f>
        <v>397472.73</v>
      </c>
      <c r="K122" s="4">
        <f>K132+K135+K138</f>
        <v>82778.13</v>
      </c>
      <c r="L122" s="109"/>
      <c r="M122" s="109"/>
    </row>
    <row r="123" spans="1:14" ht="35.25" customHeight="1" x14ac:dyDescent="0.3">
      <c r="A123" s="177"/>
      <c r="B123" s="107"/>
      <c r="C123" s="109"/>
      <c r="D123" s="91" t="s">
        <v>157</v>
      </c>
      <c r="E123" s="4">
        <v>0</v>
      </c>
      <c r="F123" s="4">
        <f>SUM(G123:K123)</f>
        <v>174295.69</v>
      </c>
      <c r="G123" s="4">
        <f>G127</f>
        <v>138222</v>
      </c>
      <c r="H123" s="4">
        <f>H127</f>
        <v>36073.69</v>
      </c>
      <c r="I123" s="4">
        <f>I127</f>
        <v>0</v>
      </c>
      <c r="J123" s="4">
        <v>0</v>
      </c>
      <c r="K123" s="4">
        <v>0</v>
      </c>
      <c r="L123" s="109"/>
      <c r="M123" s="109"/>
    </row>
    <row r="124" spans="1:14" ht="39.75" customHeight="1" x14ac:dyDescent="0.3">
      <c r="A124" s="177"/>
      <c r="B124" s="107"/>
      <c r="C124" s="109"/>
      <c r="D124" s="91" t="s">
        <v>16</v>
      </c>
      <c r="E124" s="4">
        <v>0</v>
      </c>
      <c r="F124" s="4">
        <f>SUM(G124:K124)</f>
        <v>1196584.64909</v>
      </c>
      <c r="G124" s="4">
        <f>G128</f>
        <v>139913.79</v>
      </c>
      <c r="H124" s="4">
        <f>H128+H129</f>
        <v>63244.36</v>
      </c>
      <c r="I124" s="4">
        <f>I128+I129+I133+I136+I130</f>
        <v>115247.13909000001</v>
      </c>
      <c r="J124" s="4">
        <f>J133+J136+J139</f>
        <v>509815.39</v>
      </c>
      <c r="K124" s="4">
        <f>K133+K136+K139</f>
        <v>368363.97000000003</v>
      </c>
      <c r="L124" s="109"/>
      <c r="M124" s="109"/>
    </row>
    <row r="125" spans="1:14" ht="36" customHeight="1" x14ac:dyDescent="0.3">
      <c r="A125" s="177" t="s">
        <v>51</v>
      </c>
      <c r="B125" s="107" t="s">
        <v>237</v>
      </c>
      <c r="C125" s="109" t="s">
        <v>12</v>
      </c>
      <c r="D125" s="91" t="s">
        <v>13</v>
      </c>
      <c r="E125" s="4">
        <f>E126+E128</f>
        <v>0</v>
      </c>
      <c r="F125" s="4">
        <f>G125+H125+I125+J125+K125</f>
        <v>632431.32973</v>
      </c>
      <c r="G125" s="4">
        <f>G126+G128</f>
        <v>373104.77</v>
      </c>
      <c r="H125" s="4">
        <f>H126+H128</f>
        <v>167705.21000000002</v>
      </c>
      <c r="I125" s="4">
        <f>I126+I128+I140</f>
        <v>91621.349730000002</v>
      </c>
      <c r="J125" s="4">
        <f>J126+J128</f>
        <v>0</v>
      </c>
      <c r="K125" s="4">
        <f>K126+K128</f>
        <v>0</v>
      </c>
      <c r="L125" s="109" t="s">
        <v>35</v>
      </c>
      <c r="M125" s="109" t="s">
        <v>329</v>
      </c>
      <c r="N125" s="62"/>
    </row>
    <row r="126" spans="1:14" ht="33.75" customHeight="1" x14ac:dyDescent="0.3">
      <c r="A126" s="177"/>
      <c r="B126" s="107"/>
      <c r="C126" s="109"/>
      <c r="D126" s="91" t="s">
        <v>156</v>
      </c>
      <c r="E126" s="4">
        <v>0</v>
      </c>
      <c r="F126" s="4">
        <f>SUM(G126:K126)</f>
        <v>394819.76</v>
      </c>
      <c r="G126" s="4">
        <v>233190.98</v>
      </c>
      <c r="H126" s="4">
        <f>104660.85</f>
        <v>104660.85</v>
      </c>
      <c r="I126" s="4">
        <v>56967.93</v>
      </c>
      <c r="J126" s="4">
        <v>0</v>
      </c>
      <c r="K126" s="4">
        <v>0</v>
      </c>
      <c r="L126" s="109"/>
      <c r="M126" s="109"/>
      <c r="N126" s="62"/>
    </row>
    <row r="127" spans="1:14" ht="36" customHeight="1" x14ac:dyDescent="0.3">
      <c r="A127" s="177"/>
      <c r="B127" s="107"/>
      <c r="C127" s="109"/>
      <c r="D127" s="91" t="s">
        <v>157</v>
      </c>
      <c r="E127" s="4">
        <v>0</v>
      </c>
      <c r="F127" s="4">
        <f>SUM(G127:K127)</f>
        <v>174295.69</v>
      </c>
      <c r="G127" s="4">
        <v>138222</v>
      </c>
      <c r="H127" s="4">
        <v>36073.69</v>
      </c>
      <c r="I127" s="4">
        <v>0</v>
      </c>
      <c r="J127" s="4">
        <v>0</v>
      </c>
      <c r="K127" s="4">
        <v>0</v>
      </c>
      <c r="L127" s="109"/>
      <c r="M127" s="109"/>
    </row>
    <row r="128" spans="1:14" ht="36" customHeight="1" x14ac:dyDescent="0.3">
      <c r="A128" s="177"/>
      <c r="B128" s="107"/>
      <c r="C128" s="109"/>
      <c r="D128" s="91" t="s">
        <v>16</v>
      </c>
      <c r="E128" s="4">
        <v>0</v>
      </c>
      <c r="F128" s="4">
        <f>SUM(G128:K128)</f>
        <v>237611.56973000002</v>
      </c>
      <c r="G128" s="4">
        <v>139913.79</v>
      </c>
      <c r="H128" s="4">
        <f>63044.36</f>
        <v>63044.36</v>
      </c>
      <c r="I128" s="4">
        <v>34653.419730000001</v>
      </c>
      <c r="J128" s="4">
        <v>0</v>
      </c>
      <c r="K128" s="4">
        <v>0</v>
      </c>
      <c r="L128" s="109"/>
      <c r="M128" s="109"/>
    </row>
    <row r="129" spans="1:14" ht="86.25" customHeight="1" x14ac:dyDescent="0.3">
      <c r="A129" s="96" t="s">
        <v>158</v>
      </c>
      <c r="B129" s="91" t="s">
        <v>355</v>
      </c>
      <c r="C129" s="89" t="s">
        <v>12</v>
      </c>
      <c r="D129" s="91" t="s">
        <v>16</v>
      </c>
      <c r="E129" s="4"/>
      <c r="F129" s="4">
        <f>G129+H129+I129+J129+K129</f>
        <v>798</v>
      </c>
      <c r="G129" s="4">
        <v>0</v>
      </c>
      <c r="H129" s="4">
        <v>200</v>
      </c>
      <c r="I129" s="4">
        <v>598</v>
      </c>
      <c r="J129" s="4">
        <v>0</v>
      </c>
      <c r="K129" s="4">
        <v>0</v>
      </c>
      <c r="L129" s="89" t="s">
        <v>35</v>
      </c>
      <c r="M129" s="89" t="s">
        <v>53</v>
      </c>
    </row>
    <row r="130" spans="1:14" ht="86.25" customHeight="1" x14ac:dyDescent="0.3">
      <c r="A130" s="96" t="s">
        <v>235</v>
      </c>
      <c r="B130" s="91" t="s">
        <v>333</v>
      </c>
      <c r="C130" s="89" t="s">
        <v>12</v>
      </c>
      <c r="D130" s="91" t="s">
        <v>16</v>
      </c>
      <c r="E130" s="4"/>
      <c r="F130" s="4">
        <f>G130+H130+I130+J130+K130</f>
        <v>257.15935999999999</v>
      </c>
      <c r="G130" s="4">
        <v>0</v>
      </c>
      <c r="H130" s="4">
        <v>0</v>
      </c>
      <c r="I130" s="4">
        <v>257.15935999999999</v>
      </c>
      <c r="J130" s="4">
        <v>0</v>
      </c>
      <c r="K130" s="4">
        <v>0</v>
      </c>
      <c r="L130" s="89" t="s">
        <v>35</v>
      </c>
      <c r="M130" s="89" t="s">
        <v>53</v>
      </c>
      <c r="N130" s="62"/>
    </row>
    <row r="131" spans="1:14" ht="36" customHeight="1" x14ac:dyDescent="0.3">
      <c r="A131" s="177" t="s">
        <v>249</v>
      </c>
      <c r="B131" s="107" t="s">
        <v>239</v>
      </c>
      <c r="C131" s="109" t="s">
        <v>12</v>
      </c>
      <c r="D131" s="91" t="s">
        <v>13</v>
      </c>
      <c r="E131" s="4"/>
      <c r="F131" s="4">
        <f>G131+H131+I131+J131+K131</f>
        <v>200000</v>
      </c>
      <c r="G131" s="4">
        <f>G132+G133</f>
        <v>0</v>
      </c>
      <c r="H131" s="4">
        <f>H132+H133</f>
        <v>0</v>
      </c>
      <c r="I131" s="4">
        <f>I132+I133</f>
        <v>7554.99</v>
      </c>
      <c r="J131" s="4">
        <f>J132+J133</f>
        <v>60000</v>
      </c>
      <c r="K131" s="4">
        <f>K132+K133</f>
        <v>132445.01</v>
      </c>
      <c r="L131" s="109" t="s">
        <v>35</v>
      </c>
      <c r="M131" s="109" t="s">
        <v>330</v>
      </c>
    </row>
    <row r="132" spans="1:14" ht="36" customHeight="1" x14ac:dyDescent="0.3">
      <c r="A132" s="177"/>
      <c r="B132" s="107"/>
      <c r="C132" s="109"/>
      <c r="D132" s="91" t="s">
        <v>15</v>
      </c>
      <c r="E132" s="4"/>
      <c r="F132" s="4">
        <f>G132+H132+I132+J132+K132</f>
        <v>125000</v>
      </c>
      <c r="G132" s="4">
        <v>0</v>
      </c>
      <c r="H132" s="4">
        <v>0</v>
      </c>
      <c r="I132" s="4">
        <v>4721.87</v>
      </c>
      <c r="J132" s="4">
        <v>37500</v>
      </c>
      <c r="K132" s="4">
        <v>82778.13</v>
      </c>
      <c r="L132" s="109"/>
      <c r="M132" s="109"/>
    </row>
    <row r="133" spans="1:14" ht="36" customHeight="1" x14ac:dyDescent="0.3">
      <c r="A133" s="177"/>
      <c r="B133" s="107"/>
      <c r="C133" s="109"/>
      <c r="D133" s="91" t="s">
        <v>16</v>
      </c>
      <c r="E133" s="4"/>
      <c r="F133" s="4">
        <f>G133+H133+I133+J133+K133</f>
        <v>75000</v>
      </c>
      <c r="G133" s="4">
        <v>0</v>
      </c>
      <c r="H133" s="4">
        <v>0</v>
      </c>
      <c r="I133" s="4">
        <v>2833.12</v>
      </c>
      <c r="J133" s="4">
        <v>22500</v>
      </c>
      <c r="K133" s="4">
        <v>49666.879999999997</v>
      </c>
      <c r="L133" s="109"/>
      <c r="M133" s="109"/>
    </row>
    <row r="134" spans="1:14" ht="36" customHeight="1" x14ac:dyDescent="0.3">
      <c r="A134" s="178" t="s">
        <v>281</v>
      </c>
      <c r="B134" s="125" t="s">
        <v>336</v>
      </c>
      <c r="C134" s="181" t="s">
        <v>12</v>
      </c>
      <c r="D134" s="94" t="s">
        <v>13</v>
      </c>
      <c r="E134" s="46"/>
      <c r="F134" s="46">
        <f t="shared" ref="F134:K134" si="9">F135+F136</f>
        <v>780300</v>
      </c>
      <c r="G134" s="46">
        <f t="shared" si="9"/>
        <v>0</v>
      </c>
      <c r="H134" s="46">
        <f t="shared" si="9"/>
        <v>0</v>
      </c>
      <c r="I134" s="46">
        <f t="shared" si="9"/>
        <v>206180.81</v>
      </c>
      <c r="J134" s="46">
        <f t="shared" si="9"/>
        <v>574119.18999999994</v>
      </c>
      <c r="K134" s="4">
        <f t="shared" si="9"/>
        <v>0</v>
      </c>
      <c r="L134" s="121" t="s">
        <v>35</v>
      </c>
      <c r="M134" s="121" t="s">
        <v>330</v>
      </c>
    </row>
    <row r="135" spans="1:14" ht="36" customHeight="1" x14ac:dyDescent="0.3">
      <c r="A135" s="179"/>
      <c r="B135" s="126"/>
      <c r="C135" s="182"/>
      <c r="D135" s="94" t="s">
        <v>15</v>
      </c>
      <c r="E135" s="46"/>
      <c r="F135" s="46">
        <f>G135+H135+I135+J135+K135</f>
        <v>489248.1</v>
      </c>
      <c r="G135" s="46">
        <v>0</v>
      </c>
      <c r="H135" s="46">
        <v>0</v>
      </c>
      <c r="I135" s="46">
        <v>129275.37</v>
      </c>
      <c r="J135" s="46">
        <v>359972.73</v>
      </c>
      <c r="K135" s="4">
        <v>0</v>
      </c>
      <c r="L135" s="122"/>
      <c r="M135" s="122"/>
    </row>
    <row r="136" spans="1:14" ht="36" customHeight="1" x14ac:dyDescent="0.3">
      <c r="A136" s="180"/>
      <c r="B136" s="127"/>
      <c r="C136" s="183"/>
      <c r="D136" s="94" t="s">
        <v>16</v>
      </c>
      <c r="E136" s="46"/>
      <c r="F136" s="46">
        <f>G136+H136+I136+J136+K136</f>
        <v>291051.90000000002</v>
      </c>
      <c r="G136" s="46">
        <v>0</v>
      </c>
      <c r="H136" s="46">
        <v>0</v>
      </c>
      <c r="I136" s="46">
        <v>76905.440000000002</v>
      </c>
      <c r="J136" s="46">
        <v>214146.46</v>
      </c>
      <c r="K136" s="4">
        <v>0</v>
      </c>
      <c r="L136" s="123"/>
      <c r="M136" s="123"/>
    </row>
    <row r="137" spans="1:14" ht="36" customHeight="1" x14ac:dyDescent="0.3">
      <c r="A137" s="177" t="s">
        <v>284</v>
      </c>
      <c r="B137" s="152" t="s">
        <v>386</v>
      </c>
      <c r="C137" s="139" t="s">
        <v>324</v>
      </c>
      <c r="D137" s="94" t="s">
        <v>13</v>
      </c>
      <c r="E137" s="46"/>
      <c r="F137" s="46">
        <f>G137+H137+I137+J137+K137</f>
        <v>591866.02</v>
      </c>
      <c r="G137" s="46">
        <f>G138+G139</f>
        <v>0</v>
      </c>
      <c r="H137" s="46">
        <f t="shared" ref="H137:K137" si="10">H138+H139</f>
        <v>0</v>
      </c>
      <c r="I137" s="46">
        <f t="shared" si="10"/>
        <v>0</v>
      </c>
      <c r="J137" s="46">
        <f t="shared" si="10"/>
        <v>273168.93</v>
      </c>
      <c r="K137" s="46">
        <f t="shared" si="10"/>
        <v>318697.09000000003</v>
      </c>
      <c r="L137" s="109" t="s">
        <v>35</v>
      </c>
      <c r="M137" s="109" t="s">
        <v>379</v>
      </c>
    </row>
    <row r="138" spans="1:14" ht="36" customHeight="1" x14ac:dyDescent="0.3">
      <c r="A138" s="177"/>
      <c r="B138" s="152"/>
      <c r="C138" s="139"/>
      <c r="D138" s="94" t="s">
        <v>15</v>
      </c>
      <c r="E138" s="46"/>
      <c r="F138" s="46">
        <f>G138+H138+I138+J138+K138</f>
        <v>0</v>
      </c>
      <c r="G138" s="46">
        <v>0</v>
      </c>
      <c r="H138" s="46">
        <v>0</v>
      </c>
      <c r="I138" s="46">
        <v>0</v>
      </c>
      <c r="J138" s="46">
        <v>0</v>
      </c>
      <c r="K138" s="4">
        <v>0</v>
      </c>
      <c r="L138" s="109"/>
      <c r="M138" s="109"/>
    </row>
    <row r="139" spans="1:14" ht="36" customHeight="1" x14ac:dyDescent="0.3">
      <c r="A139" s="177"/>
      <c r="B139" s="152"/>
      <c r="C139" s="139"/>
      <c r="D139" s="94" t="s">
        <v>16</v>
      </c>
      <c r="E139" s="46"/>
      <c r="F139" s="46">
        <f t="shared" ref="F139" si="11">G139+H139+I139+J139+K139</f>
        <v>591866.02</v>
      </c>
      <c r="G139" s="46">
        <v>0</v>
      </c>
      <c r="H139" s="46">
        <v>0</v>
      </c>
      <c r="I139" s="46">
        <v>0</v>
      </c>
      <c r="J139" s="46">
        <v>273168.93</v>
      </c>
      <c r="K139" s="4">
        <v>318697.09000000003</v>
      </c>
      <c r="L139" s="109"/>
      <c r="M139" s="109"/>
    </row>
    <row r="140" spans="1:14" ht="69.75" customHeight="1" x14ac:dyDescent="0.3">
      <c r="A140" s="96" t="s">
        <v>54</v>
      </c>
      <c r="B140" s="94" t="s">
        <v>192</v>
      </c>
      <c r="C140" s="95" t="s">
        <v>12</v>
      </c>
      <c r="D140" s="94" t="s">
        <v>16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">
        <v>0</v>
      </c>
      <c r="L140" s="89" t="s">
        <v>35</v>
      </c>
      <c r="M140" s="89" t="s">
        <v>50</v>
      </c>
    </row>
    <row r="141" spans="1:14" ht="77.25" customHeight="1" x14ac:dyDescent="0.3">
      <c r="A141" s="96" t="s">
        <v>45</v>
      </c>
      <c r="B141" s="94" t="s">
        <v>193</v>
      </c>
      <c r="C141" s="95" t="s">
        <v>12</v>
      </c>
      <c r="D141" s="94" t="s">
        <v>16</v>
      </c>
      <c r="E141" s="46">
        <v>0</v>
      </c>
      <c r="F141" s="46">
        <f>G141+H141+I141+J141+K141</f>
        <v>14041.656879999999</v>
      </c>
      <c r="G141" s="46">
        <f>G142+G143</f>
        <v>10984.65</v>
      </c>
      <c r="H141" s="46">
        <v>0</v>
      </c>
      <c r="I141" s="46">
        <f>I142+I143+I144</f>
        <v>3057.0068799999999</v>
      </c>
      <c r="J141" s="46">
        <v>0</v>
      </c>
      <c r="K141" s="4">
        <v>0</v>
      </c>
      <c r="L141" s="89" t="s">
        <v>35</v>
      </c>
      <c r="M141" s="89" t="s">
        <v>50</v>
      </c>
    </row>
    <row r="142" spans="1:14" ht="105" customHeight="1" x14ac:dyDescent="0.3">
      <c r="A142" s="96" t="s">
        <v>55</v>
      </c>
      <c r="B142" s="94" t="s">
        <v>56</v>
      </c>
      <c r="C142" s="95" t="s">
        <v>12</v>
      </c>
      <c r="D142" s="94" t="s">
        <v>16</v>
      </c>
      <c r="E142" s="46">
        <v>0</v>
      </c>
      <c r="F142" s="46">
        <f>SUM(G142:K142)</f>
        <v>3122.65</v>
      </c>
      <c r="G142" s="46">
        <f>3168-45.35</f>
        <v>3122.65</v>
      </c>
      <c r="H142" s="46">
        <v>0</v>
      </c>
      <c r="I142" s="46">
        <v>0</v>
      </c>
      <c r="J142" s="46">
        <v>0</v>
      </c>
      <c r="K142" s="4">
        <v>0</v>
      </c>
      <c r="L142" s="89" t="s">
        <v>35</v>
      </c>
      <c r="M142" s="89" t="s">
        <v>53</v>
      </c>
    </row>
    <row r="143" spans="1:14" ht="99" customHeight="1" x14ac:dyDescent="0.3">
      <c r="A143" s="97" t="s">
        <v>159</v>
      </c>
      <c r="B143" s="85" t="s">
        <v>160</v>
      </c>
      <c r="C143" s="89" t="s">
        <v>12</v>
      </c>
      <c r="D143" s="85" t="s">
        <v>16</v>
      </c>
      <c r="E143" s="63">
        <v>0</v>
      </c>
      <c r="F143" s="63">
        <f>SUM(G143:K143)</f>
        <v>7862</v>
      </c>
      <c r="G143" s="63">
        <v>7862</v>
      </c>
      <c r="H143" s="63">
        <v>0</v>
      </c>
      <c r="I143" s="63">
        <v>0</v>
      </c>
      <c r="J143" s="63">
        <v>0</v>
      </c>
      <c r="K143" s="63">
        <v>0</v>
      </c>
      <c r="L143" s="89" t="s">
        <v>35</v>
      </c>
      <c r="M143" s="89" t="s">
        <v>53</v>
      </c>
    </row>
    <row r="144" spans="1:14" ht="102" customHeight="1" x14ac:dyDescent="0.3">
      <c r="A144" s="97" t="s">
        <v>367</v>
      </c>
      <c r="B144" s="85" t="s">
        <v>368</v>
      </c>
      <c r="C144" s="89" t="s">
        <v>324</v>
      </c>
      <c r="D144" s="85" t="s">
        <v>16</v>
      </c>
      <c r="E144" s="63"/>
      <c r="F144" s="63">
        <f>SUM(G144:K144)</f>
        <v>3057.0068799999999</v>
      </c>
      <c r="G144" s="63">
        <v>0</v>
      </c>
      <c r="H144" s="63">
        <v>0</v>
      </c>
      <c r="I144" s="63">
        <v>3057.0068799999999</v>
      </c>
      <c r="J144" s="63">
        <v>0</v>
      </c>
      <c r="K144" s="63">
        <v>0</v>
      </c>
      <c r="L144" s="89" t="s">
        <v>35</v>
      </c>
      <c r="M144" s="89" t="s">
        <v>53</v>
      </c>
      <c r="N144" s="67"/>
    </row>
    <row r="145" spans="1:13" ht="45" customHeight="1" x14ac:dyDescent="0.3">
      <c r="A145" s="106" t="s">
        <v>57</v>
      </c>
      <c r="B145" s="107" t="s">
        <v>58</v>
      </c>
      <c r="C145" s="106" t="s">
        <v>12</v>
      </c>
      <c r="D145" s="91" t="s">
        <v>13</v>
      </c>
      <c r="E145" s="4">
        <f>E148</f>
        <v>0</v>
      </c>
      <c r="F145" s="4">
        <f t="shared" ref="F145:K145" si="12">SUM(F146:F148)</f>
        <v>439520.00130999996</v>
      </c>
      <c r="G145" s="4">
        <f t="shared" si="12"/>
        <v>9362.7863399999987</v>
      </c>
      <c r="H145" s="4">
        <f t="shared" si="12"/>
        <v>338583.22496999998</v>
      </c>
      <c r="I145" s="4">
        <f t="shared" si="12"/>
        <v>91573.989999999991</v>
      </c>
      <c r="J145" s="4">
        <f t="shared" si="12"/>
        <v>0</v>
      </c>
      <c r="K145" s="4">
        <f t="shared" si="12"/>
        <v>0</v>
      </c>
      <c r="L145" s="109" t="s">
        <v>35</v>
      </c>
      <c r="M145" s="109"/>
    </row>
    <row r="146" spans="1:13" ht="45" customHeight="1" x14ac:dyDescent="0.3">
      <c r="A146" s="106"/>
      <c r="B146" s="107"/>
      <c r="C146" s="106"/>
      <c r="D146" s="91" t="s">
        <v>15</v>
      </c>
      <c r="E146" s="4">
        <v>0</v>
      </c>
      <c r="F146" s="4">
        <f>SUM(G146:K146)</f>
        <v>268804.3</v>
      </c>
      <c r="G146" s="4">
        <f>G164+G168</f>
        <v>0</v>
      </c>
      <c r="H146" s="4">
        <f>H164+H168</f>
        <v>213608.2</v>
      </c>
      <c r="I146" s="4">
        <f>I164</f>
        <v>55196.1</v>
      </c>
      <c r="J146" s="4">
        <f>J164</f>
        <v>0</v>
      </c>
      <c r="K146" s="4">
        <f>K149</f>
        <v>0</v>
      </c>
      <c r="L146" s="109"/>
      <c r="M146" s="109"/>
    </row>
    <row r="147" spans="1:13" ht="45" customHeight="1" x14ac:dyDescent="0.3">
      <c r="A147" s="106"/>
      <c r="B147" s="107"/>
      <c r="C147" s="106"/>
      <c r="D147" s="91" t="s">
        <v>38</v>
      </c>
      <c r="E147" s="4">
        <v>0</v>
      </c>
      <c r="F147" s="4">
        <f>SUM(G147:K147)</f>
        <v>170715.70130999997</v>
      </c>
      <c r="G147" s="4">
        <f>G150+G166+G158+G161+G165+G169+G170+G171+G172+G175</f>
        <v>9362.7863399999987</v>
      </c>
      <c r="H147" s="4">
        <f>H150+H166+H158+H161+H165+H169+H170+H171+H172+H175</f>
        <v>124975.02497</v>
      </c>
      <c r="I147" s="4">
        <f>I150+I166+I158+I161+I165+I169+I170+I171+I175</f>
        <v>36377.89</v>
      </c>
      <c r="J147" s="4">
        <f>J150+J166+J158+J161+J165+J169+J170</f>
        <v>0</v>
      </c>
      <c r="K147" s="4">
        <f>K150+K166+K158+K161+K165+K169+K170</f>
        <v>0</v>
      </c>
      <c r="L147" s="109"/>
      <c r="M147" s="109"/>
    </row>
    <row r="148" spans="1:13" ht="39" customHeight="1" x14ac:dyDescent="0.3">
      <c r="A148" s="106"/>
      <c r="B148" s="107"/>
      <c r="C148" s="106"/>
      <c r="D148" s="91" t="s">
        <v>26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109"/>
      <c r="M148" s="109"/>
    </row>
    <row r="149" spans="1:13" ht="66.75" hidden="1" customHeight="1" x14ac:dyDescent="0.3">
      <c r="A149" s="106" t="s">
        <v>59</v>
      </c>
      <c r="B149" s="107" t="s">
        <v>52</v>
      </c>
      <c r="C149" s="106" t="s">
        <v>12</v>
      </c>
      <c r="D149" s="91" t="s">
        <v>15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109" t="s">
        <v>35</v>
      </c>
      <c r="M149" s="109" t="s">
        <v>53</v>
      </c>
    </row>
    <row r="150" spans="1:13" ht="66.75" hidden="1" customHeight="1" x14ac:dyDescent="0.3">
      <c r="A150" s="106"/>
      <c r="B150" s="107"/>
      <c r="C150" s="106"/>
      <c r="D150" s="91" t="s">
        <v>16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109"/>
      <c r="M150" s="109"/>
    </row>
    <row r="151" spans="1:13" ht="54.75" customHeight="1" x14ac:dyDescent="0.3">
      <c r="A151" s="106" t="s">
        <v>59</v>
      </c>
      <c r="B151" s="107" t="s">
        <v>167</v>
      </c>
      <c r="C151" s="106" t="s">
        <v>12</v>
      </c>
      <c r="D151" s="91" t="s">
        <v>15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109" t="s">
        <v>35</v>
      </c>
      <c r="M151" s="109" t="s">
        <v>60</v>
      </c>
    </row>
    <row r="152" spans="1:13" ht="59.25" customHeight="1" x14ac:dyDescent="0.3">
      <c r="A152" s="106"/>
      <c r="B152" s="107"/>
      <c r="C152" s="106"/>
      <c r="D152" s="91" t="s">
        <v>38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109"/>
      <c r="M152" s="109"/>
    </row>
    <row r="153" spans="1:13" ht="39" customHeight="1" x14ac:dyDescent="0.3">
      <c r="A153" s="106" t="s">
        <v>61</v>
      </c>
      <c r="B153" s="107" t="s">
        <v>168</v>
      </c>
      <c r="C153" s="106" t="s">
        <v>12</v>
      </c>
      <c r="D153" s="91" t="s">
        <v>13</v>
      </c>
      <c r="E153" s="4">
        <v>0</v>
      </c>
      <c r="F153" s="4">
        <f>G153+H153+I153+J153+K153</f>
        <v>439520.00130999996</v>
      </c>
      <c r="G153" s="4">
        <f>G154+G155</f>
        <v>9362.7863399999987</v>
      </c>
      <c r="H153" s="4">
        <f>H154+H155</f>
        <v>338583.22496999998</v>
      </c>
      <c r="I153" s="4">
        <f>I154+I155</f>
        <v>91573.989999999991</v>
      </c>
      <c r="J153" s="4">
        <f>J154+J155</f>
        <v>0</v>
      </c>
      <c r="K153" s="4">
        <f>K154+K155</f>
        <v>0</v>
      </c>
      <c r="L153" s="109" t="s">
        <v>35</v>
      </c>
      <c r="M153" s="109" t="s">
        <v>60</v>
      </c>
    </row>
    <row r="154" spans="1:13" ht="39" customHeight="1" x14ac:dyDescent="0.3">
      <c r="A154" s="106"/>
      <c r="B154" s="107"/>
      <c r="C154" s="106"/>
      <c r="D154" s="91" t="s">
        <v>15</v>
      </c>
      <c r="E154" s="4">
        <v>0</v>
      </c>
      <c r="F154" s="4">
        <f>G154+H154+I154+J154+K154</f>
        <v>268804.3</v>
      </c>
      <c r="G154" s="4">
        <f>G164+G168</f>
        <v>0</v>
      </c>
      <c r="H154" s="4">
        <f>H164+H168</f>
        <v>213608.2</v>
      </c>
      <c r="I154" s="4">
        <f>I164</f>
        <v>55196.1</v>
      </c>
      <c r="J154" s="4">
        <f>J164</f>
        <v>0</v>
      </c>
      <c r="K154" s="4">
        <v>0</v>
      </c>
      <c r="L154" s="109"/>
      <c r="M154" s="109"/>
    </row>
    <row r="155" spans="1:13" ht="39" customHeight="1" x14ac:dyDescent="0.3">
      <c r="A155" s="106"/>
      <c r="B155" s="107"/>
      <c r="C155" s="106"/>
      <c r="D155" s="91" t="s">
        <v>16</v>
      </c>
      <c r="E155" s="4">
        <v>0</v>
      </c>
      <c r="F155" s="4">
        <f>G155+H155+I155+J155+K155</f>
        <v>170715.70130999997</v>
      </c>
      <c r="G155" s="4">
        <f>G165+G169+G170+G172</f>
        <v>9362.7863399999987</v>
      </c>
      <c r="H155" s="4">
        <f>H165+H172+H169</f>
        <v>124975.02497</v>
      </c>
      <c r="I155" s="4">
        <f>I165</f>
        <v>36377.89</v>
      </c>
      <c r="J155" s="4">
        <f>J165</f>
        <v>0</v>
      </c>
      <c r="K155" s="4">
        <v>0</v>
      </c>
      <c r="L155" s="109"/>
      <c r="M155" s="109"/>
    </row>
    <row r="156" spans="1:13" ht="39" customHeight="1" x14ac:dyDescent="0.3">
      <c r="A156" s="106"/>
      <c r="B156" s="107"/>
      <c r="C156" s="106"/>
      <c r="D156" s="91" t="s">
        <v>17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109"/>
      <c r="M156" s="109"/>
    </row>
    <row r="157" spans="1:13" ht="49.5" customHeight="1" x14ac:dyDescent="0.3">
      <c r="A157" s="150" t="s">
        <v>62</v>
      </c>
      <c r="B157" s="107" t="s">
        <v>63</v>
      </c>
      <c r="C157" s="106" t="s">
        <v>12</v>
      </c>
      <c r="D157" s="91" t="s">
        <v>15</v>
      </c>
      <c r="E157" s="4">
        <v>0</v>
      </c>
      <c r="F157" s="4">
        <f>SUM(G157:K157)</f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109" t="s">
        <v>212</v>
      </c>
      <c r="M157" s="109" t="s">
        <v>53</v>
      </c>
    </row>
    <row r="158" spans="1:13" ht="48" customHeight="1" x14ac:dyDescent="0.3">
      <c r="A158" s="150"/>
      <c r="B158" s="107"/>
      <c r="C158" s="106"/>
      <c r="D158" s="91" t="s">
        <v>16</v>
      </c>
      <c r="E158" s="4">
        <v>0</v>
      </c>
      <c r="F158" s="4">
        <f>SUM(G158:K158)</f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109"/>
      <c r="M158" s="109"/>
    </row>
    <row r="159" spans="1:13" ht="42.75" customHeight="1" x14ac:dyDescent="0.3">
      <c r="A159" s="150"/>
      <c r="B159" s="107"/>
      <c r="C159" s="106"/>
      <c r="D159" s="91" t="s">
        <v>17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109"/>
      <c r="M159" s="109"/>
    </row>
    <row r="160" spans="1:13" ht="52.5" customHeight="1" x14ac:dyDescent="0.3">
      <c r="A160" s="150" t="s">
        <v>64</v>
      </c>
      <c r="B160" s="107" t="s">
        <v>65</v>
      </c>
      <c r="C160" s="106" t="s">
        <v>12</v>
      </c>
      <c r="D160" s="91" t="s">
        <v>15</v>
      </c>
      <c r="E160" s="4">
        <v>0</v>
      </c>
      <c r="F160" s="4">
        <f>SUM(G160:K160)</f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109" t="s">
        <v>213</v>
      </c>
      <c r="M160" s="109" t="s">
        <v>331</v>
      </c>
    </row>
    <row r="161" spans="1:14" ht="48.75" customHeight="1" x14ac:dyDescent="0.3">
      <c r="A161" s="150"/>
      <c r="B161" s="107"/>
      <c r="C161" s="106"/>
      <c r="D161" s="91" t="s">
        <v>16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109"/>
      <c r="M161" s="109"/>
    </row>
    <row r="162" spans="1:14" ht="57" customHeight="1" x14ac:dyDescent="0.3">
      <c r="A162" s="150"/>
      <c r="B162" s="107"/>
      <c r="C162" s="106"/>
      <c r="D162" s="91" t="s">
        <v>17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6">
        <v>0</v>
      </c>
      <c r="K162" s="4">
        <v>0</v>
      </c>
      <c r="L162" s="109"/>
      <c r="M162" s="109"/>
    </row>
    <row r="163" spans="1:14" ht="53.25" customHeight="1" x14ac:dyDescent="0.3">
      <c r="A163" s="184" t="s">
        <v>66</v>
      </c>
      <c r="B163" s="114" t="s">
        <v>357</v>
      </c>
      <c r="C163" s="111" t="s">
        <v>12</v>
      </c>
      <c r="D163" s="91" t="s">
        <v>22</v>
      </c>
      <c r="E163" s="4"/>
      <c r="F163" s="4">
        <f t="shared" ref="F163:K163" si="13">F164+F165</f>
        <v>430157.21496999997</v>
      </c>
      <c r="G163" s="4">
        <f t="shared" si="13"/>
        <v>0</v>
      </c>
      <c r="H163" s="4">
        <f t="shared" si="13"/>
        <v>338583.22496999998</v>
      </c>
      <c r="I163" s="4">
        <f>I164+I165</f>
        <v>91573.989999999991</v>
      </c>
      <c r="J163" s="46">
        <f t="shared" si="13"/>
        <v>0</v>
      </c>
      <c r="K163" s="4">
        <f t="shared" si="13"/>
        <v>0</v>
      </c>
      <c r="L163" s="121" t="s">
        <v>214</v>
      </c>
      <c r="M163" s="121" t="s">
        <v>353</v>
      </c>
    </row>
    <row r="164" spans="1:14" ht="53.25" customHeight="1" x14ac:dyDescent="0.3">
      <c r="A164" s="185"/>
      <c r="B164" s="115"/>
      <c r="C164" s="112"/>
      <c r="D164" s="91" t="s">
        <v>15</v>
      </c>
      <c r="E164" s="4">
        <v>0</v>
      </c>
      <c r="F164" s="4">
        <f>SUM(G164:K164)</f>
        <v>268804.3</v>
      </c>
      <c r="G164" s="4">
        <v>0</v>
      </c>
      <c r="H164" s="4">
        <v>213608.2</v>
      </c>
      <c r="I164" s="4">
        <v>55196.1</v>
      </c>
      <c r="J164" s="46">
        <v>0</v>
      </c>
      <c r="K164" s="4">
        <v>0</v>
      </c>
      <c r="L164" s="122"/>
      <c r="M164" s="122"/>
      <c r="N164" s="64"/>
    </row>
    <row r="165" spans="1:14" ht="67.5" customHeight="1" x14ac:dyDescent="0.3">
      <c r="A165" s="186"/>
      <c r="B165" s="116"/>
      <c r="C165" s="113"/>
      <c r="D165" s="91" t="s">
        <v>16</v>
      </c>
      <c r="E165" s="4">
        <v>0</v>
      </c>
      <c r="F165" s="4">
        <f>SUM(G165:K165)</f>
        <v>161352.91496999998</v>
      </c>
      <c r="G165" s="4">
        <v>0</v>
      </c>
      <c r="H165" s="4">
        <f>124940.48+34.54497</f>
        <v>124975.02497</v>
      </c>
      <c r="I165" s="4">
        <f>39255.81-2877.92</f>
        <v>36377.89</v>
      </c>
      <c r="J165" s="46">
        <v>0</v>
      </c>
      <c r="K165" s="4">
        <v>0</v>
      </c>
      <c r="L165" s="123"/>
      <c r="M165" s="123"/>
      <c r="N165" s="64"/>
    </row>
    <row r="166" spans="1:14" ht="102" customHeight="1" x14ac:dyDescent="0.3">
      <c r="A166" s="93" t="s">
        <v>67</v>
      </c>
      <c r="B166" s="91" t="s">
        <v>68</v>
      </c>
      <c r="C166" s="89" t="s">
        <v>12</v>
      </c>
      <c r="D166" s="91" t="s">
        <v>16</v>
      </c>
      <c r="E166" s="4">
        <v>0</v>
      </c>
      <c r="F166" s="4">
        <f>SUM(G166:K166)</f>
        <v>0</v>
      </c>
      <c r="G166" s="4">
        <v>0</v>
      </c>
      <c r="H166" s="10">
        <v>0</v>
      </c>
      <c r="I166" s="4">
        <v>0</v>
      </c>
      <c r="J166" s="4">
        <v>0</v>
      </c>
      <c r="K166" s="4">
        <v>0</v>
      </c>
      <c r="L166" s="89" t="s">
        <v>215</v>
      </c>
      <c r="M166" s="89" t="s">
        <v>53</v>
      </c>
    </row>
    <row r="167" spans="1:14" ht="57" customHeight="1" x14ac:dyDescent="0.3">
      <c r="A167" s="150" t="s">
        <v>70</v>
      </c>
      <c r="B167" s="107" t="s">
        <v>71</v>
      </c>
      <c r="C167" s="109" t="s">
        <v>12</v>
      </c>
      <c r="D167" s="91" t="s">
        <v>22</v>
      </c>
      <c r="E167" s="4">
        <f>E168+E169</f>
        <v>0</v>
      </c>
      <c r="F167" s="4">
        <f t="shared" ref="F167:K167" si="14">F169</f>
        <v>0</v>
      </c>
      <c r="G167" s="4">
        <f t="shared" si="14"/>
        <v>0</v>
      </c>
      <c r="H167" s="10">
        <f t="shared" si="14"/>
        <v>0</v>
      </c>
      <c r="I167" s="4">
        <f t="shared" si="14"/>
        <v>0</v>
      </c>
      <c r="J167" s="4">
        <f t="shared" si="14"/>
        <v>0</v>
      </c>
      <c r="K167" s="4">
        <f t="shared" si="14"/>
        <v>0</v>
      </c>
      <c r="L167" s="109" t="s">
        <v>215</v>
      </c>
      <c r="M167" s="109" t="s">
        <v>53</v>
      </c>
    </row>
    <row r="168" spans="1:14" ht="57" hidden="1" customHeight="1" x14ac:dyDescent="0.3">
      <c r="A168" s="157"/>
      <c r="B168" s="167"/>
      <c r="C168" s="124"/>
      <c r="D168" s="91"/>
      <c r="E168" s="4"/>
      <c r="F168" s="4"/>
      <c r="G168" s="4"/>
      <c r="H168" s="10"/>
      <c r="I168" s="4"/>
      <c r="J168" s="4"/>
      <c r="K168" s="4"/>
      <c r="L168" s="124"/>
      <c r="M168" s="124"/>
    </row>
    <row r="169" spans="1:14" ht="74.25" customHeight="1" x14ac:dyDescent="0.3">
      <c r="A169" s="150"/>
      <c r="B169" s="107"/>
      <c r="C169" s="109"/>
      <c r="D169" s="91" t="s">
        <v>16</v>
      </c>
      <c r="E169" s="4">
        <v>0</v>
      </c>
      <c r="F169" s="4">
        <f>SUM(G169:K169)</f>
        <v>0</v>
      </c>
      <c r="G169" s="4">
        <v>0</v>
      </c>
      <c r="H169" s="10">
        <v>0</v>
      </c>
      <c r="I169" s="4">
        <v>0</v>
      </c>
      <c r="J169" s="4">
        <v>0</v>
      </c>
      <c r="K169" s="4">
        <v>0</v>
      </c>
      <c r="L169" s="109"/>
      <c r="M169" s="109"/>
    </row>
    <row r="170" spans="1:14" ht="115.5" customHeight="1" x14ac:dyDescent="0.3">
      <c r="A170" s="93" t="s">
        <v>72</v>
      </c>
      <c r="B170" s="91" t="s">
        <v>73</v>
      </c>
      <c r="C170" s="89" t="s">
        <v>12</v>
      </c>
      <c r="D170" s="91" t="s">
        <v>16</v>
      </c>
      <c r="E170" s="4">
        <v>0</v>
      </c>
      <c r="F170" s="4">
        <f>SUM(G170:K170)</f>
        <v>9362.7863399999987</v>
      </c>
      <c r="G170" s="4">
        <f>47600-38237.21366</f>
        <v>9362.7863399999987</v>
      </c>
      <c r="H170" s="10">
        <v>0</v>
      </c>
      <c r="I170" s="4">
        <v>0</v>
      </c>
      <c r="J170" s="4">
        <v>0</v>
      </c>
      <c r="K170" s="4">
        <v>0</v>
      </c>
      <c r="L170" s="89" t="s">
        <v>216</v>
      </c>
      <c r="M170" s="89" t="s">
        <v>329</v>
      </c>
    </row>
    <row r="171" spans="1:14" ht="150.75" hidden="1" customHeight="1" x14ac:dyDescent="0.3">
      <c r="A171" s="93" t="s">
        <v>74</v>
      </c>
      <c r="B171" s="91" t="s">
        <v>75</v>
      </c>
      <c r="C171" s="89" t="s">
        <v>12</v>
      </c>
      <c r="D171" s="91" t="s">
        <v>16</v>
      </c>
      <c r="E171" s="4">
        <v>0</v>
      </c>
      <c r="F171" s="4">
        <f>SUM(G171:K171)</f>
        <v>0</v>
      </c>
      <c r="G171" s="4">
        <v>0</v>
      </c>
      <c r="H171" s="10">
        <v>0</v>
      </c>
      <c r="I171" s="4">
        <v>0</v>
      </c>
      <c r="J171" s="4">
        <v>0</v>
      </c>
      <c r="K171" s="4">
        <v>0</v>
      </c>
      <c r="L171" s="89" t="s">
        <v>69</v>
      </c>
      <c r="M171" s="89" t="s">
        <v>53</v>
      </c>
    </row>
    <row r="172" spans="1:14" ht="98.25" customHeight="1" x14ac:dyDescent="0.3">
      <c r="A172" s="93" t="s">
        <v>76</v>
      </c>
      <c r="B172" s="91" t="s">
        <v>77</v>
      </c>
      <c r="C172" s="89" t="s">
        <v>12</v>
      </c>
      <c r="D172" s="91" t="s">
        <v>16</v>
      </c>
      <c r="E172" s="4">
        <v>0</v>
      </c>
      <c r="F172" s="4">
        <f>SUM(G172:K172)</f>
        <v>0</v>
      </c>
      <c r="G172" s="4">
        <v>0</v>
      </c>
      <c r="H172" s="10">
        <v>0</v>
      </c>
      <c r="I172" s="4">
        <v>0</v>
      </c>
      <c r="J172" s="4">
        <v>0</v>
      </c>
      <c r="K172" s="4">
        <v>0</v>
      </c>
      <c r="L172" s="89" t="s">
        <v>217</v>
      </c>
      <c r="M172" s="89" t="s">
        <v>53</v>
      </c>
    </row>
    <row r="173" spans="1:14" ht="127.5" hidden="1" customHeight="1" x14ac:dyDescent="0.3">
      <c r="A173" s="93" t="s">
        <v>78</v>
      </c>
      <c r="B173" s="91" t="s">
        <v>37</v>
      </c>
      <c r="C173" s="89" t="s">
        <v>12</v>
      </c>
      <c r="D173" s="91" t="s">
        <v>16</v>
      </c>
      <c r="E173" s="4">
        <v>0</v>
      </c>
      <c r="F173" s="4">
        <v>0</v>
      </c>
      <c r="G173" s="4">
        <v>0</v>
      </c>
      <c r="H173" s="10">
        <v>0</v>
      </c>
      <c r="I173" s="4">
        <v>0</v>
      </c>
      <c r="J173" s="4">
        <v>0</v>
      </c>
      <c r="K173" s="4">
        <v>0</v>
      </c>
      <c r="L173" s="89" t="s">
        <v>35</v>
      </c>
      <c r="M173" s="89" t="s">
        <v>60</v>
      </c>
    </row>
    <row r="174" spans="1:14" ht="186.75" hidden="1" customHeight="1" x14ac:dyDescent="0.3">
      <c r="A174" s="93" t="s">
        <v>79</v>
      </c>
      <c r="B174" s="91" t="s">
        <v>46</v>
      </c>
      <c r="C174" s="89" t="s">
        <v>12</v>
      </c>
      <c r="D174" s="91" t="s">
        <v>16</v>
      </c>
      <c r="E174" s="4">
        <v>0</v>
      </c>
      <c r="F174" s="4">
        <f>SUM(G174:K174)</f>
        <v>0</v>
      </c>
      <c r="G174" s="4">
        <f>G175</f>
        <v>0</v>
      </c>
      <c r="H174" s="10">
        <f>H175</f>
        <v>0</v>
      </c>
      <c r="I174" s="4">
        <f>I175</f>
        <v>0</v>
      </c>
      <c r="J174" s="4">
        <f>J175</f>
        <v>0</v>
      </c>
      <c r="K174" s="4">
        <f>K175</f>
        <v>0</v>
      </c>
      <c r="L174" s="89" t="s">
        <v>35</v>
      </c>
      <c r="M174" s="89" t="s">
        <v>60</v>
      </c>
    </row>
    <row r="175" spans="1:14" ht="132" hidden="1" customHeight="1" x14ac:dyDescent="0.3">
      <c r="A175" s="93" t="s">
        <v>80</v>
      </c>
      <c r="B175" s="91" t="s">
        <v>75</v>
      </c>
      <c r="C175" s="89" t="s">
        <v>12</v>
      </c>
      <c r="D175" s="91" t="s">
        <v>16</v>
      </c>
      <c r="E175" s="4">
        <v>0</v>
      </c>
      <c r="F175" s="4">
        <f>G175+H175+I175+J175+K175</f>
        <v>0</v>
      </c>
      <c r="G175" s="4">
        <v>0</v>
      </c>
      <c r="H175" s="10">
        <v>0</v>
      </c>
      <c r="I175" s="4">
        <v>0</v>
      </c>
      <c r="J175" s="4">
        <v>0</v>
      </c>
      <c r="K175" s="4">
        <v>0</v>
      </c>
      <c r="L175" s="89" t="s">
        <v>69</v>
      </c>
      <c r="M175" s="89" t="s">
        <v>53</v>
      </c>
    </row>
    <row r="176" spans="1:14" ht="34.5" customHeight="1" x14ac:dyDescent="0.3">
      <c r="A176" s="106" t="s">
        <v>81</v>
      </c>
      <c r="B176" s="107" t="s">
        <v>205</v>
      </c>
      <c r="C176" s="106" t="s">
        <v>12</v>
      </c>
      <c r="D176" s="91" t="s">
        <v>13</v>
      </c>
      <c r="E176" s="4">
        <f t="shared" ref="E176:K176" si="15">E178</f>
        <v>0</v>
      </c>
      <c r="F176" s="4">
        <f t="shared" si="15"/>
        <v>0</v>
      </c>
      <c r="G176" s="4">
        <f t="shared" si="15"/>
        <v>0</v>
      </c>
      <c r="H176" s="4">
        <f t="shared" si="15"/>
        <v>0</v>
      </c>
      <c r="I176" s="4">
        <f t="shared" si="15"/>
        <v>0</v>
      </c>
      <c r="J176" s="4">
        <f t="shared" si="15"/>
        <v>0</v>
      </c>
      <c r="K176" s="4">
        <f t="shared" si="15"/>
        <v>0</v>
      </c>
      <c r="L176" s="109" t="s">
        <v>35</v>
      </c>
      <c r="M176" s="109"/>
    </row>
    <row r="177" spans="1:13" ht="34.5" customHeight="1" x14ac:dyDescent="0.3">
      <c r="A177" s="106"/>
      <c r="B177" s="107"/>
      <c r="C177" s="106"/>
      <c r="D177" s="91" t="s">
        <v>15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109"/>
      <c r="M177" s="109"/>
    </row>
    <row r="178" spans="1:13" ht="45.75" customHeight="1" x14ac:dyDescent="0.3">
      <c r="A178" s="106"/>
      <c r="B178" s="107"/>
      <c r="C178" s="106"/>
      <c r="D178" s="91" t="s">
        <v>38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109"/>
      <c r="M178" s="109"/>
    </row>
    <row r="179" spans="1:13" ht="34.5" customHeight="1" x14ac:dyDescent="0.3">
      <c r="A179" s="106" t="s">
        <v>83</v>
      </c>
      <c r="B179" s="107" t="s">
        <v>225</v>
      </c>
      <c r="C179" s="106" t="s">
        <v>12</v>
      </c>
      <c r="D179" s="91" t="s">
        <v>15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109" t="s">
        <v>35</v>
      </c>
      <c r="M179" s="109" t="s">
        <v>82</v>
      </c>
    </row>
    <row r="180" spans="1:13" ht="53.25" customHeight="1" x14ac:dyDescent="0.3">
      <c r="A180" s="106"/>
      <c r="B180" s="107"/>
      <c r="C180" s="106"/>
      <c r="D180" s="91" t="s">
        <v>38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109"/>
      <c r="M180" s="109"/>
    </row>
    <row r="181" spans="1:13" ht="39.75" customHeight="1" x14ac:dyDescent="0.3">
      <c r="A181" s="154"/>
      <c r="B181" s="158"/>
      <c r="C181" s="173"/>
      <c r="D181" s="5" t="s">
        <v>84</v>
      </c>
      <c r="E181" s="65">
        <f t="shared" ref="E181:K181" si="16">SUM(E182:E184)</f>
        <v>0</v>
      </c>
      <c r="F181" s="65">
        <f>SUM(F182:F184)</f>
        <v>2659214.1672800002</v>
      </c>
      <c r="G181" s="65">
        <f t="shared" si="16"/>
        <v>393452.20634000003</v>
      </c>
      <c r="H181" s="65">
        <f t="shared" si="16"/>
        <v>506488.43497000006</v>
      </c>
      <c r="I181" s="65">
        <f>SUM(I182:I184)</f>
        <v>400843.30596999999</v>
      </c>
      <c r="J181" s="65">
        <f t="shared" si="16"/>
        <v>907288.12</v>
      </c>
      <c r="K181" s="65">
        <f t="shared" si="16"/>
        <v>451142.10000000003</v>
      </c>
      <c r="L181" s="106"/>
      <c r="M181" s="106"/>
    </row>
    <row r="182" spans="1:13" ht="35.25" customHeight="1" x14ac:dyDescent="0.3">
      <c r="A182" s="155"/>
      <c r="B182" s="159"/>
      <c r="C182" s="174"/>
      <c r="D182" s="5" t="s">
        <v>15</v>
      </c>
      <c r="E182" s="65">
        <v>0</v>
      </c>
      <c r="F182" s="65">
        <f>SUM(G182:K182)</f>
        <v>1277872.1600000001</v>
      </c>
      <c r="G182" s="65">
        <f>G146+G116</f>
        <v>233190.98</v>
      </c>
      <c r="H182" s="65">
        <f>H146+H116</f>
        <v>318269.05000000005</v>
      </c>
      <c r="I182" s="65">
        <f>I116+I146</f>
        <v>246161.27</v>
      </c>
      <c r="J182" s="65">
        <f>J116+J146</f>
        <v>397472.73</v>
      </c>
      <c r="K182" s="65">
        <f>K116+K146</f>
        <v>82778.13</v>
      </c>
      <c r="L182" s="106"/>
      <c r="M182" s="106"/>
    </row>
    <row r="183" spans="1:13" ht="49.5" customHeight="1" x14ac:dyDescent="0.3">
      <c r="A183" s="155"/>
      <c r="B183" s="159"/>
      <c r="C183" s="174"/>
      <c r="D183" s="5" t="s">
        <v>38</v>
      </c>
      <c r="E183" s="65">
        <f>E178</f>
        <v>0</v>
      </c>
      <c r="F183" s="65">
        <f>SUM(G183:K183)</f>
        <v>1381342.00728</v>
      </c>
      <c r="G183" s="65">
        <f>G147+G117</f>
        <v>160261.22633999999</v>
      </c>
      <c r="H183" s="65">
        <f>H147+H117</f>
        <v>188219.38497000001</v>
      </c>
      <c r="I183" s="65">
        <f>I147+I117</f>
        <v>154682.03597000003</v>
      </c>
      <c r="J183" s="65">
        <f>J147+J117</f>
        <v>509815.39</v>
      </c>
      <c r="K183" s="65">
        <f>K147+K117</f>
        <v>368363.97000000003</v>
      </c>
      <c r="L183" s="106"/>
      <c r="M183" s="106"/>
    </row>
    <row r="184" spans="1:13" ht="34.5" customHeight="1" x14ac:dyDescent="0.3">
      <c r="A184" s="156"/>
      <c r="B184" s="160"/>
      <c r="C184" s="175"/>
      <c r="D184" s="5" t="s">
        <v>26</v>
      </c>
      <c r="E184" s="65">
        <f>E148</f>
        <v>0</v>
      </c>
      <c r="F184" s="65">
        <f>SUM(G184:K184)</f>
        <v>0</v>
      </c>
      <c r="G184" s="65">
        <f>G148</f>
        <v>0</v>
      </c>
      <c r="H184" s="65">
        <f>H148</f>
        <v>0</v>
      </c>
      <c r="I184" s="65">
        <f>I148</f>
        <v>0</v>
      </c>
      <c r="J184" s="65">
        <f>J148</f>
        <v>0</v>
      </c>
      <c r="K184" s="65">
        <f>K148</f>
        <v>0</v>
      </c>
      <c r="L184" s="106"/>
      <c r="M184" s="106"/>
    </row>
    <row r="185" spans="1:13" s="1" customFormat="1" ht="36" customHeight="1" x14ac:dyDescent="0.25">
      <c r="A185" s="90"/>
      <c r="B185" s="129" t="s">
        <v>153</v>
      </c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</row>
    <row r="186" spans="1:13" ht="33" customHeight="1" x14ac:dyDescent="0.3">
      <c r="A186" s="111">
        <v>1</v>
      </c>
      <c r="B186" s="114" t="s">
        <v>226</v>
      </c>
      <c r="C186" s="111" t="s">
        <v>12</v>
      </c>
      <c r="D186" s="91" t="s">
        <v>22</v>
      </c>
      <c r="E186" s="63">
        <f>E189</f>
        <v>3260741.59</v>
      </c>
      <c r="F186" s="63">
        <f t="shared" ref="F186:K186" si="17">SUM(F187:F189)</f>
        <v>3437732.4795400002</v>
      </c>
      <c r="G186" s="63">
        <f t="shared" si="17"/>
        <v>510214.8</v>
      </c>
      <c r="H186" s="63">
        <f t="shared" si="17"/>
        <v>747493.52903000009</v>
      </c>
      <c r="I186" s="63">
        <f t="shared" si="17"/>
        <v>276145.70051</v>
      </c>
      <c r="J186" s="63">
        <f t="shared" si="17"/>
        <v>519397.76</v>
      </c>
      <c r="K186" s="63">
        <f t="shared" si="17"/>
        <v>1384480.69</v>
      </c>
      <c r="L186" s="121" t="s">
        <v>35</v>
      </c>
      <c r="M186" s="111"/>
    </row>
    <row r="187" spans="1:13" ht="33" customHeight="1" x14ac:dyDescent="0.3">
      <c r="A187" s="112"/>
      <c r="B187" s="115"/>
      <c r="C187" s="112"/>
      <c r="D187" s="91" t="s">
        <v>15</v>
      </c>
      <c r="E187" s="4">
        <v>0</v>
      </c>
      <c r="F187" s="4">
        <f>SUM(G187:K187)</f>
        <v>1021596.5900000001</v>
      </c>
      <c r="G187" s="4">
        <f>G191+G213+G242+G246</f>
        <v>80753</v>
      </c>
      <c r="H187" s="4">
        <f>H213+H191</f>
        <v>205596.02000000002</v>
      </c>
      <c r="I187" s="4">
        <f>I213+I191</f>
        <v>25536.760000000002</v>
      </c>
      <c r="J187" s="4">
        <f>J213+J191</f>
        <v>83722.040000000008</v>
      </c>
      <c r="K187" s="4">
        <f>K213+K191</f>
        <v>625988.77</v>
      </c>
      <c r="L187" s="122"/>
      <c r="M187" s="112"/>
    </row>
    <row r="188" spans="1:13" ht="33" customHeight="1" x14ac:dyDescent="0.3">
      <c r="A188" s="112"/>
      <c r="B188" s="115"/>
      <c r="C188" s="112"/>
      <c r="D188" s="91" t="s">
        <v>38</v>
      </c>
      <c r="E188" s="4">
        <v>0</v>
      </c>
      <c r="F188" s="4">
        <f>G188+H188+I188+J188+K188</f>
        <v>653230.32053999999</v>
      </c>
      <c r="G188" s="4">
        <f>G192+G214</f>
        <v>48451.8</v>
      </c>
      <c r="H188" s="4">
        <f>H192+H214+H250</f>
        <v>126201.94003</v>
      </c>
      <c r="I188" s="4">
        <f>I192+I214+I250</f>
        <v>56008.94051</v>
      </c>
      <c r="J188" s="4">
        <f>J192+J214+J250</f>
        <v>49875.72</v>
      </c>
      <c r="K188" s="4">
        <f>K192+K214+K250</f>
        <v>372691.92</v>
      </c>
      <c r="L188" s="122"/>
      <c r="M188" s="112"/>
    </row>
    <row r="189" spans="1:13" ht="41.25" customHeight="1" x14ac:dyDescent="0.3">
      <c r="A189" s="113"/>
      <c r="B189" s="116"/>
      <c r="C189" s="113"/>
      <c r="D189" s="91" t="s">
        <v>17</v>
      </c>
      <c r="E189" s="63">
        <f>E193+E248</f>
        <v>3260741.59</v>
      </c>
      <c r="F189" s="4">
        <f>G189+H189+I189+J189+K189</f>
        <v>1762905.5690000001</v>
      </c>
      <c r="G189" s="63">
        <f>G193+G248</f>
        <v>381010</v>
      </c>
      <c r="H189" s="63">
        <f>H193+H248</f>
        <v>415695.56900000002</v>
      </c>
      <c r="I189" s="63">
        <f>I193+I248</f>
        <v>194600</v>
      </c>
      <c r="J189" s="63">
        <f>J193+J248</f>
        <v>385800</v>
      </c>
      <c r="K189" s="63">
        <f>K193+K248</f>
        <v>385800</v>
      </c>
      <c r="L189" s="123"/>
      <c r="M189" s="113"/>
    </row>
    <row r="190" spans="1:13" ht="30.75" customHeight="1" x14ac:dyDescent="0.3">
      <c r="A190" s="106" t="s">
        <v>18</v>
      </c>
      <c r="B190" s="107" t="s">
        <v>169</v>
      </c>
      <c r="C190" s="106" t="s">
        <v>12</v>
      </c>
      <c r="D190" s="91" t="s">
        <v>22</v>
      </c>
      <c r="E190" s="4" t="e">
        <f>E191+E192+E193</f>
        <v>#REF!</v>
      </c>
      <c r="F190" s="4">
        <f t="shared" ref="F190:K190" si="18">F191+F192+F193</f>
        <v>257374.63350000003</v>
      </c>
      <c r="G190" s="4">
        <f t="shared" si="18"/>
        <v>31010</v>
      </c>
      <c r="H190" s="4">
        <f t="shared" si="18"/>
        <v>79625.429000000004</v>
      </c>
      <c r="I190" s="4">
        <f t="shared" si="18"/>
        <v>75139.204499999993</v>
      </c>
      <c r="J190" s="4">
        <f t="shared" si="18"/>
        <v>35800</v>
      </c>
      <c r="K190" s="4">
        <f t="shared" si="18"/>
        <v>35800</v>
      </c>
      <c r="L190" s="109" t="s">
        <v>35</v>
      </c>
      <c r="M190" s="109" t="s">
        <v>85</v>
      </c>
    </row>
    <row r="191" spans="1:13" ht="30.75" customHeight="1" x14ac:dyDescent="0.3">
      <c r="A191" s="106"/>
      <c r="B191" s="107"/>
      <c r="C191" s="106"/>
      <c r="D191" s="91" t="s">
        <v>15</v>
      </c>
      <c r="E191" s="4" t="e">
        <f>#REF!</f>
        <v>#REF!</v>
      </c>
      <c r="F191" s="4">
        <f>G191+H191+I191+J191+K191</f>
        <v>33028.020000000004</v>
      </c>
      <c r="G191" s="4">
        <v>0</v>
      </c>
      <c r="H191" s="4">
        <f>H202+H206</f>
        <v>7491.26</v>
      </c>
      <c r="I191" s="4">
        <f>I202+I206</f>
        <v>25536.760000000002</v>
      </c>
      <c r="J191" s="4">
        <f>J202+J206</f>
        <v>0</v>
      </c>
      <c r="K191" s="4">
        <f>K202+K206</f>
        <v>0</v>
      </c>
      <c r="L191" s="109"/>
      <c r="M191" s="109"/>
    </row>
    <row r="192" spans="1:13" ht="42.75" customHeight="1" x14ac:dyDescent="0.3">
      <c r="A192" s="106"/>
      <c r="B192" s="107"/>
      <c r="C192" s="106"/>
      <c r="D192" s="91" t="s">
        <v>38</v>
      </c>
      <c r="E192" s="4" t="e">
        <f>#REF!</f>
        <v>#REF!</v>
      </c>
      <c r="F192" s="4">
        <f>H192+I192+J192+K192+G192</f>
        <v>21941.0445</v>
      </c>
      <c r="G192" s="4">
        <f>G195+G196+G197+G198+G199</f>
        <v>0</v>
      </c>
      <c r="H192" s="4">
        <f>H195+H196+H197+H198+H199+H203+H207</f>
        <v>6438.6</v>
      </c>
      <c r="I192" s="4">
        <f>I195+I196+I197+I198+I199+I203+I207+I204+I208</f>
        <v>15502.4445</v>
      </c>
      <c r="J192" s="4">
        <f>J195+J196+J197+J198+J199+J203+J207</f>
        <v>0</v>
      </c>
      <c r="K192" s="4">
        <f>K195+K196+K197+K198+K199+K203+K207</f>
        <v>0</v>
      </c>
      <c r="L192" s="109"/>
      <c r="M192" s="109"/>
    </row>
    <row r="193" spans="1:14" ht="43.5" customHeight="1" x14ac:dyDescent="0.3">
      <c r="A193" s="106"/>
      <c r="B193" s="107"/>
      <c r="C193" s="106"/>
      <c r="D193" s="91" t="s">
        <v>17</v>
      </c>
      <c r="E193" s="36">
        <f>E200</f>
        <v>32560</v>
      </c>
      <c r="F193" s="4">
        <f>G193+H193+I193+J193+K193</f>
        <v>202405.56900000002</v>
      </c>
      <c r="G193" s="4">
        <f>G200</f>
        <v>31010</v>
      </c>
      <c r="H193" s="4">
        <f>H200</f>
        <v>65695.569000000003</v>
      </c>
      <c r="I193" s="4">
        <f>I200</f>
        <v>34100</v>
      </c>
      <c r="J193" s="4">
        <f>J200</f>
        <v>35800</v>
      </c>
      <c r="K193" s="4">
        <f>K200</f>
        <v>35800</v>
      </c>
      <c r="L193" s="109"/>
      <c r="M193" s="109"/>
    </row>
    <row r="194" spans="1:14" ht="23.25" hidden="1" customHeight="1" x14ac:dyDescent="0.3">
      <c r="A194" s="90"/>
      <c r="B194" s="91"/>
      <c r="C194" s="90"/>
      <c r="D194" s="91"/>
      <c r="E194" s="4"/>
      <c r="F194" s="4"/>
      <c r="G194" s="4"/>
      <c r="H194" s="4"/>
      <c r="I194" s="4"/>
      <c r="J194" s="4"/>
      <c r="K194" s="4"/>
      <c r="L194" s="89"/>
      <c r="M194" s="89"/>
    </row>
    <row r="195" spans="1:14" ht="90.75" customHeight="1" x14ac:dyDescent="0.3">
      <c r="A195" s="90" t="s">
        <v>20</v>
      </c>
      <c r="B195" s="91" t="s">
        <v>39</v>
      </c>
      <c r="C195" s="90" t="s">
        <v>12</v>
      </c>
      <c r="D195" s="91" t="s">
        <v>38</v>
      </c>
      <c r="E195" s="4">
        <v>0</v>
      </c>
      <c r="F195" s="4">
        <f>G195+I195</f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89" t="s">
        <v>218</v>
      </c>
      <c r="M195" s="89" t="s">
        <v>23</v>
      </c>
    </row>
    <row r="196" spans="1:14" ht="85.5" customHeight="1" x14ac:dyDescent="0.3">
      <c r="A196" s="90" t="s">
        <v>24</v>
      </c>
      <c r="B196" s="91" t="s">
        <v>41</v>
      </c>
      <c r="C196" s="90" t="s">
        <v>12</v>
      </c>
      <c r="D196" s="91" t="s">
        <v>38</v>
      </c>
      <c r="E196" s="4">
        <v>0</v>
      </c>
      <c r="F196" s="4">
        <f>SUM(G196:K196)</f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89" t="s">
        <v>219</v>
      </c>
      <c r="M196" s="89" t="s">
        <v>23</v>
      </c>
    </row>
    <row r="197" spans="1:14" ht="85.5" customHeight="1" x14ac:dyDescent="0.3">
      <c r="A197" s="90" t="s">
        <v>25</v>
      </c>
      <c r="B197" s="91" t="s">
        <v>42</v>
      </c>
      <c r="C197" s="90" t="s">
        <v>12</v>
      </c>
      <c r="D197" s="91" t="s">
        <v>38</v>
      </c>
      <c r="E197" s="4">
        <v>0</v>
      </c>
      <c r="F197" s="4">
        <f>SUM(G197:K197)</f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89" t="s">
        <v>220</v>
      </c>
      <c r="M197" s="89" t="s">
        <v>23</v>
      </c>
    </row>
    <row r="198" spans="1:14" ht="85.5" customHeight="1" x14ac:dyDescent="0.3">
      <c r="A198" s="90" t="s">
        <v>27</v>
      </c>
      <c r="B198" s="91" t="s">
        <v>89</v>
      </c>
      <c r="C198" s="90" t="s">
        <v>12</v>
      </c>
      <c r="D198" s="91" t="s">
        <v>38</v>
      </c>
      <c r="E198" s="4">
        <v>0</v>
      </c>
      <c r="F198" s="4">
        <f>SUM(G198:K198)</f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89" t="s">
        <v>221</v>
      </c>
      <c r="M198" s="89" t="s">
        <v>23</v>
      </c>
    </row>
    <row r="199" spans="1:14" ht="85.5" customHeight="1" x14ac:dyDescent="0.3">
      <c r="A199" s="90" t="s">
        <v>28</v>
      </c>
      <c r="B199" s="91" t="s">
        <v>41</v>
      </c>
      <c r="C199" s="90" t="s">
        <v>12</v>
      </c>
      <c r="D199" s="91" t="s">
        <v>38</v>
      </c>
      <c r="E199" s="4">
        <v>0</v>
      </c>
      <c r="F199" s="4">
        <f t="shared" ref="F199:F204" si="19">G199+H199+I199+J199+K199</f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89" t="s">
        <v>222</v>
      </c>
      <c r="M199" s="89" t="s">
        <v>23</v>
      </c>
    </row>
    <row r="200" spans="1:14" ht="91.5" customHeight="1" x14ac:dyDescent="0.3">
      <c r="A200" s="90" t="s">
        <v>29</v>
      </c>
      <c r="B200" s="91" t="s">
        <v>240</v>
      </c>
      <c r="C200" s="90" t="s">
        <v>12</v>
      </c>
      <c r="D200" s="91" t="s">
        <v>17</v>
      </c>
      <c r="E200" s="36">
        <v>32560</v>
      </c>
      <c r="F200" s="4">
        <f t="shared" si="19"/>
        <v>202405.56900000002</v>
      </c>
      <c r="G200" s="4">
        <v>31010</v>
      </c>
      <c r="H200" s="4">
        <v>65695.569000000003</v>
      </c>
      <c r="I200" s="4">
        <v>34100</v>
      </c>
      <c r="J200" s="4">
        <v>35800</v>
      </c>
      <c r="K200" s="4">
        <v>35800</v>
      </c>
      <c r="L200" s="89" t="s">
        <v>90</v>
      </c>
      <c r="M200" s="89" t="s">
        <v>109</v>
      </c>
    </row>
    <row r="201" spans="1:14" ht="39.75" customHeight="1" x14ac:dyDescent="0.3">
      <c r="A201" s="111" t="s">
        <v>30</v>
      </c>
      <c r="B201" s="125" t="s">
        <v>390</v>
      </c>
      <c r="C201" s="118" t="s">
        <v>12</v>
      </c>
      <c r="D201" s="94" t="s">
        <v>13</v>
      </c>
      <c r="E201" s="46"/>
      <c r="F201" s="46">
        <f t="shared" si="19"/>
        <v>33207.869999999995</v>
      </c>
      <c r="G201" s="46">
        <f>G202+G203</f>
        <v>0</v>
      </c>
      <c r="H201" s="46">
        <f>H202+H203</f>
        <v>8533.9599999999991</v>
      </c>
      <c r="I201" s="46">
        <f>I202+I203</f>
        <v>24673.91</v>
      </c>
      <c r="J201" s="46">
        <f>J202+J203</f>
        <v>0</v>
      </c>
      <c r="K201" s="46">
        <f>K202+K203</f>
        <v>0</v>
      </c>
      <c r="L201" s="121" t="s">
        <v>35</v>
      </c>
      <c r="M201" s="121" t="s">
        <v>364</v>
      </c>
    </row>
    <row r="202" spans="1:14" ht="44.25" customHeight="1" x14ac:dyDescent="0.3">
      <c r="A202" s="112"/>
      <c r="B202" s="126"/>
      <c r="C202" s="119"/>
      <c r="D202" s="94" t="s">
        <v>15</v>
      </c>
      <c r="E202" s="46"/>
      <c r="F202" s="46">
        <f t="shared" si="19"/>
        <v>19954.05</v>
      </c>
      <c r="G202" s="46">
        <v>0</v>
      </c>
      <c r="H202" s="46">
        <v>4532.8599999999997</v>
      </c>
      <c r="I202" s="46">
        <v>15421.19</v>
      </c>
      <c r="J202" s="46">
        <v>0</v>
      </c>
      <c r="K202" s="46">
        <v>0</v>
      </c>
      <c r="L202" s="122"/>
      <c r="M202" s="122"/>
    </row>
    <row r="203" spans="1:14" ht="42" customHeight="1" x14ac:dyDescent="0.3">
      <c r="A203" s="113"/>
      <c r="B203" s="127"/>
      <c r="C203" s="120"/>
      <c r="D203" s="94" t="s">
        <v>16</v>
      </c>
      <c r="E203" s="46"/>
      <c r="F203" s="46">
        <f t="shared" si="19"/>
        <v>13253.82</v>
      </c>
      <c r="G203" s="46">
        <v>0</v>
      </c>
      <c r="H203" s="46">
        <v>4001.1</v>
      </c>
      <c r="I203" s="46">
        <v>9252.7199999999993</v>
      </c>
      <c r="J203" s="46">
        <v>0</v>
      </c>
      <c r="K203" s="46">
        <v>0</v>
      </c>
      <c r="L203" s="123"/>
      <c r="M203" s="123"/>
    </row>
    <row r="204" spans="1:14" ht="82.5" customHeight="1" x14ac:dyDescent="0.3">
      <c r="A204" s="83" t="s">
        <v>31</v>
      </c>
      <c r="B204" s="98" t="s">
        <v>334</v>
      </c>
      <c r="C204" s="99" t="s">
        <v>324</v>
      </c>
      <c r="D204" s="94" t="s">
        <v>16</v>
      </c>
      <c r="E204" s="46"/>
      <c r="F204" s="46">
        <f t="shared" si="19"/>
        <v>230.73499999999996</v>
      </c>
      <c r="G204" s="46">
        <v>0</v>
      </c>
      <c r="H204" s="46">
        <v>0</v>
      </c>
      <c r="I204" s="46">
        <f>599.9-179.3-189.865</f>
        <v>230.73499999999996</v>
      </c>
      <c r="J204" s="46">
        <v>0</v>
      </c>
      <c r="K204" s="46">
        <v>0</v>
      </c>
      <c r="L204" s="87" t="s">
        <v>35</v>
      </c>
      <c r="M204" s="87" t="s">
        <v>364</v>
      </c>
      <c r="N204" s="68"/>
    </row>
    <row r="205" spans="1:14" ht="36" customHeight="1" x14ac:dyDescent="0.3">
      <c r="A205" s="106" t="s">
        <v>32</v>
      </c>
      <c r="B205" s="152" t="s">
        <v>236</v>
      </c>
      <c r="C205" s="141" t="s">
        <v>12</v>
      </c>
      <c r="D205" s="94" t="s">
        <v>13</v>
      </c>
      <c r="E205" s="69"/>
      <c r="F205" s="46">
        <f t="shared" ref="F205:K205" si="20">F206+F207</f>
        <v>21380.809999999998</v>
      </c>
      <c r="G205" s="46">
        <f t="shared" si="20"/>
        <v>0</v>
      </c>
      <c r="H205" s="46">
        <f t="shared" si="20"/>
        <v>5395.9</v>
      </c>
      <c r="I205" s="46">
        <f t="shared" si="20"/>
        <v>15984.91</v>
      </c>
      <c r="J205" s="46">
        <f t="shared" si="20"/>
        <v>0</v>
      </c>
      <c r="K205" s="46">
        <f t="shared" si="20"/>
        <v>0</v>
      </c>
      <c r="L205" s="109" t="s">
        <v>35</v>
      </c>
      <c r="M205" s="109" t="s">
        <v>364</v>
      </c>
    </row>
    <row r="206" spans="1:14" ht="44.25" customHeight="1" x14ac:dyDescent="0.3">
      <c r="A206" s="106"/>
      <c r="B206" s="152"/>
      <c r="C206" s="141"/>
      <c r="D206" s="94" t="s">
        <v>15</v>
      </c>
      <c r="E206" s="69"/>
      <c r="F206" s="46">
        <f t="shared" ref="F206:F211" si="21">G206+H206+J206+I206+K206</f>
        <v>13073.97</v>
      </c>
      <c r="G206" s="46">
        <v>0</v>
      </c>
      <c r="H206" s="46">
        <v>2958.4</v>
      </c>
      <c r="I206" s="46">
        <v>10115.57</v>
      </c>
      <c r="J206" s="46">
        <v>0</v>
      </c>
      <c r="K206" s="46">
        <v>0</v>
      </c>
      <c r="L206" s="109"/>
      <c r="M206" s="109"/>
    </row>
    <row r="207" spans="1:14" ht="44.25" customHeight="1" x14ac:dyDescent="0.3">
      <c r="A207" s="106"/>
      <c r="B207" s="152"/>
      <c r="C207" s="141"/>
      <c r="D207" s="94" t="s">
        <v>16</v>
      </c>
      <c r="E207" s="69"/>
      <c r="F207" s="46">
        <f t="shared" si="21"/>
        <v>8306.84</v>
      </c>
      <c r="G207" s="46">
        <v>0</v>
      </c>
      <c r="H207" s="46">
        <v>2437.5</v>
      </c>
      <c r="I207" s="46">
        <v>5869.34</v>
      </c>
      <c r="J207" s="46">
        <v>0</v>
      </c>
      <c r="K207" s="46">
        <v>0</v>
      </c>
      <c r="L207" s="109"/>
      <c r="M207" s="109"/>
    </row>
    <row r="208" spans="1:14" ht="74.25" customHeight="1" x14ac:dyDescent="0.3">
      <c r="A208" s="90" t="s">
        <v>33</v>
      </c>
      <c r="B208" s="94" t="s">
        <v>314</v>
      </c>
      <c r="C208" s="88" t="s">
        <v>12</v>
      </c>
      <c r="D208" s="94" t="s">
        <v>16</v>
      </c>
      <c r="E208" s="69"/>
      <c r="F208" s="46">
        <f t="shared" si="21"/>
        <v>149.64949999999999</v>
      </c>
      <c r="G208" s="46">
        <v>0</v>
      </c>
      <c r="H208" s="46">
        <v>0</v>
      </c>
      <c r="I208" s="46">
        <f>406.80886-257.15936</f>
        <v>149.64949999999999</v>
      </c>
      <c r="J208" s="46">
        <v>0</v>
      </c>
      <c r="K208" s="46">
        <v>0</v>
      </c>
      <c r="L208" s="89" t="s">
        <v>35</v>
      </c>
      <c r="M208" s="89" t="s">
        <v>364</v>
      </c>
    </row>
    <row r="209" spans="1:14" ht="36.75" customHeight="1" x14ac:dyDescent="0.3">
      <c r="A209" s="111" t="s">
        <v>343</v>
      </c>
      <c r="B209" s="125" t="s">
        <v>344</v>
      </c>
      <c r="C209" s="118" t="s">
        <v>324</v>
      </c>
      <c r="D209" s="94" t="s">
        <v>13</v>
      </c>
      <c r="E209" s="69"/>
      <c r="F209" s="46">
        <f t="shared" si="21"/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121" t="s">
        <v>35</v>
      </c>
      <c r="M209" s="121" t="s">
        <v>342</v>
      </c>
    </row>
    <row r="210" spans="1:14" ht="36.75" customHeight="1" x14ac:dyDescent="0.3">
      <c r="A210" s="112"/>
      <c r="B210" s="126"/>
      <c r="C210" s="119"/>
      <c r="D210" s="94" t="s">
        <v>15</v>
      </c>
      <c r="E210" s="69"/>
      <c r="F210" s="46">
        <f t="shared" si="21"/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122"/>
      <c r="M210" s="122"/>
    </row>
    <row r="211" spans="1:14" ht="36.75" customHeight="1" x14ac:dyDescent="0.3">
      <c r="A211" s="113"/>
      <c r="B211" s="127"/>
      <c r="C211" s="120"/>
      <c r="D211" s="94" t="s">
        <v>16</v>
      </c>
      <c r="E211" s="69"/>
      <c r="F211" s="46">
        <f t="shared" si="21"/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123"/>
      <c r="M211" s="123"/>
    </row>
    <row r="212" spans="1:14" ht="45" customHeight="1" x14ac:dyDescent="0.3">
      <c r="A212" s="106" t="s">
        <v>34</v>
      </c>
      <c r="B212" s="107" t="s">
        <v>170</v>
      </c>
      <c r="C212" s="106" t="s">
        <v>12</v>
      </c>
      <c r="D212" s="91" t="s">
        <v>22</v>
      </c>
      <c r="E212" s="4">
        <v>0</v>
      </c>
      <c r="F212" s="4">
        <f>G212+I212+H212+J212+K212</f>
        <v>1619007.84604</v>
      </c>
      <c r="G212" s="4">
        <f>G213+G214</f>
        <v>129204.8</v>
      </c>
      <c r="H212" s="4">
        <f>H213+H214</f>
        <v>317018.10002999997</v>
      </c>
      <c r="I212" s="4">
        <f>I213+I214</f>
        <v>40506.496010000003</v>
      </c>
      <c r="J212" s="4">
        <f>J213+J214</f>
        <v>133597.76000000001</v>
      </c>
      <c r="K212" s="4">
        <f>K213+K214</f>
        <v>998680.69</v>
      </c>
      <c r="L212" s="109" t="s">
        <v>90</v>
      </c>
      <c r="M212" s="109" t="s">
        <v>85</v>
      </c>
    </row>
    <row r="213" spans="1:14" ht="36" customHeight="1" x14ac:dyDescent="0.3">
      <c r="A213" s="106"/>
      <c r="B213" s="107"/>
      <c r="C213" s="106"/>
      <c r="D213" s="91" t="s">
        <v>15</v>
      </c>
      <c r="E213" s="4">
        <v>0</v>
      </c>
      <c r="F213" s="4">
        <f>G213+I213+H213+J213+K213</f>
        <v>988568.57000000007</v>
      </c>
      <c r="G213" s="4">
        <f>G217</f>
        <v>80753</v>
      </c>
      <c r="H213" s="4">
        <f>H217</f>
        <v>198104.76</v>
      </c>
      <c r="I213" s="4">
        <f>I217+I239</f>
        <v>0</v>
      </c>
      <c r="J213" s="4">
        <f>J223+J227+J230+J239</f>
        <v>83722.040000000008</v>
      </c>
      <c r="K213" s="4">
        <f>K223+K227+K230</f>
        <v>625988.77</v>
      </c>
      <c r="L213" s="109"/>
      <c r="M213" s="124"/>
    </row>
    <row r="214" spans="1:14" ht="38.25" customHeight="1" x14ac:dyDescent="0.3">
      <c r="A214" s="106"/>
      <c r="B214" s="107"/>
      <c r="C214" s="106"/>
      <c r="D214" s="91" t="s">
        <v>38</v>
      </c>
      <c r="E214" s="4">
        <v>0</v>
      </c>
      <c r="F214" s="4">
        <f>G214+I214+H214+J214+K214</f>
        <v>630439.27604000003</v>
      </c>
      <c r="G214" s="4">
        <f>G218</f>
        <v>48451.8</v>
      </c>
      <c r="H214" s="4">
        <f>H218+H220</f>
        <v>118913.34002999999</v>
      </c>
      <c r="I214" s="4">
        <f>I218+I220+I219+I221+I237+I240+I241</f>
        <v>40506.496010000003</v>
      </c>
      <c r="J214" s="4">
        <f>J224+J231+J240</f>
        <v>49875.72</v>
      </c>
      <c r="K214" s="4">
        <f>K224+K231</f>
        <v>372691.92</v>
      </c>
      <c r="L214" s="109"/>
      <c r="M214" s="124"/>
    </row>
    <row r="215" spans="1:14" ht="34.5" customHeight="1" x14ac:dyDescent="0.3">
      <c r="A215" s="106"/>
      <c r="B215" s="107"/>
      <c r="C215" s="106"/>
      <c r="D215" s="91" t="s">
        <v>17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109"/>
      <c r="M215" s="124"/>
    </row>
    <row r="216" spans="1:14" ht="31.5" customHeight="1" x14ac:dyDescent="0.3">
      <c r="A216" s="106" t="s">
        <v>51</v>
      </c>
      <c r="B216" s="107" t="s">
        <v>204</v>
      </c>
      <c r="C216" s="106" t="s">
        <v>12</v>
      </c>
      <c r="D216" s="91" t="s">
        <v>22</v>
      </c>
      <c r="E216" s="4">
        <v>0</v>
      </c>
      <c r="F216" s="4">
        <f>G216+H216+I216</f>
        <v>446841.99210999999</v>
      </c>
      <c r="G216" s="4">
        <f>G217+G218</f>
        <v>129204.8</v>
      </c>
      <c r="H216" s="4">
        <f>H217+H218</f>
        <v>316968.09999999998</v>
      </c>
      <c r="I216" s="4">
        <f>I217+I218</f>
        <v>669.09211000000005</v>
      </c>
      <c r="J216" s="4">
        <v>0</v>
      </c>
      <c r="K216" s="4">
        <v>0</v>
      </c>
      <c r="L216" s="109" t="s">
        <v>90</v>
      </c>
      <c r="M216" s="109" t="s">
        <v>332</v>
      </c>
    </row>
    <row r="217" spans="1:14" ht="36" customHeight="1" x14ac:dyDescent="0.3">
      <c r="A217" s="106"/>
      <c r="B217" s="107"/>
      <c r="C217" s="106"/>
      <c r="D217" s="91" t="s">
        <v>15</v>
      </c>
      <c r="E217" s="4">
        <v>0</v>
      </c>
      <c r="F217" s="4">
        <f>G217+H217</f>
        <v>278857.76</v>
      </c>
      <c r="G217" s="4">
        <v>80753</v>
      </c>
      <c r="H217" s="4">
        <v>198104.76</v>
      </c>
      <c r="I217" s="4">
        <v>0</v>
      </c>
      <c r="J217" s="4">
        <v>0</v>
      </c>
      <c r="K217" s="4">
        <v>0</v>
      </c>
      <c r="L217" s="109"/>
      <c r="M217" s="124"/>
    </row>
    <row r="218" spans="1:14" ht="43.5" customHeight="1" x14ac:dyDescent="0.3">
      <c r="A218" s="106"/>
      <c r="B218" s="107"/>
      <c r="C218" s="106"/>
      <c r="D218" s="91" t="s">
        <v>38</v>
      </c>
      <c r="E218" s="4">
        <v>0</v>
      </c>
      <c r="F218" s="4">
        <f>G218+H218+I218</f>
        <v>167984.23211000001</v>
      </c>
      <c r="G218" s="4">
        <v>48451.8</v>
      </c>
      <c r="H218" s="4">
        <v>118863.34</v>
      </c>
      <c r="I218" s="4">
        <v>669.09211000000005</v>
      </c>
      <c r="J218" s="4">
        <v>0</v>
      </c>
      <c r="K218" s="4">
        <v>0</v>
      </c>
      <c r="L218" s="109"/>
      <c r="M218" s="124"/>
      <c r="N218" s="62"/>
    </row>
    <row r="219" spans="1:14" ht="116.25" customHeight="1" x14ac:dyDescent="0.3">
      <c r="A219" s="90" t="s">
        <v>158</v>
      </c>
      <c r="B219" s="91" t="s">
        <v>308</v>
      </c>
      <c r="C219" s="90" t="s">
        <v>12</v>
      </c>
      <c r="D219" s="91" t="s">
        <v>38</v>
      </c>
      <c r="E219" s="4"/>
      <c r="F219" s="4">
        <f>G219+H219+I219+J219+K219</f>
        <v>569.01077999999995</v>
      </c>
      <c r="G219" s="4">
        <v>0</v>
      </c>
      <c r="H219" s="4">
        <v>0</v>
      </c>
      <c r="I219" s="4">
        <v>569.01077999999995</v>
      </c>
      <c r="J219" s="4">
        <v>0</v>
      </c>
      <c r="K219" s="4">
        <v>0</v>
      </c>
      <c r="L219" s="89" t="s">
        <v>90</v>
      </c>
      <c r="M219" s="89" t="s">
        <v>309</v>
      </c>
      <c r="N219" s="62"/>
    </row>
    <row r="220" spans="1:14" ht="90" customHeight="1" x14ac:dyDescent="0.3">
      <c r="A220" s="90" t="s">
        <v>235</v>
      </c>
      <c r="B220" s="91" t="s">
        <v>356</v>
      </c>
      <c r="C220" s="90" t="s">
        <v>12</v>
      </c>
      <c r="D220" s="91" t="s">
        <v>38</v>
      </c>
      <c r="E220" s="4"/>
      <c r="F220" s="4">
        <f>G220+H220+I220+J220+K220</f>
        <v>50.000030000000002</v>
      </c>
      <c r="G220" s="4">
        <v>0</v>
      </c>
      <c r="H220" s="4">
        <v>50.000030000000002</v>
      </c>
      <c r="I220" s="4">
        <v>0</v>
      </c>
      <c r="J220" s="4">
        <v>0</v>
      </c>
      <c r="K220" s="4">
        <v>0</v>
      </c>
      <c r="L220" s="89" t="s">
        <v>90</v>
      </c>
      <c r="M220" s="89" t="s">
        <v>85</v>
      </c>
      <c r="N220" s="62"/>
    </row>
    <row r="221" spans="1:14" ht="104.25" customHeight="1" x14ac:dyDescent="0.3">
      <c r="A221" s="83" t="s">
        <v>249</v>
      </c>
      <c r="B221" s="98" t="s">
        <v>315</v>
      </c>
      <c r="C221" s="99" t="s">
        <v>324</v>
      </c>
      <c r="D221" s="94" t="s">
        <v>16</v>
      </c>
      <c r="E221" s="46"/>
      <c r="F221" s="46">
        <f>G221+H221+I221+J221+K221</f>
        <v>598</v>
      </c>
      <c r="G221" s="46">
        <v>0</v>
      </c>
      <c r="H221" s="46">
        <v>0</v>
      </c>
      <c r="I221" s="46">
        <v>598</v>
      </c>
      <c r="J221" s="46">
        <v>0</v>
      </c>
      <c r="K221" s="4">
        <v>0</v>
      </c>
      <c r="L221" s="87" t="s">
        <v>90</v>
      </c>
      <c r="M221" s="87" t="s">
        <v>85</v>
      </c>
      <c r="N221" s="62"/>
    </row>
    <row r="222" spans="1:14" ht="44.25" customHeight="1" x14ac:dyDescent="0.3">
      <c r="A222" s="110" t="s">
        <v>281</v>
      </c>
      <c r="B222" s="152" t="s">
        <v>91</v>
      </c>
      <c r="C222" s="139" t="s">
        <v>12</v>
      </c>
      <c r="D222" s="94" t="s">
        <v>22</v>
      </c>
      <c r="E222" s="46">
        <v>0</v>
      </c>
      <c r="F222" s="46">
        <f>SUM(G222:K222)</f>
        <v>113894.21</v>
      </c>
      <c r="G222" s="70">
        <f>G223+G224</f>
        <v>0</v>
      </c>
      <c r="H222" s="70">
        <f>H223+H224</f>
        <v>0</v>
      </c>
      <c r="I222" s="70">
        <f>I223+I224</f>
        <v>0</v>
      </c>
      <c r="J222" s="70">
        <f>J223+J224</f>
        <v>21879.73</v>
      </c>
      <c r="K222" s="70">
        <f>K223+K224</f>
        <v>92014.48000000001</v>
      </c>
      <c r="L222" s="139" t="s">
        <v>35</v>
      </c>
      <c r="M222" s="139" t="s">
        <v>330</v>
      </c>
      <c r="N222" s="71"/>
    </row>
    <row r="223" spans="1:14" ht="44.25" customHeight="1" x14ac:dyDescent="0.3">
      <c r="A223" s="157"/>
      <c r="B223" s="152"/>
      <c r="C223" s="139"/>
      <c r="D223" s="94" t="s">
        <v>15</v>
      </c>
      <c r="E223" s="46">
        <v>0</v>
      </c>
      <c r="F223" s="46">
        <f>SUM(G223:K223)</f>
        <v>71183.88</v>
      </c>
      <c r="G223" s="46">
        <v>0</v>
      </c>
      <c r="H223" s="70">
        <v>0</v>
      </c>
      <c r="I223" s="70">
        <v>0</v>
      </c>
      <c r="J223" s="70">
        <v>13674.83</v>
      </c>
      <c r="K223" s="46">
        <v>57509.05</v>
      </c>
      <c r="L223" s="140"/>
      <c r="M223" s="139"/>
      <c r="N223" s="71"/>
    </row>
    <row r="224" spans="1:14" ht="44.25" customHeight="1" x14ac:dyDescent="0.3">
      <c r="A224" s="157"/>
      <c r="B224" s="152"/>
      <c r="C224" s="139"/>
      <c r="D224" s="94" t="s">
        <v>16</v>
      </c>
      <c r="E224" s="46">
        <v>0</v>
      </c>
      <c r="F224" s="46">
        <f>SUM(G224:K224)</f>
        <v>42710.33</v>
      </c>
      <c r="G224" s="46">
        <v>0</v>
      </c>
      <c r="H224" s="70">
        <v>0</v>
      </c>
      <c r="I224" s="70">
        <v>0</v>
      </c>
      <c r="J224" s="70">
        <v>8204.9</v>
      </c>
      <c r="K224" s="46">
        <v>34505.43</v>
      </c>
      <c r="L224" s="140"/>
      <c r="M224" s="139"/>
      <c r="N224" s="71"/>
    </row>
    <row r="225" spans="1:14" ht="40.5" customHeight="1" x14ac:dyDescent="0.3">
      <c r="A225" s="106" t="s">
        <v>284</v>
      </c>
      <c r="B225" s="152" t="s">
        <v>241</v>
      </c>
      <c r="C225" s="139" t="s">
        <v>12</v>
      </c>
      <c r="D225" s="94" t="s">
        <v>22</v>
      </c>
      <c r="E225" s="46"/>
      <c r="F225" s="46">
        <f t="shared" ref="F225:K225" si="22">F226+F227+F228</f>
        <v>0</v>
      </c>
      <c r="G225" s="46">
        <f t="shared" si="22"/>
        <v>0</v>
      </c>
      <c r="H225" s="46">
        <f t="shared" si="22"/>
        <v>0</v>
      </c>
      <c r="I225" s="46">
        <f t="shared" si="22"/>
        <v>0</v>
      </c>
      <c r="J225" s="46">
        <f t="shared" si="22"/>
        <v>0</v>
      </c>
      <c r="K225" s="46">
        <f t="shared" si="22"/>
        <v>0</v>
      </c>
      <c r="L225" s="139" t="s">
        <v>35</v>
      </c>
      <c r="M225" s="139" t="s">
        <v>50</v>
      </c>
      <c r="N225" s="71"/>
    </row>
    <row r="226" spans="1:14" ht="40.5" customHeight="1" x14ac:dyDescent="0.3">
      <c r="A226" s="106"/>
      <c r="B226" s="152"/>
      <c r="C226" s="139"/>
      <c r="D226" s="94" t="s">
        <v>16</v>
      </c>
      <c r="E226" s="46"/>
      <c r="F226" s="46">
        <f t="shared" ref="F226:F231" si="23">G226+H226+I226+J226+K226</f>
        <v>0</v>
      </c>
      <c r="G226" s="46">
        <v>0</v>
      </c>
      <c r="H226" s="70">
        <v>0</v>
      </c>
      <c r="I226" s="70">
        <v>0</v>
      </c>
      <c r="J226" s="46">
        <v>0</v>
      </c>
      <c r="K226" s="46">
        <v>0</v>
      </c>
      <c r="L226" s="139"/>
      <c r="M226" s="139"/>
      <c r="N226" s="71"/>
    </row>
    <row r="227" spans="1:14" ht="40.5" customHeight="1" x14ac:dyDescent="0.3">
      <c r="A227" s="106"/>
      <c r="B227" s="152"/>
      <c r="C227" s="139"/>
      <c r="D227" s="94" t="s">
        <v>15</v>
      </c>
      <c r="E227" s="46"/>
      <c r="F227" s="46">
        <f t="shared" si="23"/>
        <v>0</v>
      </c>
      <c r="G227" s="46">
        <v>0</v>
      </c>
      <c r="H227" s="70">
        <v>0</v>
      </c>
      <c r="I227" s="70">
        <v>0</v>
      </c>
      <c r="J227" s="46">
        <v>0</v>
      </c>
      <c r="K227" s="46">
        <v>0</v>
      </c>
      <c r="L227" s="139"/>
      <c r="M227" s="139"/>
      <c r="N227" s="71"/>
    </row>
    <row r="228" spans="1:14" ht="40.5" customHeight="1" x14ac:dyDescent="0.3">
      <c r="A228" s="106"/>
      <c r="B228" s="152"/>
      <c r="C228" s="139"/>
      <c r="D228" s="91" t="s">
        <v>17</v>
      </c>
      <c r="E228" s="46"/>
      <c r="F228" s="46">
        <f t="shared" si="23"/>
        <v>0</v>
      </c>
      <c r="G228" s="46">
        <v>0</v>
      </c>
      <c r="H228" s="70">
        <v>0</v>
      </c>
      <c r="I228" s="70">
        <v>0</v>
      </c>
      <c r="J228" s="46">
        <v>0</v>
      </c>
      <c r="K228" s="46">
        <v>0</v>
      </c>
      <c r="L228" s="139"/>
      <c r="M228" s="139"/>
      <c r="N228" s="71"/>
    </row>
    <row r="229" spans="1:14" ht="40.5" customHeight="1" x14ac:dyDescent="0.3">
      <c r="A229" s="106" t="s">
        <v>293</v>
      </c>
      <c r="B229" s="152" t="s">
        <v>282</v>
      </c>
      <c r="C229" s="139" t="s">
        <v>12</v>
      </c>
      <c r="D229" s="94" t="s">
        <v>22</v>
      </c>
      <c r="E229" s="46"/>
      <c r="F229" s="46">
        <f t="shared" si="23"/>
        <v>960193.21</v>
      </c>
      <c r="G229" s="46">
        <v>0</v>
      </c>
      <c r="H229" s="70">
        <v>0</v>
      </c>
      <c r="I229" s="70">
        <v>0</v>
      </c>
      <c r="J229" s="46">
        <f>J230+J231</f>
        <v>53527</v>
      </c>
      <c r="K229" s="46">
        <f>K230+K231</f>
        <v>906666.21</v>
      </c>
      <c r="L229" s="139" t="s">
        <v>283</v>
      </c>
      <c r="M229" s="139" t="s">
        <v>365</v>
      </c>
      <c r="N229" s="71"/>
    </row>
    <row r="230" spans="1:14" ht="40.5" customHeight="1" x14ac:dyDescent="0.3">
      <c r="A230" s="106"/>
      <c r="B230" s="152"/>
      <c r="C230" s="139"/>
      <c r="D230" s="94" t="s">
        <v>15</v>
      </c>
      <c r="E230" s="46"/>
      <c r="F230" s="46">
        <f t="shared" si="23"/>
        <v>602041.15</v>
      </c>
      <c r="G230" s="46">
        <v>0</v>
      </c>
      <c r="H230" s="70">
        <v>0</v>
      </c>
      <c r="I230" s="70">
        <v>0</v>
      </c>
      <c r="J230" s="70">
        <v>33561.43</v>
      </c>
      <c r="K230" s="46">
        <v>568479.72</v>
      </c>
      <c r="L230" s="139"/>
      <c r="M230" s="139"/>
      <c r="N230" s="71"/>
    </row>
    <row r="231" spans="1:14" ht="40.5" customHeight="1" x14ac:dyDescent="0.3">
      <c r="A231" s="106"/>
      <c r="B231" s="152"/>
      <c r="C231" s="139"/>
      <c r="D231" s="94" t="s">
        <v>16</v>
      </c>
      <c r="E231" s="46"/>
      <c r="F231" s="46">
        <f t="shared" si="23"/>
        <v>358152.06</v>
      </c>
      <c r="G231" s="46">
        <v>0</v>
      </c>
      <c r="H231" s="70">
        <v>0</v>
      </c>
      <c r="I231" s="70">
        <v>0</v>
      </c>
      <c r="J231" s="46">
        <v>19965.57</v>
      </c>
      <c r="K231" s="46">
        <v>338186.49</v>
      </c>
      <c r="L231" s="139"/>
      <c r="M231" s="139"/>
      <c r="N231" s="71"/>
    </row>
    <row r="232" spans="1:14" ht="40.5" customHeight="1" x14ac:dyDescent="0.3">
      <c r="A232" s="106" t="s">
        <v>305</v>
      </c>
      <c r="B232" s="107" t="s">
        <v>86</v>
      </c>
      <c r="C232" s="106" t="s">
        <v>12</v>
      </c>
      <c r="D232" s="91" t="s">
        <v>15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109" t="s">
        <v>87</v>
      </c>
      <c r="M232" s="109" t="s">
        <v>88</v>
      </c>
      <c r="N232" s="71"/>
    </row>
    <row r="233" spans="1:14" ht="40.5" customHeight="1" x14ac:dyDescent="0.3">
      <c r="A233" s="106"/>
      <c r="B233" s="107"/>
      <c r="C233" s="106"/>
      <c r="D233" s="91" t="s">
        <v>38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109"/>
      <c r="M233" s="109"/>
      <c r="N233" s="71"/>
    </row>
    <row r="234" spans="1:14" ht="40.5" customHeight="1" x14ac:dyDescent="0.3">
      <c r="A234" s="106"/>
      <c r="B234" s="107"/>
      <c r="C234" s="106"/>
      <c r="D234" s="91" t="s">
        <v>17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109"/>
      <c r="M234" s="109"/>
      <c r="N234" s="71"/>
    </row>
    <row r="235" spans="1:14" ht="43.5" customHeight="1" x14ac:dyDescent="0.3">
      <c r="A235" s="106" t="s">
        <v>316</v>
      </c>
      <c r="B235" s="152" t="s">
        <v>335</v>
      </c>
      <c r="C235" s="141" t="s">
        <v>12</v>
      </c>
      <c r="D235" s="94" t="s">
        <v>22</v>
      </c>
      <c r="E235" s="46"/>
      <c r="F235" s="46">
        <f>F236+F237</f>
        <v>38599.949999999997</v>
      </c>
      <c r="G235" s="46">
        <v>0</v>
      </c>
      <c r="H235" s="46">
        <v>0</v>
      </c>
      <c r="I235" s="46">
        <f>I236+I237</f>
        <v>38599.949999999997</v>
      </c>
      <c r="J235" s="46">
        <v>0</v>
      </c>
      <c r="K235" s="4">
        <v>0</v>
      </c>
      <c r="L235" s="109" t="s">
        <v>35</v>
      </c>
      <c r="M235" s="109" t="s">
        <v>364</v>
      </c>
      <c r="N235" s="71"/>
    </row>
    <row r="236" spans="1:14" ht="43.5" customHeight="1" x14ac:dyDescent="0.3">
      <c r="A236" s="106"/>
      <c r="B236" s="152"/>
      <c r="C236" s="141"/>
      <c r="D236" s="94" t="s">
        <v>15</v>
      </c>
      <c r="E236" s="46"/>
      <c r="F236" s="46">
        <f t="shared" ref="F236:F241" si="24">G236+H236+I236+J236+K236</f>
        <v>0</v>
      </c>
      <c r="G236" s="46">
        <v>0</v>
      </c>
      <c r="H236" s="46">
        <v>0</v>
      </c>
      <c r="I236" s="46">
        <v>0</v>
      </c>
      <c r="J236" s="46">
        <v>0</v>
      </c>
      <c r="K236" s="4">
        <v>0</v>
      </c>
      <c r="L236" s="109"/>
      <c r="M236" s="109"/>
      <c r="N236" s="71"/>
    </row>
    <row r="237" spans="1:14" ht="120.75" customHeight="1" x14ac:dyDescent="0.3">
      <c r="A237" s="106"/>
      <c r="B237" s="152"/>
      <c r="C237" s="141"/>
      <c r="D237" s="94" t="s">
        <v>16</v>
      </c>
      <c r="E237" s="46"/>
      <c r="F237" s="46">
        <f t="shared" si="24"/>
        <v>38599.949999999997</v>
      </c>
      <c r="G237" s="46">
        <v>0</v>
      </c>
      <c r="H237" s="46">
        <v>0</v>
      </c>
      <c r="I237" s="46">
        <v>38599.949999999997</v>
      </c>
      <c r="J237" s="46">
        <v>0</v>
      </c>
      <c r="K237" s="4">
        <v>0</v>
      </c>
      <c r="L237" s="109"/>
      <c r="M237" s="109"/>
      <c r="N237" s="71"/>
    </row>
    <row r="238" spans="1:14" ht="36.75" customHeight="1" x14ac:dyDescent="0.3">
      <c r="A238" s="111" t="s">
        <v>351</v>
      </c>
      <c r="B238" s="125" t="s">
        <v>352</v>
      </c>
      <c r="C238" s="118" t="s">
        <v>324</v>
      </c>
      <c r="D238" s="94" t="s">
        <v>22</v>
      </c>
      <c r="E238" s="46"/>
      <c r="F238" s="46">
        <f t="shared" si="24"/>
        <v>83130.040000000008</v>
      </c>
      <c r="G238" s="46">
        <f>G239+G240</f>
        <v>0</v>
      </c>
      <c r="H238" s="46">
        <f>H239+H240</f>
        <v>0</v>
      </c>
      <c r="I238" s="46">
        <f>I239+I240</f>
        <v>0</v>
      </c>
      <c r="J238" s="46">
        <f>J239+J240</f>
        <v>58191.03</v>
      </c>
      <c r="K238" s="46">
        <f>K239+K240</f>
        <v>24939.010000000002</v>
      </c>
      <c r="L238" s="121" t="s">
        <v>90</v>
      </c>
      <c r="M238" s="121" t="s">
        <v>354</v>
      </c>
      <c r="N238" s="71"/>
    </row>
    <row r="239" spans="1:14" ht="36.75" customHeight="1" x14ac:dyDescent="0.3">
      <c r="A239" s="112"/>
      <c r="B239" s="126"/>
      <c r="C239" s="119"/>
      <c r="D239" s="94" t="s">
        <v>15</v>
      </c>
      <c r="E239" s="46"/>
      <c r="F239" s="46">
        <f t="shared" si="24"/>
        <v>52122.54</v>
      </c>
      <c r="G239" s="46">
        <v>0</v>
      </c>
      <c r="H239" s="46">
        <v>0</v>
      </c>
      <c r="I239" s="46">
        <v>0</v>
      </c>
      <c r="J239" s="46">
        <v>36485.78</v>
      </c>
      <c r="K239" s="4">
        <v>15636.76</v>
      </c>
      <c r="L239" s="122"/>
      <c r="M239" s="122"/>
      <c r="N239" s="71"/>
    </row>
    <row r="240" spans="1:14" ht="36.75" customHeight="1" x14ac:dyDescent="0.3">
      <c r="A240" s="113"/>
      <c r="B240" s="127"/>
      <c r="C240" s="120"/>
      <c r="D240" s="94" t="s">
        <v>16</v>
      </c>
      <c r="E240" s="46"/>
      <c r="F240" s="46">
        <f t="shared" si="24"/>
        <v>31007.5</v>
      </c>
      <c r="G240" s="46">
        <v>0</v>
      </c>
      <c r="H240" s="46">
        <v>0</v>
      </c>
      <c r="I240" s="46">
        <v>0</v>
      </c>
      <c r="J240" s="46">
        <v>21705.25</v>
      </c>
      <c r="K240" s="4">
        <v>9302.25</v>
      </c>
      <c r="L240" s="123"/>
      <c r="M240" s="123"/>
      <c r="N240" s="71"/>
    </row>
    <row r="241" spans="1:16384" ht="66.75" customHeight="1" x14ac:dyDescent="0.3">
      <c r="A241" s="83" t="s">
        <v>383</v>
      </c>
      <c r="B241" s="98" t="s">
        <v>384</v>
      </c>
      <c r="C241" s="99">
        <v>2022</v>
      </c>
      <c r="D241" s="94" t="s">
        <v>16</v>
      </c>
      <c r="E241" s="46"/>
      <c r="F241" s="46">
        <f t="shared" si="24"/>
        <v>70.443119999999993</v>
      </c>
      <c r="G241" s="46">
        <v>0</v>
      </c>
      <c r="H241" s="46">
        <v>0</v>
      </c>
      <c r="I241" s="46">
        <v>70.443119999999993</v>
      </c>
      <c r="J241" s="46">
        <v>0</v>
      </c>
      <c r="K241" s="4">
        <v>0</v>
      </c>
      <c r="L241" s="87" t="s">
        <v>90</v>
      </c>
      <c r="M241" s="87" t="s">
        <v>385</v>
      </c>
      <c r="N241" s="81"/>
    </row>
    <row r="242" spans="1:16384" ht="41.25" customHeight="1" x14ac:dyDescent="0.3">
      <c r="A242" s="106" t="s">
        <v>54</v>
      </c>
      <c r="B242" s="107" t="s">
        <v>171</v>
      </c>
      <c r="C242" s="106" t="s">
        <v>12</v>
      </c>
      <c r="D242" s="91" t="s">
        <v>15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109" t="s">
        <v>90</v>
      </c>
      <c r="M242" s="109" t="s">
        <v>92</v>
      </c>
    </row>
    <row r="243" spans="1:16384" ht="41.25" customHeight="1" x14ac:dyDescent="0.3">
      <c r="A243" s="106"/>
      <c r="B243" s="107"/>
      <c r="C243" s="106"/>
      <c r="D243" s="91" t="s">
        <v>38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109"/>
      <c r="M243" s="109"/>
    </row>
    <row r="244" spans="1:16384" ht="41.25" customHeight="1" x14ac:dyDescent="0.3">
      <c r="A244" s="106"/>
      <c r="B244" s="107"/>
      <c r="C244" s="106"/>
      <c r="D244" s="91" t="s">
        <v>17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109"/>
      <c r="M244" s="109"/>
    </row>
    <row r="245" spans="1:16384" ht="41.25" customHeight="1" x14ac:dyDescent="0.3">
      <c r="A245" s="111" t="s">
        <v>45</v>
      </c>
      <c r="B245" s="114" t="s">
        <v>172</v>
      </c>
      <c r="C245" s="111" t="s">
        <v>12</v>
      </c>
      <c r="D245" s="91" t="s">
        <v>22</v>
      </c>
      <c r="E245" s="4"/>
      <c r="F245" s="4">
        <f t="shared" ref="F245:K245" si="25">F246+F247+F248</f>
        <v>1560500</v>
      </c>
      <c r="G245" s="4">
        <f t="shared" si="25"/>
        <v>350000</v>
      </c>
      <c r="H245" s="4">
        <f t="shared" si="25"/>
        <v>350000</v>
      </c>
      <c r="I245" s="4">
        <f t="shared" si="25"/>
        <v>160500</v>
      </c>
      <c r="J245" s="4">
        <f t="shared" si="25"/>
        <v>350000</v>
      </c>
      <c r="K245" s="4">
        <f t="shared" si="25"/>
        <v>350000</v>
      </c>
      <c r="L245" s="121" t="s">
        <v>90</v>
      </c>
      <c r="M245" s="121" t="s">
        <v>93</v>
      </c>
    </row>
    <row r="246" spans="1:16384" ht="40.5" customHeight="1" x14ac:dyDescent="0.3">
      <c r="A246" s="112"/>
      <c r="B246" s="115"/>
      <c r="C246" s="112"/>
      <c r="D246" s="91" t="s">
        <v>15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122"/>
      <c r="M246" s="122"/>
    </row>
    <row r="247" spans="1:16384" ht="39" customHeight="1" x14ac:dyDescent="0.3">
      <c r="A247" s="112"/>
      <c r="B247" s="115"/>
      <c r="C247" s="112"/>
      <c r="D247" s="91" t="s">
        <v>38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122"/>
      <c r="M247" s="122"/>
    </row>
    <row r="248" spans="1:16384" ht="38.25" customHeight="1" x14ac:dyDescent="0.3">
      <c r="A248" s="113"/>
      <c r="B248" s="116"/>
      <c r="C248" s="113"/>
      <c r="D248" s="91" t="s">
        <v>17</v>
      </c>
      <c r="E248" s="10">
        <f>E249</f>
        <v>3228181.59</v>
      </c>
      <c r="F248" s="10">
        <f>SUM(G248:K248)</f>
        <v>1560500</v>
      </c>
      <c r="G248" s="10">
        <f>G249</f>
        <v>350000</v>
      </c>
      <c r="H248" s="10">
        <f>H249</f>
        <v>350000</v>
      </c>
      <c r="I248" s="10">
        <f>I249</f>
        <v>160500</v>
      </c>
      <c r="J248" s="10">
        <f>J249</f>
        <v>350000</v>
      </c>
      <c r="K248" s="10">
        <f>K249</f>
        <v>350000</v>
      </c>
      <c r="L248" s="123"/>
      <c r="M248" s="123"/>
    </row>
    <row r="249" spans="1:16384" ht="210.75" customHeight="1" x14ac:dyDescent="0.3">
      <c r="A249" s="93" t="s">
        <v>55</v>
      </c>
      <c r="B249" s="91" t="s">
        <v>110</v>
      </c>
      <c r="C249" s="89" t="s">
        <v>12</v>
      </c>
      <c r="D249" s="91" t="s">
        <v>17</v>
      </c>
      <c r="E249" s="10">
        <v>3228181.59</v>
      </c>
      <c r="F249" s="10">
        <f>SUM(G249:K249)</f>
        <v>1560500</v>
      </c>
      <c r="G249" s="10">
        <v>350000</v>
      </c>
      <c r="H249" s="10">
        <v>350000</v>
      </c>
      <c r="I249" s="10">
        <v>160500</v>
      </c>
      <c r="J249" s="10">
        <v>350000</v>
      </c>
      <c r="K249" s="10">
        <v>350000</v>
      </c>
      <c r="L249" s="89" t="s">
        <v>95</v>
      </c>
      <c r="M249" s="89" t="s">
        <v>111</v>
      </c>
    </row>
    <row r="250" spans="1:16384" ht="147.75" customHeight="1" x14ac:dyDescent="0.3">
      <c r="A250" s="93" t="s">
        <v>94</v>
      </c>
      <c r="B250" s="91" t="s">
        <v>310</v>
      </c>
      <c r="C250" s="89" t="s">
        <v>12</v>
      </c>
      <c r="D250" s="91" t="s">
        <v>38</v>
      </c>
      <c r="E250" s="10"/>
      <c r="F250" s="10">
        <f>SUM(G250:K250)</f>
        <v>850</v>
      </c>
      <c r="G250" s="10">
        <f>G251</f>
        <v>0</v>
      </c>
      <c r="H250" s="10">
        <f>H251</f>
        <v>850</v>
      </c>
      <c r="I250" s="10">
        <f>I251</f>
        <v>0</v>
      </c>
      <c r="J250" s="10">
        <f>J251</f>
        <v>0</v>
      </c>
      <c r="K250" s="10">
        <f>K251</f>
        <v>0</v>
      </c>
      <c r="L250" s="89" t="s">
        <v>95</v>
      </c>
      <c r="M250" s="89"/>
    </row>
    <row r="251" spans="1:16384" ht="103.5" customHeight="1" x14ac:dyDescent="0.3">
      <c r="A251" s="93" t="s">
        <v>312</v>
      </c>
      <c r="B251" s="91" t="s">
        <v>294</v>
      </c>
      <c r="C251" s="89" t="s">
        <v>12</v>
      </c>
      <c r="D251" s="91" t="s">
        <v>38</v>
      </c>
      <c r="E251" s="10"/>
      <c r="F251" s="10">
        <f>SUM(G251:K251)</f>
        <v>850</v>
      </c>
      <c r="G251" s="10">
        <v>0</v>
      </c>
      <c r="H251" s="10">
        <v>850</v>
      </c>
      <c r="I251" s="10">
        <v>0</v>
      </c>
      <c r="J251" s="10">
        <v>0</v>
      </c>
      <c r="K251" s="10">
        <v>0</v>
      </c>
      <c r="L251" s="89" t="s">
        <v>95</v>
      </c>
      <c r="M251" s="89" t="s">
        <v>295</v>
      </c>
    </row>
    <row r="252" spans="1:16384" ht="33.75" customHeight="1" x14ac:dyDescent="0.3">
      <c r="A252" s="150" t="s">
        <v>292</v>
      </c>
      <c r="B252" s="107" t="s">
        <v>300</v>
      </c>
      <c r="C252" s="109" t="s">
        <v>12</v>
      </c>
      <c r="D252" s="91" t="s">
        <v>22</v>
      </c>
      <c r="E252" s="10"/>
      <c r="F252" s="10">
        <f>G252+H252+I252+J252+K252</f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9" t="s">
        <v>95</v>
      </c>
      <c r="M252" s="109" t="s">
        <v>301</v>
      </c>
    </row>
    <row r="253" spans="1:16384" ht="33.75" customHeight="1" x14ac:dyDescent="0.3">
      <c r="A253" s="176"/>
      <c r="B253" s="171"/>
      <c r="C253" s="172"/>
      <c r="D253" s="91" t="s">
        <v>15</v>
      </c>
      <c r="E253" s="10"/>
      <c r="F253" s="10">
        <f>G253+H253+I253+J253+K253</f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72"/>
      <c r="M253" s="172"/>
    </row>
    <row r="254" spans="1:16384" ht="33.75" customHeight="1" x14ac:dyDescent="0.3">
      <c r="A254" s="176"/>
      <c r="B254" s="171"/>
      <c r="C254" s="172"/>
      <c r="D254" s="91" t="s">
        <v>38</v>
      </c>
      <c r="E254" s="10"/>
      <c r="F254" s="10">
        <f>G254+H254+I254+J254+K254</f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72"/>
      <c r="M254" s="172"/>
    </row>
    <row r="255" spans="1:16384" s="72" customFormat="1" ht="31.5" customHeight="1" x14ac:dyDescent="0.3">
      <c r="A255" s="106" t="s">
        <v>57</v>
      </c>
      <c r="B255" s="107" t="s">
        <v>96</v>
      </c>
      <c r="C255" s="109" t="s">
        <v>12</v>
      </c>
      <c r="D255" s="91" t="s">
        <v>22</v>
      </c>
      <c r="E255" s="4">
        <v>0</v>
      </c>
      <c r="F255" s="4">
        <f>SUM(G255:K255)</f>
        <v>411484.76112000004</v>
      </c>
      <c r="G255" s="4">
        <f>SUM(G256:G257)</f>
        <v>410562.04998000001</v>
      </c>
      <c r="H255" s="4">
        <f>H256+H257</f>
        <v>922.71114</v>
      </c>
      <c r="I255" s="4">
        <f>I256+I257</f>
        <v>0</v>
      </c>
      <c r="J255" s="4">
        <f>J256+J257</f>
        <v>0</v>
      </c>
      <c r="K255" s="4">
        <v>0</v>
      </c>
      <c r="L255" s="109" t="s">
        <v>97</v>
      </c>
      <c r="M255" s="109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2"/>
      <c r="KN255" s="2"/>
      <c r="KO255" s="2"/>
      <c r="KP255" s="2"/>
      <c r="KQ255" s="2"/>
      <c r="KR255" s="2"/>
      <c r="KS255" s="2"/>
      <c r="KT255" s="2"/>
      <c r="KU255" s="2"/>
      <c r="KV255" s="2"/>
      <c r="KW255" s="2"/>
      <c r="KX255" s="2"/>
      <c r="KY255" s="2"/>
      <c r="KZ255" s="2"/>
      <c r="LA255" s="2"/>
      <c r="LB255" s="2"/>
      <c r="LC255" s="2"/>
      <c r="LD255" s="2"/>
      <c r="LE255" s="2"/>
      <c r="LF255" s="2"/>
      <c r="LG255" s="2"/>
      <c r="LH255" s="2"/>
      <c r="LI255" s="2"/>
      <c r="LJ255" s="2"/>
      <c r="LK255" s="2"/>
      <c r="LL255" s="2"/>
      <c r="LM255" s="2"/>
      <c r="LN255" s="2"/>
      <c r="LO255" s="2"/>
      <c r="LP255" s="2"/>
      <c r="LQ255" s="2"/>
      <c r="LR255" s="2"/>
      <c r="LS255" s="2"/>
      <c r="LT255" s="2"/>
      <c r="LU255" s="2"/>
      <c r="LV255" s="2"/>
      <c r="LW255" s="2"/>
      <c r="LX255" s="2"/>
      <c r="LY255" s="2"/>
      <c r="LZ255" s="2"/>
      <c r="MA255" s="2"/>
      <c r="MB255" s="2"/>
      <c r="MC255" s="2"/>
      <c r="MD255" s="2"/>
      <c r="ME255" s="2"/>
      <c r="MF255" s="2"/>
      <c r="MG255" s="2"/>
      <c r="MH255" s="2"/>
      <c r="MI255" s="2"/>
      <c r="MJ255" s="2"/>
      <c r="MK255" s="2"/>
      <c r="ML255" s="2"/>
      <c r="MM255" s="2"/>
      <c r="MN255" s="2"/>
      <c r="MO255" s="2"/>
      <c r="MP255" s="2"/>
      <c r="MQ255" s="2"/>
      <c r="MR255" s="2"/>
      <c r="MS255" s="2"/>
      <c r="MT255" s="2"/>
      <c r="MU255" s="2"/>
      <c r="MV255" s="2"/>
      <c r="MW255" s="2"/>
      <c r="MX255" s="2"/>
      <c r="MY255" s="2"/>
      <c r="MZ255" s="2"/>
      <c r="NA255" s="2"/>
      <c r="NB255" s="2"/>
      <c r="NC255" s="2"/>
      <c r="ND255" s="2"/>
      <c r="NE255" s="2"/>
      <c r="NF255" s="2"/>
      <c r="NG255" s="2"/>
      <c r="NH255" s="2"/>
      <c r="NI255" s="2"/>
      <c r="NJ255" s="2"/>
      <c r="NK255" s="2"/>
      <c r="NL255" s="2"/>
      <c r="NM255" s="2"/>
      <c r="NN255" s="2"/>
      <c r="NO255" s="2"/>
      <c r="NP255" s="2"/>
      <c r="NQ255" s="2"/>
      <c r="NR255" s="2"/>
      <c r="NS255" s="2"/>
      <c r="NT255" s="2"/>
      <c r="NU255" s="2"/>
      <c r="NV255" s="2"/>
      <c r="NW255" s="2"/>
      <c r="NX255" s="2"/>
      <c r="NY255" s="2"/>
      <c r="NZ255" s="2"/>
      <c r="OA255" s="2"/>
      <c r="OB255" s="2"/>
      <c r="OC255" s="2"/>
      <c r="OD255" s="2"/>
      <c r="OE255" s="2"/>
      <c r="OF255" s="2"/>
      <c r="OG255" s="2"/>
      <c r="OH255" s="2"/>
      <c r="OI255" s="2"/>
      <c r="OJ255" s="2"/>
      <c r="OK255" s="2"/>
      <c r="OL255" s="2"/>
      <c r="OM255" s="2"/>
      <c r="ON255" s="2"/>
      <c r="OO255" s="2"/>
      <c r="OP255" s="2"/>
      <c r="OQ255" s="2"/>
      <c r="OR255" s="2"/>
      <c r="OS255" s="2"/>
      <c r="OT255" s="2"/>
      <c r="OU255" s="2"/>
      <c r="OV255" s="2"/>
      <c r="OW255" s="2"/>
      <c r="OX255" s="2"/>
      <c r="OY255" s="2"/>
      <c r="OZ255" s="2"/>
      <c r="PA255" s="2"/>
      <c r="PB255" s="2"/>
      <c r="PC255" s="2"/>
      <c r="PD255" s="2"/>
      <c r="PE255" s="2"/>
      <c r="PF255" s="2"/>
      <c r="PG255" s="2"/>
      <c r="PH255" s="2"/>
      <c r="PI255" s="2"/>
      <c r="PJ255" s="2"/>
      <c r="PK255" s="2"/>
      <c r="PL255" s="2"/>
      <c r="PM255" s="2"/>
      <c r="PN255" s="2"/>
      <c r="PO255" s="2"/>
      <c r="PP255" s="2"/>
      <c r="PQ255" s="2"/>
      <c r="PR255" s="2"/>
      <c r="PS255" s="2"/>
      <c r="PT255" s="2"/>
      <c r="PU255" s="2"/>
      <c r="PV255" s="2"/>
      <c r="PW255" s="2"/>
      <c r="PX255" s="2"/>
      <c r="PY255" s="2"/>
      <c r="PZ255" s="2"/>
      <c r="QA255" s="2"/>
      <c r="QB255" s="2"/>
      <c r="QC255" s="2"/>
      <c r="QD255" s="2"/>
      <c r="QE255" s="2"/>
      <c r="QF255" s="2"/>
      <c r="QG255" s="2"/>
      <c r="QH255" s="2"/>
      <c r="QI255" s="2"/>
      <c r="QJ255" s="2"/>
      <c r="QK255" s="2"/>
      <c r="QL255" s="2"/>
      <c r="QM255" s="2"/>
      <c r="QN255" s="2"/>
      <c r="QO255" s="2"/>
      <c r="QP255" s="2"/>
      <c r="QQ255" s="2"/>
      <c r="QR255" s="2"/>
      <c r="QS255" s="2"/>
      <c r="QT255" s="2"/>
      <c r="QU255" s="2"/>
      <c r="QV255" s="2"/>
      <c r="QW255" s="2"/>
      <c r="QX255" s="2"/>
      <c r="QY255" s="2"/>
      <c r="QZ255" s="2"/>
      <c r="RA255" s="2"/>
      <c r="RB255" s="2"/>
      <c r="RC255" s="2"/>
      <c r="RD255" s="2"/>
      <c r="RE255" s="2"/>
      <c r="RF255" s="2"/>
      <c r="RG255" s="2"/>
      <c r="RH255" s="2"/>
      <c r="RI255" s="2"/>
      <c r="RJ255" s="2"/>
      <c r="RK255" s="2"/>
      <c r="RL255" s="2"/>
      <c r="RM255" s="2"/>
      <c r="RN255" s="2"/>
      <c r="RO255" s="2"/>
      <c r="RP255" s="2"/>
      <c r="RQ255" s="2"/>
      <c r="RR255" s="2"/>
      <c r="RS255" s="2"/>
      <c r="RT255" s="2"/>
      <c r="RU255" s="2"/>
      <c r="RV255" s="2"/>
      <c r="RW255" s="2"/>
      <c r="RX255" s="2"/>
      <c r="RY255" s="2"/>
      <c r="RZ255" s="2"/>
      <c r="SA255" s="2"/>
      <c r="SB255" s="2"/>
      <c r="SC255" s="2"/>
      <c r="SD255" s="2"/>
      <c r="SE255" s="2"/>
      <c r="SF255" s="2"/>
      <c r="SG255" s="2"/>
      <c r="SH255" s="2"/>
      <c r="SI255" s="2"/>
      <c r="SJ255" s="2"/>
      <c r="SK255" s="2"/>
      <c r="SL255" s="2"/>
      <c r="SM255" s="2"/>
      <c r="SN255" s="2"/>
      <c r="SO255" s="2"/>
      <c r="SP255" s="2"/>
      <c r="SQ255" s="2"/>
      <c r="SR255" s="2"/>
      <c r="SS255" s="2"/>
      <c r="ST255" s="2"/>
      <c r="SU255" s="2"/>
      <c r="SV255" s="2"/>
      <c r="SW255" s="2"/>
      <c r="SX255" s="2"/>
      <c r="SY255" s="2"/>
      <c r="SZ255" s="2"/>
      <c r="TA255" s="2"/>
      <c r="TB255" s="2"/>
      <c r="TC255" s="2"/>
      <c r="TD255" s="2"/>
      <c r="TE255" s="2"/>
      <c r="TF255" s="2"/>
      <c r="TG255" s="2"/>
      <c r="TH255" s="2"/>
      <c r="TI255" s="2"/>
      <c r="TJ255" s="2"/>
      <c r="TK255" s="2"/>
      <c r="TL255" s="2"/>
      <c r="TM255" s="2"/>
      <c r="TN255" s="2"/>
      <c r="TO255" s="2"/>
      <c r="TP255" s="2"/>
      <c r="TQ255" s="2"/>
      <c r="TR255" s="2"/>
      <c r="TS255" s="2"/>
      <c r="TT255" s="2"/>
      <c r="TU255" s="2"/>
      <c r="TV255" s="2"/>
      <c r="TW255" s="2"/>
      <c r="TX255" s="2"/>
      <c r="TY255" s="2"/>
      <c r="TZ255" s="2"/>
      <c r="UA255" s="2"/>
      <c r="UB255" s="2"/>
      <c r="UC255" s="2"/>
      <c r="UD255" s="2"/>
      <c r="UE255" s="2"/>
      <c r="UF255" s="2"/>
      <c r="UG255" s="2"/>
      <c r="UH255" s="2"/>
      <c r="UI255" s="2"/>
      <c r="UJ255" s="2"/>
      <c r="UK255" s="2"/>
      <c r="UL255" s="2"/>
      <c r="UM255" s="2"/>
      <c r="UN255" s="2"/>
      <c r="UO255" s="2"/>
      <c r="UP255" s="2"/>
      <c r="UQ255" s="2"/>
      <c r="UR255" s="2"/>
      <c r="US255" s="2"/>
      <c r="UT255" s="2"/>
      <c r="UU255" s="2"/>
      <c r="UV255" s="2"/>
      <c r="UW255" s="2"/>
      <c r="UX255" s="2"/>
      <c r="UY255" s="2"/>
      <c r="UZ255" s="2"/>
      <c r="VA255" s="2"/>
      <c r="VB255" s="2"/>
      <c r="VC255" s="2"/>
      <c r="VD255" s="2"/>
      <c r="VE255" s="2"/>
      <c r="VF255" s="2"/>
      <c r="VG255" s="2"/>
      <c r="VH255" s="2"/>
      <c r="VI255" s="2"/>
      <c r="VJ255" s="2"/>
      <c r="VK255" s="2"/>
      <c r="VL255" s="2"/>
      <c r="VM255" s="2"/>
      <c r="VN255" s="2"/>
      <c r="VO255" s="2"/>
      <c r="VP255" s="2"/>
      <c r="VQ255" s="2"/>
      <c r="VR255" s="2"/>
      <c r="VS255" s="2"/>
      <c r="VT255" s="2"/>
      <c r="VU255" s="2"/>
      <c r="VV255" s="2"/>
      <c r="VW255" s="2"/>
      <c r="VX255" s="2"/>
      <c r="VY255" s="2"/>
      <c r="VZ255" s="2"/>
      <c r="WA255" s="2"/>
      <c r="WB255" s="2"/>
      <c r="WC255" s="2"/>
      <c r="WD255" s="2"/>
      <c r="WE255" s="2"/>
      <c r="WF255" s="2"/>
      <c r="WG255" s="2"/>
      <c r="WH255" s="2"/>
      <c r="WI255" s="2"/>
      <c r="WJ255" s="2"/>
      <c r="WK255" s="2"/>
      <c r="WL255" s="2"/>
      <c r="WM255" s="2"/>
      <c r="WN255" s="2"/>
      <c r="WO255" s="2"/>
      <c r="WP255" s="2"/>
      <c r="WQ255" s="2"/>
      <c r="WR255" s="2"/>
      <c r="WS255" s="2"/>
      <c r="WT255" s="2"/>
      <c r="WU255" s="2"/>
      <c r="WV255" s="2"/>
      <c r="WW255" s="2"/>
      <c r="WX255" s="2"/>
      <c r="WY255" s="2"/>
      <c r="WZ255" s="2"/>
      <c r="XA255" s="2"/>
      <c r="XB255" s="2"/>
      <c r="XC255" s="2"/>
      <c r="XD255" s="2"/>
      <c r="XE255" s="2"/>
      <c r="XF255" s="2"/>
      <c r="XG255" s="2"/>
      <c r="XH255" s="2"/>
      <c r="XI255" s="2"/>
      <c r="XJ255" s="2"/>
      <c r="XK255" s="2"/>
      <c r="XL255" s="2"/>
      <c r="XM255" s="2"/>
      <c r="XN255" s="2"/>
      <c r="XO255" s="2"/>
      <c r="XP255" s="2"/>
      <c r="XQ255" s="2"/>
      <c r="XR255" s="2"/>
      <c r="XS255" s="2"/>
      <c r="XT255" s="2"/>
      <c r="XU255" s="2"/>
      <c r="XV255" s="2"/>
      <c r="XW255" s="2"/>
      <c r="XX255" s="2"/>
      <c r="XY255" s="2"/>
      <c r="XZ255" s="2"/>
      <c r="YA255" s="2"/>
      <c r="YB255" s="2"/>
      <c r="YC255" s="2"/>
      <c r="YD255" s="2"/>
      <c r="YE255" s="2"/>
      <c r="YF255" s="2"/>
      <c r="YG255" s="2"/>
      <c r="YH255" s="2"/>
      <c r="YI255" s="2"/>
      <c r="YJ255" s="2"/>
      <c r="YK255" s="2"/>
      <c r="YL255" s="2"/>
      <c r="YM255" s="2"/>
      <c r="YN255" s="2"/>
      <c r="YO255" s="2"/>
      <c r="YP255" s="2"/>
      <c r="YQ255" s="2"/>
      <c r="YR255" s="2"/>
      <c r="YS255" s="2"/>
      <c r="YT255" s="2"/>
      <c r="YU255" s="2"/>
      <c r="YV255" s="2"/>
      <c r="YW255" s="2"/>
      <c r="YX255" s="2"/>
      <c r="YY255" s="2"/>
      <c r="YZ255" s="2"/>
      <c r="ZA255" s="2"/>
      <c r="ZB255" s="2"/>
      <c r="ZC255" s="2"/>
      <c r="ZD255" s="2"/>
      <c r="ZE255" s="2"/>
      <c r="ZF255" s="2"/>
      <c r="ZG255" s="2"/>
      <c r="ZH255" s="2"/>
      <c r="ZI255" s="2"/>
      <c r="ZJ255" s="2"/>
      <c r="ZK255" s="2"/>
      <c r="ZL255" s="2"/>
      <c r="ZM255" s="2"/>
      <c r="ZN255" s="2"/>
      <c r="ZO255" s="2"/>
      <c r="ZP255" s="2"/>
      <c r="ZQ255" s="2"/>
      <c r="ZR255" s="2"/>
      <c r="ZS255" s="2"/>
      <c r="ZT255" s="2"/>
      <c r="ZU255" s="2"/>
      <c r="ZV255" s="2"/>
      <c r="ZW255" s="2"/>
      <c r="ZX255" s="2"/>
      <c r="ZY255" s="2"/>
      <c r="ZZ255" s="2"/>
      <c r="AAA255" s="2"/>
      <c r="AAB255" s="2"/>
      <c r="AAC255" s="2"/>
      <c r="AAD255" s="2"/>
      <c r="AAE255" s="2"/>
      <c r="AAF255" s="2"/>
      <c r="AAG255" s="2"/>
      <c r="AAH255" s="2"/>
      <c r="AAI255" s="2"/>
      <c r="AAJ255" s="2"/>
      <c r="AAK255" s="2"/>
      <c r="AAL255" s="2"/>
      <c r="AAM255" s="2"/>
      <c r="AAN255" s="2"/>
      <c r="AAO255" s="2"/>
      <c r="AAP255" s="2"/>
      <c r="AAQ255" s="2"/>
      <c r="AAR255" s="2"/>
      <c r="AAS255" s="2"/>
      <c r="AAT255" s="2"/>
      <c r="AAU255" s="2"/>
      <c r="AAV255" s="2"/>
      <c r="AAW255" s="2"/>
      <c r="AAX255" s="2"/>
      <c r="AAY255" s="2"/>
      <c r="AAZ255" s="2"/>
      <c r="ABA255" s="2"/>
      <c r="ABB255" s="2"/>
      <c r="ABC255" s="2"/>
      <c r="ABD255" s="2"/>
      <c r="ABE255" s="2"/>
      <c r="ABF255" s="2"/>
      <c r="ABG255" s="2"/>
      <c r="ABH255" s="2"/>
      <c r="ABI255" s="2"/>
      <c r="ABJ255" s="2"/>
      <c r="ABK255" s="2"/>
      <c r="ABL255" s="2"/>
      <c r="ABM255" s="2"/>
      <c r="ABN255" s="2"/>
      <c r="ABO255" s="2"/>
      <c r="ABP255" s="2"/>
      <c r="ABQ255" s="2"/>
      <c r="ABR255" s="2"/>
      <c r="ABS255" s="2"/>
      <c r="ABT255" s="2"/>
      <c r="ABU255" s="2"/>
      <c r="ABV255" s="2"/>
      <c r="ABW255" s="2"/>
      <c r="ABX255" s="2"/>
      <c r="ABY255" s="2"/>
      <c r="ABZ255" s="2"/>
      <c r="ACA255" s="2"/>
      <c r="ACB255" s="2"/>
      <c r="ACC255" s="2"/>
      <c r="ACD255" s="2"/>
      <c r="ACE255" s="2"/>
      <c r="ACF255" s="2"/>
      <c r="ACG255" s="2"/>
      <c r="ACH255" s="2"/>
      <c r="ACI255" s="2"/>
      <c r="ACJ255" s="2"/>
      <c r="ACK255" s="2"/>
      <c r="ACL255" s="2"/>
      <c r="ACM255" s="2"/>
      <c r="ACN255" s="2"/>
      <c r="ACO255" s="2"/>
      <c r="ACP255" s="2"/>
      <c r="ACQ255" s="2"/>
      <c r="ACR255" s="2"/>
      <c r="ACS255" s="2"/>
      <c r="ACT255" s="2"/>
      <c r="ACU255" s="2"/>
      <c r="ACV255" s="2"/>
      <c r="ACW255" s="2"/>
      <c r="ACX255" s="2"/>
      <c r="ACY255" s="2"/>
      <c r="ACZ255" s="2"/>
      <c r="ADA255" s="2"/>
      <c r="ADB255" s="2"/>
      <c r="ADC255" s="2"/>
      <c r="ADD255" s="2"/>
      <c r="ADE255" s="2"/>
      <c r="ADF255" s="2"/>
      <c r="ADG255" s="2"/>
      <c r="ADH255" s="2"/>
      <c r="ADI255" s="2"/>
      <c r="ADJ255" s="2"/>
      <c r="ADK255" s="2"/>
      <c r="ADL255" s="2"/>
      <c r="ADM255" s="2"/>
      <c r="ADN255" s="2"/>
      <c r="ADO255" s="2"/>
      <c r="ADP255" s="2"/>
      <c r="ADQ255" s="2"/>
      <c r="ADR255" s="2"/>
      <c r="ADS255" s="2"/>
      <c r="ADT255" s="2"/>
      <c r="ADU255" s="2"/>
      <c r="ADV255" s="2"/>
      <c r="ADW255" s="2"/>
      <c r="ADX255" s="2"/>
      <c r="ADY255" s="2"/>
      <c r="ADZ255" s="2"/>
      <c r="AEA255" s="2"/>
      <c r="AEB255" s="2"/>
      <c r="AEC255" s="2"/>
      <c r="AED255" s="2"/>
      <c r="AEE255" s="2"/>
      <c r="AEF255" s="2"/>
      <c r="AEG255" s="2"/>
      <c r="AEH255" s="2"/>
      <c r="AEI255" s="2"/>
      <c r="AEJ255" s="2"/>
      <c r="AEK255" s="2"/>
      <c r="AEL255" s="2"/>
      <c r="AEM255" s="2"/>
      <c r="AEN255" s="2"/>
      <c r="AEO255" s="2"/>
      <c r="AEP255" s="2"/>
      <c r="AEQ255" s="2"/>
      <c r="AER255" s="2"/>
      <c r="AES255" s="2"/>
      <c r="AET255" s="2"/>
      <c r="AEU255" s="2"/>
      <c r="AEV255" s="2"/>
      <c r="AEW255" s="2"/>
      <c r="AEX255" s="2"/>
      <c r="AEY255" s="2"/>
      <c r="AEZ255" s="2"/>
      <c r="AFA255" s="2"/>
      <c r="AFB255" s="2"/>
      <c r="AFC255" s="2"/>
      <c r="AFD255" s="2"/>
      <c r="AFE255" s="2"/>
      <c r="AFF255" s="2"/>
      <c r="AFG255" s="2"/>
      <c r="AFH255" s="2"/>
      <c r="AFI255" s="2"/>
      <c r="AFJ255" s="2"/>
      <c r="AFK255" s="2"/>
      <c r="AFL255" s="2"/>
      <c r="AFM255" s="2"/>
      <c r="AFN255" s="2"/>
      <c r="AFO255" s="2"/>
      <c r="AFP255" s="2"/>
      <c r="AFQ255" s="2"/>
      <c r="AFR255" s="2"/>
      <c r="AFS255" s="2"/>
      <c r="AFT255" s="2"/>
      <c r="AFU255" s="2"/>
      <c r="AFV255" s="2"/>
      <c r="AFW255" s="2"/>
      <c r="AFX255" s="2"/>
      <c r="AFY255" s="2"/>
      <c r="AFZ255" s="2"/>
      <c r="AGA255" s="2"/>
      <c r="AGB255" s="2"/>
      <c r="AGC255" s="2"/>
      <c r="AGD255" s="2"/>
      <c r="AGE255" s="2"/>
      <c r="AGF255" s="2"/>
      <c r="AGG255" s="2"/>
      <c r="AGH255" s="2"/>
      <c r="AGI255" s="2"/>
      <c r="AGJ255" s="2"/>
      <c r="AGK255" s="2"/>
      <c r="AGL255" s="2"/>
      <c r="AGM255" s="2"/>
      <c r="AGN255" s="2"/>
      <c r="AGO255" s="2"/>
      <c r="AGP255" s="2"/>
      <c r="AGQ255" s="2"/>
      <c r="AGR255" s="2"/>
      <c r="AGS255" s="2"/>
      <c r="AGT255" s="2"/>
      <c r="AGU255" s="2"/>
      <c r="AGV255" s="2"/>
      <c r="AGW255" s="2"/>
      <c r="AGX255" s="2"/>
      <c r="AGY255" s="2"/>
      <c r="AGZ255" s="2"/>
      <c r="AHA255" s="2"/>
      <c r="AHB255" s="2"/>
      <c r="AHC255" s="2"/>
      <c r="AHD255" s="2"/>
      <c r="AHE255" s="2"/>
      <c r="AHF255" s="2"/>
      <c r="AHG255" s="2"/>
      <c r="AHH255" s="2"/>
      <c r="AHI255" s="2"/>
      <c r="AHJ255" s="2"/>
      <c r="AHK255" s="2"/>
      <c r="AHL255" s="2"/>
      <c r="AHM255" s="2"/>
      <c r="AHN255" s="2"/>
      <c r="AHO255" s="2"/>
      <c r="AHP255" s="2"/>
      <c r="AHQ255" s="2"/>
      <c r="AHR255" s="2"/>
      <c r="AHS255" s="2"/>
      <c r="AHT255" s="2"/>
      <c r="AHU255" s="2"/>
      <c r="AHV255" s="2"/>
      <c r="AHW255" s="2"/>
      <c r="AHX255" s="2"/>
      <c r="AHY255" s="2"/>
      <c r="AHZ255" s="2"/>
      <c r="AIA255" s="2"/>
      <c r="AIB255" s="2"/>
      <c r="AIC255" s="2"/>
      <c r="AID255" s="2"/>
      <c r="AIE255" s="2"/>
      <c r="AIF255" s="2"/>
      <c r="AIG255" s="2"/>
      <c r="AIH255" s="2"/>
      <c r="AII255" s="2"/>
      <c r="AIJ255" s="2"/>
      <c r="AIK255" s="2"/>
      <c r="AIL255" s="2"/>
      <c r="AIM255" s="2"/>
      <c r="AIN255" s="2"/>
      <c r="AIO255" s="2"/>
      <c r="AIP255" s="2"/>
      <c r="AIQ255" s="2"/>
      <c r="AIR255" s="2"/>
      <c r="AIS255" s="2"/>
      <c r="AIT255" s="2"/>
      <c r="AIU255" s="2"/>
      <c r="AIV255" s="2"/>
      <c r="AIW255" s="2"/>
      <c r="AIX255" s="2"/>
      <c r="AIY255" s="2"/>
      <c r="AIZ255" s="2"/>
      <c r="AJA255" s="2"/>
      <c r="AJB255" s="2"/>
      <c r="AJC255" s="2"/>
      <c r="AJD255" s="2"/>
      <c r="AJE255" s="2"/>
      <c r="AJF255" s="2"/>
      <c r="AJG255" s="2"/>
      <c r="AJH255" s="2"/>
      <c r="AJI255" s="2"/>
      <c r="AJJ255" s="2"/>
      <c r="AJK255" s="2"/>
      <c r="AJL255" s="2"/>
      <c r="AJM255" s="2"/>
      <c r="AJN255" s="2"/>
      <c r="AJO255" s="2"/>
      <c r="AJP255" s="2"/>
      <c r="AJQ255" s="2"/>
      <c r="AJR255" s="2"/>
      <c r="AJS255" s="2"/>
      <c r="AJT255" s="2"/>
      <c r="AJU255" s="2"/>
      <c r="AJV255" s="2"/>
      <c r="AJW255" s="2"/>
      <c r="AJX255" s="2"/>
      <c r="AJY255" s="2"/>
      <c r="AJZ255" s="2"/>
      <c r="AKA255" s="2"/>
      <c r="AKB255" s="2"/>
      <c r="AKC255" s="2"/>
      <c r="AKD255" s="2"/>
      <c r="AKE255" s="2"/>
      <c r="AKF255" s="2"/>
      <c r="AKG255" s="2"/>
      <c r="AKH255" s="2"/>
      <c r="AKI255" s="2"/>
      <c r="AKJ255" s="2"/>
      <c r="AKK255" s="2"/>
      <c r="AKL255" s="2"/>
      <c r="AKM255" s="2"/>
      <c r="AKN255" s="2"/>
      <c r="AKO255" s="2"/>
      <c r="AKP255" s="2"/>
      <c r="AKQ255" s="2"/>
      <c r="AKR255" s="2"/>
      <c r="AKS255" s="2"/>
      <c r="AKT255" s="2"/>
      <c r="AKU255" s="2"/>
      <c r="AKV255" s="2"/>
      <c r="AKW255" s="2"/>
      <c r="AKX255" s="2"/>
      <c r="AKY255" s="2"/>
      <c r="AKZ255" s="2"/>
      <c r="ALA255" s="2"/>
      <c r="ALB255" s="2"/>
      <c r="ALC255" s="2"/>
      <c r="ALD255" s="2"/>
      <c r="ALE255" s="2"/>
      <c r="ALF255" s="2"/>
      <c r="ALG255" s="2"/>
      <c r="ALH255" s="2"/>
      <c r="ALI255" s="2"/>
      <c r="ALJ255" s="2"/>
      <c r="ALK255" s="2"/>
      <c r="ALL255" s="2"/>
      <c r="ALM255" s="2"/>
      <c r="ALN255" s="2"/>
      <c r="ALO255" s="2"/>
      <c r="ALP255" s="2"/>
      <c r="ALQ255" s="2"/>
      <c r="ALR255" s="2"/>
      <c r="ALS255" s="2"/>
      <c r="ALT255" s="2"/>
      <c r="ALU255" s="2"/>
      <c r="ALV255" s="2"/>
      <c r="ALW255" s="2"/>
      <c r="ALX255" s="2"/>
      <c r="ALY255" s="2"/>
      <c r="ALZ255" s="2"/>
      <c r="AMA255" s="2"/>
      <c r="AMB255" s="2"/>
      <c r="AMC255" s="2"/>
      <c r="AMD255" s="2"/>
      <c r="AME255" s="2"/>
      <c r="AMF255" s="2"/>
      <c r="AMG255" s="2"/>
      <c r="AMH255" s="2"/>
      <c r="AMI255" s="2"/>
      <c r="AMJ255" s="2"/>
      <c r="AMK255" s="2"/>
      <c r="AML255" s="2"/>
      <c r="AMM255" s="2"/>
      <c r="AMN255" s="2"/>
      <c r="AMO255" s="2"/>
      <c r="AMP255" s="2"/>
      <c r="AMQ255" s="2"/>
      <c r="AMR255" s="2"/>
      <c r="AMS255" s="2"/>
      <c r="AMT255" s="2"/>
      <c r="AMU255" s="2"/>
      <c r="AMV255" s="2"/>
      <c r="AMW255" s="2"/>
      <c r="AMX255" s="2"/>
      <c r="AMY255" s="2"/>
      <c r="AMZ255" s="2"/>
      <c r="ANA255" s="2"/>
      <c r="ANB255" s="2"/>
      <c r="ANC255" s="2"/>
      <c r="AND255" s="2"/>
      <c r="ANE255" s="2"/>
      <c r="ANF255" s="2"/>
      <c r="ANG255" s="2"/>
      <c r="ANH255" s="2"/>
      <c r="ANI255" s="2"/>
      <c r="ANJ255" s="2"/>
      <c r="ANK255" s="2"/>
      <c r="ANL255" s="2"/>
      <c r="ANM255" s="2"/>
      <c r="ANN255" s="2"/>
      <c r="ANO255" s="2"/>
      <c r="ANP255" s="2"/>
      <c r="ANQ255" s="2"/>
      <c r="ANR255" s="2"/>
      <c r="ANS255" s="2"/>
      <c r="ANT255" s="2"/>
      <c r="ANU255" s="2"/>
      <c r="ANV255" s="2"/>
      <c r="ANW255" s="2"/>
      <c r="ANX255" s="2"/>
      <c r="ANY255" s="2"/>
      <c r="ANZ255" s="2"/>
      <c r="AOA255" s="2"/>
      <c r="AOB255" s="2"/>
      <c r="AOC255" s="2"/>
      <c r="AOD255" s="2"/>
      <c r="AOE255" s="2"/>
      <c r="AOF255" s="2"/>
      <c r="AOG255" s="2"/>
      <c r="AOH255" s="2"/>
      <c r="AOI255" s="2"/>
      <c r="AOJ255" s="2"/>
      <c r="AOK255" s="2"/>
      <c r="AOL255" s="2"/>
      <c r="AOM255" s="2"/>
      <c r="AON255" s="2"/>
      <c r="AOO255" s="2"/>
      <c r="AOP255" s="2"/>
      <c r="AOQ255" s="2"/>
      <c r="AOR255" s="2"/>
      <c r="AOS255" s="2"/>
      <c r="AOT255" s="2"/>
      <c r="AOU255" s="2"/>
      <c r="AOV255" s="2"/>
      <c r="AOW255" s="2"/>
      <c r="AOX255" s="2"/>
      <c r="AOY255" s="2"/>
      <c r="AOZ255" s="2"/>
      <c r="APA255" s="2"/>
      <c r="APB255" s="2"/>
      <c r="APC255" s="2"/>
      <c r="APD255" s="2"/>
      <c r="APE255" s="2"/>
      <c r="APF255" s="2"/>
      <c r="APG255" s="2"/>
      <c r="APH255" s="2"/>
      <c r="API255" s="2"/>
      <c r="APJ255" s="2"/>
      <c r="APK255" s="2"/>
      <c r="APL255" s="2"/>
      <c r="APM255" s="2"/>
      <c r="APN255" s="2"/>
      <c r="APO255" s="2"/>
      <c r="APP255" s="2"/>
      <c r="APQ255" s="2"/>
      <c r="APR255" s="2"/>
      <c r="APS255" s="2"/>
      <c r="APT255" s="2"/>
      <c r="APU255" s="2"/>
      <c r="APV255" s="2"/>
      <c r="APW255" s="2"/>
      <c r="APX255" s="2"/>
      <c r="APY255" s="2"/>
      <c r="APZ255" s="2"/>
      <c r="AQA255" s="2"/>
      <c r="AQB255" s="2"/>
      <c r="AQC255" s="2"/>
      <c r="AQD255" s="2"/>
      <c r="AQE255" s="2"/>
      <c r="AQF255" s="2"/>
      <c r="AQG255" s="2"/>
      <c r="AQH255" s="2"/>
      <c r="AQI255" s="2"/>
      <c r="AQJ255" s="2"/>
      <c r="AQK255" s="2"/>
      <c r="AQL255" s="2"/>
      <c r="AQM255" s="2"/>
      <c r="AQN255" s="2"/>
      <c r="AQO255" s="2"/>
      <c r="AQP255" s="2"/>
      <c r="AQQ255" s="2"/>
      <c r="AQR255" s="2"/>
      <c r="AQS255" s="2"/>
      <c r="AQT255" s="2"/>
      <c r="AQU255" s="2"/>
      <c r="AQV255" s="2"/>
      <c r="AQW255" s="2"/>
      <c r="AQX255" s="2"/>
      <c r="AQY255" s="2"/>
      <c r="AQZ255" s="2"/>
      <c r="ARA255" s="2"/>
      <c r="ARB255" s="2"/>
      <c r="ARC255" s="2"/>
      <c r="ARD255" s="2"/>
      <c r="ARE255" s="2"/>
      <c r="ARF255" s="2"/>
      <c r="ARG255" s="2"/>
      <c r="ARH255" s="2"/>
      <c r="ARI255" s="2"/>
      <c r="ARJ255" s="2"/>
      <c r="ARK255" s="2"/>
      <c r="ARL255" s="2"/>
      <c r="ARM255" s="2"/>
      <c r="ARN255" s="2"/>
      <c r="ARO255" s="2"/>
      <c r="ARP255" s="2"/>
      <c r="ARQ255" s="2"/>
      <c r="ARR255" s="2"/>
      <c r="ARS255" s="2"/>
      <c r="ART255" s="2"/>
      <c r="ARU255" s="2"/>
      <c r="ARV255" s="2"/>
      <c r="ARW255" s="2"/>
      <c r="ARX255" s="2"/>
      <c r="ARY255" s="2"/>
      <c r="ARZ255" s="2"/>
      <c r="ASA255" s="2"/>
      <c r="ASB255" s="2"/>
      <c r="ASC255" s="2"/>
      <c r="ASD255" s="2"/>
      <c r="ASE255" s="2"/>
      <c r="ASF255" s="2"/>
      <c r="ASG255" s="2"/>
      <c r="ASH255" s="2"/>
      <c r="ASI255" s="2"/>
      <c r="ASJ255" s="2"/>
      <c r="ASK255" s="2"/>
      <c r="ASL255" s="2"/>
      <c r="ASM255" s="2"/>
      <c r="ASN255" s="2"/>
      <c r="ASO255" s="2"/>
      <c r="ASP255" s="2"/>
      <c r="ASQ255" s="2"/>
      <c r="ASR255" s="2"/>
      <c r="ASS255" s="2"/>
      <c r="AST255" s="2"/>
      <c r="ASU255" s="2"/>
      <c r="ASV255" s="2"/>
      <c r="ASW255" s="2"/>
      <c r="ASX255" s="2"/>
      <c r="ASY255" s="2"/>
      <c r="ASZ255" s="2"/>
      <c r="ATA255" s="2"/>
      <c r="ATB255" s="2"/>
      <c r="ATC255" s="2"/>
      <c r="ATD255" s="2"/>
      <c r="ATE255" s="2"/>
      <c r="ATF255" s="2"/>
      <c r="ATG255" s="2"/>
      <c r="ATH255" s="2"/>
      <c r="ATI255" s="2"/>
      <c r="ATJ255" s="2"/>
      <c r="ATK255" s="2"/>
      <c r="ATL255" s="2"/>
      <c r="ATM255" s="2"/>
      <c r="ATN255" s="2"/>
      <c r="ATO255" s="2"/>
      <c r="ATP255" s="2"/>
      <c r="ATQ255" s="2"/>
      <c r="ATR255" s="2"/>
      <c r="ATS255" s="2"/>
      <c r="ATT255" s="2"/>
      <c r="ATU255" s="2"/>
      <c r="ATV255" s="2"/>
      <c r="ATW255" s="2"/>
      <c r="ATX255" s="2"/>
      <c r="ATY255" s="2"/>
      <c r="ATZ255" s="2"/>
      <c r="AUA255" s="2"/>
      <c r="AUB255" s="2"/>
      <c r="AUC255" s="2"/>
      <c r="AUD255" s="2"/>
      <c r="AUE255" s="2"/>
      <c r="AUF255" s="2"/>
      <c r="AUG255" s="2"/>
      <c r="AUH255" s="2"/>
      <c r="AUI255" s="2"/>
      <c r="AUJ255" s="2"/>
      <c r="AUK255" s="2"/>
      <c r="AUL255" s="2"/>
      <c r="AUM255" s="2"/>
      <c r="AUN255" s="2"/>
      <c r="AUO255" s="2"/>
      <c r="AUP255" s="2"/>
      <c r="AUQ255" s="2"/>
      <c r="AUR255" s="2"/>
      <c r="AUS255" s="2"/>
      <c r="AUT255" s="2"/>
      <c r="AUU255" s="2"/>
      <c r="AUV255" s="2"/>
      <c r="AUW255" s="2"/>
      <c r="AUX255" s="2"/>
      <c r="AUY255" s="2"/>
      <c r="AUZ255" s="2"/>
      <c r="AVA255" s="2"/>
      <c r="AVB255" s="2"/>
      <c r="AVC255" s="2"/>
      <c r="AVD255" s="2"/>
      <c r="AVE255" s="2"/>
      <c r="AVF255" s="2"/>
      <c r="AVG255" s="2"/>
      <c r="AVH255" s="2"/>
      <c r="AVI255" s="2"/>
      <c r="AVJ255" s="2"/>
      <c r="AVK255" s="2"/>
      <c r="AVL255" s="2"/>
      <c r="AVM255" s="2"/>
      <c r="AVN255" s="2"/>
      <c r="AVO255" s="2"/>
      <c r="AVP255" s="2"/>
      <c r="AVQ255" s="2"/>
      <c r="AVR255" s="2"/>
      <c r="AVS255" s="2"/>
      <c r="AVT255" s="2"/>
      <c r="AVU255" s="2"/>
      <c r="AVV255" s="2"/>
      <c r="AVW255" s="2"/>
      <c r="AVX255" s="2"/>
      <c r="AVY255" s="2"/>
      <c r="AVZ255" s="2"/>
      <c r="AWA255" s="2"/>
      <c r="AWB255" s="2"/>
      <c r="AWC255" s="2"/>
      <c r="AWD255" s="2"/>
      <c r="AWE255" s="2"/>
      <c r="AWF255" s="2"/>
      <c r="AWG255" s="2"/>
      <c r="AWH255" s="2"/>
      <c r="AWI255" s="2"/>
      <c r="AWJ255" s="2"/>
      <c r="AWK255" s="2"/>
      <c r="AWL255" s="2"/>
      <c r="AWM255" s="2"/>
      <c r="AWN255" s="2"/>
      <c r="AWO255" s="2"/>
      <c r="AWP255" s="2"/>
      <c r="AWQ255" s="2"/>
      <c r="AWR255" s="2"/>
      <c r="AWS255" s="2"/>
      <c r="AWT255" s="2"/>
      <c r="AWU255" s="2"/>
      <c r="AWV255" s="2"/>
      <c r="AWW255" s="2"/>
      <c r="AWX255" s="2"/>
      <c r="AWY255" s="2"/>
      <c r="AWZ255" s="2"/>
      <c r="AXA255" s="2"/>
      <c r="AXB255" s="2"/>
      <c r="AXC255" s="2"/>
      <c r="AXD255" s="2"/>
      <c r="AXE255" s="2"/>
      <c r="AXF255" s="2"/>
      <c r="AXG255" s="2"/>
      <c r="AXH255" s="2"/>
      <c r="AXI255" s="2"/>
      <c r="AXJ255" s="2"/>
      <c r="AXK255" s="2"/>
      <c r="AXL255" s="2"/>
      <c r="AXM255" s="2"/>
      <c r="AXN255" s="2"/>
      <c r="AXO255" s="2"/>
      <c r="AXP255" s="2"/>
      <c r="AXQ255" s="2"/>
      <c r="AXR255" s="2"/>
      <c r="AXS255" s="2"/>
      <c r="AXT255" s="2"/>
      <c r="AXU255" s="2"/>
      <c r="AXV255" s="2"/>
      <c r="AXW255" s="2"/>
      <c r="AXX255" s="2"/>
      <c r="AXY255" s="2"/>
      <c r="AXZ255" s="2"/>
      <c r="AYA255" s="2"/>
      <c r="AYB255" s="2"/>
      <c r="AYC255" s="2"/>
      <c r="AYD255" s="2"/>
      <c r="AYE255" s="2"/>
      <c r="AYF255" s="2"/>
      <c r="AYG255" s="2"/>
      <c r="AYH255" s="2"/>
      <c r="AYI255" s="2"/>
      <c r="AYJ255" s="2"/>
      <c r="AYK255" s="2"/>
      <c r="AYL255" s="2"/>
      <c r="AYM255" s="2"/>
      <c r="AYN255" s="2"/>
      <c r="AYO255" s="2"/>
      <c r="AYP255" s="2"/>
      <c r="AYQ255" s="2"/>
      <c r="AYR255" s="2"/>
      <c r="AYS255" s="2"/>
      <c r="AYT255" s="2"/>
      <c r="AYU255" s="2"/>
      <c r="AYV255" s="2"/>
      <c r="AYW255" s="2"/>
      <c r="AYX255" s="2"/>
      <c r="AYY255" s="2"/>
      <c r="AYZ255" s="2"/>
      <c r="AZA255" s="2"/>
      <c r="AZB255" s="2"/>
      <c r="AZC255" s="2"/>
      <c r="AZD255" s="2"/>
      <c r="AZE255" s="2"/>
      <c r="AZF255" s="2"/>
      <c r="AZG255" s="2"/>
      <c r="AZH255" s="2"/>
      <c r="AZI255" s="2"/>
      <c r="AZJ255" s="2"/>
      <c r="AZK255" s="2"/>
      <c r="AZL255" s="2"/>
      <c r="AZM255" s="2"/>
      <c r="AZN255" s="2"/>
      <c r="AZO255" s="2"/>
      <c r="AZP255" s="2"/>
      <c r="AZQ255" s="2"/>
      <c r="AZR255" s="2"/>
      <c r="AZS255" s="2"/>
      <c r="AZT255" s="2"/>
      <c r="AZU255" s="2"/>
      <c r="AZV255" s="2"/>
      <c r="AZW255" s="2"/>
      <c r="AZX255" s="2"/>
      <c r="AZY255" s="2"/>
      <c r="AZZ255" s="2"/>
      <c r="BAA255" s="2"/>
      <c r="BAB255" s="2"/>
      <c r="BAC255" s="2"/>
      <c r="BAD255" s="2"/>
      <c r="BAE255" s="2"/>
      <c r="BAF255" s="2"/>
      <c r="BAG255" s="2"/>
      <c r="BAH255" s="2"/>
      <c r="BAI255" s="2"/>
      <c r="BAJ255" s="2"/>
      <c r="BAK255" s="2"/>
      <c r="BAL255" s="2"/>
      <c r="BAM255" s="2"/>
      <c r="BAN255" s="2"/>
      <c r="BAO255" s="2"/>
      <c r="BAP255" s="2"/>
      <c r="BAQ255" s="2"/>
      <c r="BAR255" s="2"/>
      <c r="BAS255" s="2"/>
      <c r="BAT255" s="2"/>
      <c r="BAU255" s="2"/>
      <c r="BAV255" s="2"/>
      <c r="BAW255" s="2"/>
      <c r="BAX255" s="2"/>
      <c r="BAY255" s="2"/>
      <c r="BAZ255" s="2"/>
      <c r="BBA255" s="2"/>
      <c r="BBB255" s="2"/>
      <c r="BBC255" s="2"/>
      <c r="BBD255" s="2"/>
      <c r="BBE255" s="2"/>
      <c r="BBF255" s="2"/>
      <c r="BBG255" s="2"/>
      <c r="BBH255" s="2"/>
      <c r="BBI255" s="2"/>
      <c r="BBJ255" s="2"/>
      <c r="BBK255" s="2"/>
      <c r="BBL255" s="2"/>
      <c r="BBM255" s="2"/>
      <c r="BBN255" s="2"/>
      <c r="BBO255" s="2"/>
      <c r="BBP255" s="2"/>
      <c r="BBQ255" s="2"/>
      <c r="BBR255" s="2"/>
      <c r="BBS255" s="2"/>
      <c r="BBT255" s="2"/>
      <c r="BBU255" s="2"/>
      <c r="BBV255" s="2"/>
      <c r="BBW255" s="2"/>
      <c r="BBX255" s="2"/>
      <c r="BBY255" s="2"/>
      <c r="BBZ255" s="2"/>
      <c r="BCA255" s="2"/>
      <c r="BCB255" s="2"/>
      <c r="BCC255" s="2"/>
      <c r="BCD255" s="2"/>
      <c r="BCE255" s="2"/>
      <c r="BCF255" s="2"/>
      <c r="BCG255" s="2"/>
      <c r="BCH255" s="2"/>
      <c r="BCI255" s="2"/>
      <c r="BCJ255" s="2"/>
      <c r="BCK255" s="2"/>
      <c r="BCL255" s="2"/>
      <c r="BCM255" s="2"/>
      <c r="BCN255" s="2"/>
      <c r="BCO255" s="2"/>
      <c r="BCP255" s="2"/>
      <c r="BCQ255" s="2"/>
      <c r="BCR255" s="2"/>
      <c r="BCS255" s="2"/>
      <c r="BCT255" s="2"/>
      <c r="BCU255" s="2"/>
      <c r="BCV255" s="2"/>
      <c r="BCW255" s="2"/>
      <c r="BCX255" s="2"/>
      <c r="BCY255" s="2"/>
      <c r="BCZ255" s="2"/>
      <c r="BDA255" s="2"/>
      <c r="BDB255" s="2"/>
      <c r="BDC255" s="2"/>
      <c r="BDD255" s="2"/>
      <c r="BDE255" s="2"/>
      <c r="BDF255" s="2"/>
      <c r="BDG255" s="2"/>
      <c r="BDH255" s="2"/>
      <c r="BDI255" s="2"/>
      <c r="BDJ255" s="2"/>
      <c r="BDK255" s="2"/>
      <c r="BDL255" s="2"/>
      <c r="BDM255" s="2"/>
      <c r="BDN255" s="2"/>
      <c r="BDO255" s="2"/>
      <c r="BDP255" s="2"/>
      <c r="BDQ255" s="2"/>
      <c r="BDR255" s="2"/>
      <c r="BDS255" s="2"/>
      <c r="BDT255" s="2"/>
      <c r="BDU255" s="2"/>
      <c r="BDV255" s="2"/>
      <c r="BDW255" s="2"/>
      <c r="BDX255" s="2"/>
      <c r="BDY255" s="2"/>
      <c r="BDZ255" s="2"/>
      <c r="BEA255" s="2"/>
      <c r="BEB255" s="2"/>
      <c r="BEC255" s="2"/>
      <c r="BED255" s="2"/>
      <c r="BEE255" s="2"/>
      <c r="BEF255" s="2"/>
      <c r="BEG255" s="2"/>
      <c r="BEH255" s="2"/>
      <c r="BEI255" s="2"/>
      <c r="BEJ255" s="2"/>
      <c r="BEK255" s="2"/>
      <c r="BEL255" s="2"/>
      <c r="BEM255" s="2"/>
      <c r="BEN255" s="2"/>
      <c r="BEO255" s="2"/>
      <c r="BEP255" s="2"/>
      <c r="BEQ255" s="2"/>
      <c r="BER255" s="2"/>
      <c r="BES255" s="2"/>
      <c r="BET255" s="2"/>
      <c r="BEU255" s="2"/>
      <c r="BEV255" s="2"/>
      <c r="BEW255" s="2"/>
      <c r="BEX255" s="2"/>
      <c r="BEY255" s="2"/>
      <c r="BEZ255" s="2"/>
      <c r="BFA255" s="2"/>
      <c r="BFB255" s="2"/>
      <c r="BFC255" s="2"/>
      <c r="BFD255" s="2"/>
      <c r="BFE255" s="2"/>
      <c r="BFF255" s="2"/>
      <c r="BFG255" s="2"/>
      <c r="BFH255" s="2"/>
      <c r="BFI255" s="2"/>
      <c r="BFJ255" s="2"/>
      <c r="BFK255" s="2"/>
      <c r="BFL255" s="2"/>
      <c r="BFM255" s="2"/>
      <c r="BFN255" s="2"/>
      <c r="BFO255" s="2"/>
      <c r="BFP255" s="2"/>
      <c r="BFQ255" s="2"/>
      <c r="BFR255" s="2"/>
      <c r="BFS255" s="2"/>
      <c r="BFT255" s="2"/>
      <c r="BFU255" s="2"/>
      <c r="BFV255" s="2"/>
      <c r="BFW255" s="2"/>
      <c r="BFX255" s="2"/>
      <c r="BFY255" s="2"/>
      <c r="BFZ255" s="2"/>
      <c r="BGA255" s="2"/>
      <c r="BGB255" s="2"/>
      <c r="BGC255" s="2"/>
      <c r="BGD255" s="2"/>
      <c r="BGE255" s="2"/>
      <c r="BGF255" s="2"/>
      <c r="BGG255" s="2"/>
      <c r="BGH255" s="2"/>
      <c r="BGI255" s="2"/>
      <c r="BGJ255" s="2"/>
      <c r="BGK255" s="2"/>
      <c r="BGL255" s="2"/>
      <c r="BGM255" s="2"/>
      <c r="BGN255" s="2"/>
      <c r="BGO255" s="2"/>
      <c r="BGP255" s="2"/>
      <c r="BGQ255" s="2"/>
      <c r="BGR255" s="2"/>
      <c r="BGS255" s="2"/>
      <c r="BGT255" s="2"/>
      <c r="BGU255" s="2"/>
      <c r="BGV255" s="2"/>
      <c r="BGW255" s="2"/>
      <c r="BGX255" s="2"/>
      <c r="BGY255" s="2"/>
      <c r="BGZ255" s="2"/>
      <c r="BHA255" s="2"/>
      <c r="BHB255" s="2"/>
      <c r="BHC255" s="2"/>
      <c r="BHD255" s="2"/>
      <c r="BHE255" s="2"/>
      <c r="BHF255" s="2"/>
      <c r="BHG255" s="2"/>
      <c r="BHH255" s="2"/>
      <c r="BHI255" s="2"/>
      <c r="BHJ255" s="2"/>
      <c r="BHK255" s="2"/>
      <c r="BHL255" s="2"/>
      <c r="BHM255" s="2"/>
      <c r="BHN255" s="2"/>
      <c r="BHO255" s="2"/>
      <c r="BHP255" s="2"/>
      <c r="BHQ255" s="2"/>
      <c r="BHR255" s="2"/>
      <c r="BHS255" s="2"/>
      <c r="BHT255" s="2"/>
      <c r="BHU255" s="2"/>
      <c r="BHV255" s="2"/>
      <c r="BHW255" s="2"/>
      <c r="BHX255" s="2"/>
      <c r="BHY255" s="2"/>
      <c r="BHZ255" s="2"/>
      <c r="BIA255" s="2"/>
      <c r="BIB255" s="2"/>
      <c r="BIC255" s="2"/>
      <c r="BID255" s="2"/>
      <c r="BIE255" s="2"/>
      <c r="BIF255" s="2"/>
      <c r="BIG255" s="2"/>
      <c r="BIH255" s="2"/>
      <c r="BII255" s="2"/>
      <c r="BIJ255" s="2"/>
      <c r="BIK255" s="2"/>
      <c r="BIL255" s="2"/>
      <c r="BIM255" s="2"/>
      <c r="BIN255" s="2"/>
      <c r="BIO255" s="2"/>
      <c r="BIP255" s="2"/>
      <c r="BIQ255" s="2"/>
      <c r="BIR255" s="2"/>
      <c r="BIS255" s="2"/>
      <c r="BIT255" s="2"/>
      <c r="BIU255" s="2"/>
      <c r="BIV255" s="2"/>
      <c r="BIW255" s="2"/>
      <c r="BIX255" s="2"/>
      <c r="BIY255" s="2"/>
      <c r="BIZ255" s="2"/>
      <c r="BJA255" s="2"/>
      <c r="BJB255" s="2"/>
      <c r="BJC255" s="2"/>
      <c r="BJD255" s="2"/>
      <c r="BJE255" s="2"/>
      <c r="BJF255" s="2"/>
      <c r="BJG255" s="2"/>
      <c r="BJH255" s="2"/>
      <c r="BJI255" s="2"/>
      <c r="BJJ255" s="2"/>
      <c r="BJK255" s="2"/>
      <c r="BJL255" s="2"/>
      <c r="BJM255" s="2"/>
      <c r="BJN255" s="2"/>
      <c r="BJO255" s="2"/>
      <c r="BJP255" s="2"/>
      <c r="BJQ255" s="2"/>
      <c r="BJR255" s="2"/>
      <c r="BJS255" s="2"/>
      <c r="BJT255" s="2"/>
      <c r="BJU255" s="2"/>
      <c r="BJV255" s="2"/>
      <c r="BJW255" s="2"/>
      <c r="BJX255" s="2"/>
      <c r="BJY255" s="2"/>
      <c r="BJZ255" s="2"/>
      <c r="BKA255" s="2"/>
      <c r="BKB255" s="2"/>
      <c r="BKC255" s="2"/>
      <c r="BKD255" s="2"/>
      <c r="BKE255" s="2"/>
      <c r="BKF255" s="2"/>
      <c r="BKG255" s="2"/>
      <c r="BKH255" s="2"/>
      <c r="BKI255" s="2"/>
      <c r="BKJ255" s="2"/>
      <c r="BKK255" s="2"/>
      <c r="BKL255" s="2"/>
      <c r="BKM255" s="2"/>
      <c r="BKN255" s="2"/>
      <c r="BKO255" s="2"/>
      <c r="BKP255" s="2"/>
      <c r="BKQ255" s="2"/>
      <c r="BKR255" s="2"/>
      <c r="BKS255" s="2"/>
      <c r="BKT255" s="2"/>
      <c r="BKU255" s="2"/>
      <c r="BKV255" s="2"/>
      <c r="BKW255" s="2"/>
      <c r="BKX255" s="2"/>
      <c r="BKY255" s="2"/>
      <c r="BKZ255" s="2"/>
      <c r="BLA255" s="2"/>
      <c r="BLB255" s="2"/>
      <c r="BLC255" s="2"/>
      <c r="BLD255" s="2"/>
      <c r="BLE255" s="2"/>
      <c r="BLF255" s="2"/>
      <c r="BLG255" s="2"/>
      <c r="BLH255" s="2"/>
      <c r="BLI255" s="2"/>
      <c r="BLJ255" s="2"/>
      <c r="BLK255" s="2"/>
      <c r="BLL255" s="2"/>
      <c r="BLM255" s="2"/>
      <c r="BLN255" s="2"/>
      <c r="BLO255" s="2"/>
      <c r="BLP255" s="2"/>
      <c r="BLQ255" s="2"/>
      <c r="BLR255" s="2"/>
      <c r="BLS255" s="2"/>
      <c r="BLT255" s="2"/>
      <c r="BLU255" s="2"/>
      <c r="BLV255" s="2"/>
      <c r="BLW255" s="2"/>
      <c r="BLX255" s="2"/>
      <c r="BLY255" s="2"/>
      <c r="BLZ255" s="2"/>
      <c r="BMA255" s="2"/>
      <c r="BMB255" s="2"/>
      <c r="BMC255" s="2"/>
      <c r="BMD255" s="2"/>
      <c r="BME255" s="2"/>
      <c r="BMF255" s="2"/>
      <c r="BMG255" s="2"/>
      <c r="BMH255" s="2"/>
      <c r="BMI255" s="2"/>
      <c r="BMJ255" s="2"/>
      <c r="BMK255" s="2"/>
      <c r="BML255" s="2"/>
      <c r="BMM255" s="2"/>
      <c r="BMN255" s="2"/>
      <c r="BMO255" s="2"/>
      <c r="BMP255" s="2"/>
      <c r="BMQ255" s="2"/>
      <c r="BMR255" s="2"/>
      <c r="BMS255" s="2"/>
      <c r="BMT255" s="2"/>
      <c r="BMU255" s="2"/>
      <c r="BMV255" s="2"/>
      <c r="BMW255" s="2"/>
      <c r="BMX255" s="2"/>
      <c r="BMY255" s="2"/>
      <c r="BMZ255" s="2"/>
      <c r="BNA255" s="2"/>
      <c r="BNB255" s="2"/>
      <c r="BNC255" s="2"/>
      <c r="BND255" s="2"/>
      <c r="BNE255" s="2"/>
      <c r="BNF255" s="2"/>
      <c r="BNG255" s="2"/>
      <c r="BNH255" s="2"/>
      <c r="BNI255" s="2"/>
      <c r="BNJ255" s="2"/>
      <c r="BNK255" s="2"/>
      <c r="BNL255" s="2"/>
      <c r="BNM255" s="2"/>
      <c r="BNN255" s="2"/>
      <c r="BNO255" s="2"/>
      <c r="BNP255" s="2"/>
      <c r="BNQ255" s="2"/>
      <c r="BNR255" s="2"/>
      <c r="BNS255" s="2"/>
      <c r="BNT255" s="2"/>
      <c r="BNU255" s="2"/>
      <c r="BNV255" s="2"/>
      <c r="BNW255" s="2"/>
      <c r="BNX255" s="2"/>
      <c r="BNY255" s="2"/>
      <c r="BNZ255" s="2"/>
      <c r="BOA255" s="2"/>
      <c r="BOB255" s="2"/>
      <c r="BOC255" s="2"/>
      <c r="BOD255" s="2"/>
      <c r="BOE255" s="2"/>
      <c r="BOF255" s="2"/>
      <c r="BOG255" s="2"/>
      <c r="BOH255" s="2"/>
      <c r="BOI255" s="2"/>
      <c r="BOJ255" s="2"/>
      <c r="BOK255" s="2"/>
      <c r="BOL255" s="2"/>
      <c r="BOM255" s="2"/>
      <c r="BON255" s="2"/>
      <c r="BOO255" s="2"/>
      <c r="BOP255" s="2"/>
      <c r="BOQ255" s="2"/>
      <c r="BOR255" s="2"/>
      <c r="BOS255" s="2"/>
      <c r="BOT255" s="2"/>
      <c r="BOU255" s="2"/>
      <c r="BOV255" s="2"/>
      <c r="BOW255" s="2"/>
      <c r="BOX255" s="2"/>
      <c r="BOY255" s="2"/>
      <c r="BOZ255" s="2"/>
      <c r="BPA255" s="2"/>
      <c r="BPB255" s="2"/>
      <c r="BPC255" s="2"/>
      <c r="BPD255" s="2"/>
      <c r="BPE255" s="2"/>
      <c r="BPF255" s="2"/>
      <c r="BPG255" s="2"/>
      <c r="BPH255" s="2"/>
      <c r="BPI255" s="2"/>
      <c r="BPJ255" s="2"/>
      <c r="BPK255" s="2"/>
      <c r="BPL255" s="2"/>
      <c r="BPM255" s="2"/>
      <c r="BPN255" s="2"/>
      <c r="BPO255" s="2"/>
      <c r="BPP255" s="2"/>
      <c r="BPQ255" s="2"/>
      <c r="BPR255" s="2"/>
      <c r="BPS255" s="2"/>
      <c r="BPT255" s="2"/>
      <c r="BPU255" s="2"/>
      <c r="BPV255" s="2"/>
      <c r="BPW255" s="2"/>
      <c r="BPX255" s="2"/>
      <c r="BPY255" s="2"/>
      <c r="BPZ255" s="2"/>
      <c r="BQA255" s="2"/>
      <c r="BQB255" s="2"/>
      <c r="BQC255" s="2"/>
      <c r="BQD255" s="2"/>
      <c r="BQE255" s="2"/>
      <c r="BQF255" s="2"/>
      <c r="BQG255" s="2"/>
      <c r="BQH255" s="2"/>
      <c r="BQI255" s="2"/>
      <c r="BQJ255" s="2"/>
      <c r="BQK255" s="2"/>
      <c r="BQL255" s="2"/>
      <c r="BQM255" s="2"/>
      <c r="BQN255" s="2"/>
      <c r="BQO255" s="2"/>
      <c r="BQP255" s="2"/>
      <c r="BQQ255" s="2"/>
      <c r="BQR255" s="2"/>
      <c r="BQS255" s="2"/>
      <c r="BQT255" s="2"/>
      <c r="BQU255" s="2"/>
      <c r="BQV255" s="2"/>
      <c r="BQW255" s="2"/>
      <c r="BQX255" s="2"/>
      <c r="BQY255" s="2"/>
      <c r="BQZ255" s="2"/>
      <c r="BRA255" s="2"/>
      <c r="BRB255" s="2"/>
      <c r="BRC255" s="2"/>
      <c r="BRD255" s="2"/>
      <c r="BRE255" s="2"/>
      <c r="BRF255" s="2"/>
      <c r="BRG255" s="2"/>
      <c r="BRH255" s="2"/>
      <c r="BRI255" s="2"/>
      <c r="BRJ255" s="2"/>
      <c r="BRK255" s="2"/>
      <c r="BRL255" s="2"/>
      <c r="BRM255" s="2"/>
      <c r="BRN255" s="2"/>
      <c r="BRO255" s="2"/>
      <c r="BRP255" s="2"/>
      <c r="BRQ255" s="2"/>
      <c r="BRR255" s="2"/>
      <c r="BRS255" s="2"/>
      <c r="BRT255" s="2"/>
      <c r="BRU255" s="2"/>
      <c r="BRV255" s="2"/>
      <c r="BRW255" s="2"/>
      <c r="BRX255" s="2"/>
      <c r="BRY255" s="2"/>
      <c r="BRZ255" s="2"/>
      <c r="BSA255" s="2"/>
      <c r="BSB255" s="2"/>
      <c r="BSC255" s="2"/>
      <c r="BSD255" s="2"/>
      <c r="BSE255" s="2"/>
      <c r="BSF255" s="2"/>
      <c r="BSG255" s="2"/>
      <c r="BSH255" s="2"/>
      <c r="BSI255" s="2"/>
      <c r="BSJ255" s="2"/>
      <c r="BSK255" s="2"/>
      <c r="BSL255" s="2"/>
      <c r="BSM255" s="2"/>
      <c r="BSN255" s="2"/>
      <c r="BSO255" s="2"/>
      <c r="BSP255" s="2"/>
      <c r="BSQ255" s="2"/>
      <c r="BSR255" s="2"/>
      <c r="BSS255" s="2"/>
      <c r="BST255" s="2"/>
      <c r="BSU255" s="2"/>
      <c r="BSV255" s="2"/>
      <c r="BSW255" s="2"/>
      <c r="BSX255" s="2"/>
      <c r="BSY255" s="2"/>
      <c r="BSZ255" s="2"/>
      <c r="BTA255" s="2"/>
      <c r="BTB255" s="2"/>
      <c r="BTC255" s="2"/>
      <c r="BTD255" s="2"/>
      <c r="BTE255" s="2"/>
      <c r="BTF255" s="2"/>
      <c r="BTG255" s="2"/>
      <c r="BTH255" s="2"/>
      <c r="BTI255" s="2"/>
      <c r="BTJ255" s="2"/>
      <c r="BTK255" s="2"/>
      <c r="BTL255" s="2"/>
      <c r="BTM255" s="2"/>
      <c r="BTN255" s="2"/>
      <c r="BTO255" s="2"/>
      <c r="BTP255" s="2"/>
      <c r="BTQ255" s="2"/>
      <c r="BTR255" s="2"/>
      <c r="BTS255" s="2"/>
      <c r="BTT255" s="2"/>
      <c r="BTU255" s="2"/>
      <c r="BTV255" s="2"/>
      <c r="BTW255" s="2"/>
      <c r="BTX255" s="2"/>
      <c r="BTY255" s="2"/>
      <c r="BTZ255" s="2"/>
      <c r="BUA255" s="2"/>
      <c r="BUB255" s="2"/>
      <c r="BUC255" s="2"/>
      <c r="BUD255" s="2"/>
      <c r="BUE255" s="2"/>
      <c r="BUF255" s="2"/>
      <c r="BUG255" s="2"/>
      <c r="BUH255" s="2"/>
      <c r="BUI255" s="2"/>
      <c r="BUJ255" s="2"/>
      <c r="BUK255" s="2"/>
      <c r="BUL255" s="2"/>
      <c r="BUM255" s="2"/>
      <c r="BUN255" s="2"/>
      <c r="BUO255" s="2"/>
      <c r="BUP255" s="2"/>
      <c r="BUQ255" s="2"/>
      <c r="BUR255" s="2"/>
      <c r="BUS255" s="2"/>
      <c r="BUT255" s="2"/>
      <c r="BUU255" s="2"/>
      <c r="BUV255" s="2"/>
      <c r="BUW255" s="2"/>
      <c r="BUX255" s="2"/>
      <c r="BUY255" s="2"/>
      <c r="BUZ255" s="2"/>
      <c r="BVA255" s="2"/>
      <c r="BVB255" s="2"/>
      <c r="BVC255" s="2"/>
      <c r="BVD255" s="2"/>
      <c r="BVE255" s="2"/>
      <c r="BVF255" s="2"/>
      <c r="BVG255" s="2"/>
      <c r="BVH255" s="2"/>
      <c r="BVI255" s="2"/>
      <c r="BVJ255" s="2"/>
      <c r="BVK255" s="2"/>
      <c r="BVL255" s="2"/>
      <c r="BVM255" s="2"/>
      <c r="BVN255" s="2"/>
      <c r="BVO255" s="2"/>
      <c r="BVP255" s="2"/>
      <c r="BVQ255" s="2"/>
      <c r="BVR255" s="2"/>
      <c r="BVS255" s="2"/>
      <c r="BVT255" s="2"/>
      <c r="BVU255" s="2"/>
      <c r="BVV255" s="2"/>
      <c r="BVW255" s="2"/>
      <c r="BVX255" s="2"/>
      <c r="BVY255" s="2"/>
      <c r="BVZ255" s="2"/>
      <c r="BWA255" s="2"/>
      <c r="BWB255" s="2"/>
      <c r="BWC255" s="2"/>
      <c r="BWD255" s="2"/>
      <c r="BWE255" s="2"/>
      <c r="BWF255" s="2"/>
      <c r="BWG255" s="2"/>
      <c r="BWH255" s="2"/>
      <c r="BWI255" s="2"/>
      <c r="BWJ255" s="2"/>
      <c r="BWK255" s="2"/>
      <c r="BWL255" s="2"/>
      <c r="BWM255" s="2"/>
      <c r="BWN255" s="2"/>
      <c r="BWO255" s="2"/>
      <c r="BWP255" s="2"/>
      <c r="BWQ255" s="2"/>
      <c r="BWR255" s="2"/>
      <c r="BWS255" s="2"/>
      <c r="BWT255" s="2"/>
      <c r="BWU255" s="2"/>
      <c r="BWV255" s="2"/>
      <c r="BWW255" s="2"/>
      <c r="BWX255" s="2"/>
      <c r="BWY255" s="2"/>
      <c r="BWZ255" s="2"/>
      <c r="BXA255" s="2"/>
      <c r="BXB255" s="2"/>
      <c r="BXC255" s="2"/>
      <c r="BXD255" s="2"/>
      <c r="BXE255" s="2"/>
      <c r="BXF255" s="2"/>
      <c r="BXG255" s="2"/>
      <c r="BXH255" s="2"/>
      <c r="BXI255" s="2"/>
      <c r="BXJ255" s="2"/>
      <c r="BXK255" s="2"/>
      <c r="BXL255" s="2"/>
      <c r="BXM255" s="2"/>
      <c r="BXN255" s="2"/>
      <c r="BXO255" s="2"/>
      <c r="BXP255" s="2"/>
      <c r="BXQ255" s="2"/>
      <c r="BXR255" s="2"/>
      <c r="BXS255" s="2"/>
      <c r="BXT255" s="2"/>
      <c r="BXU255" s="2"/>
      <c r="BXV255" s="2"/>
      <c r="BXW255" s="2"/>
      <c r="BXX255" s="2"/>
      <c r="BXY255" s="2"/>
      <c r="BXZ255" s="2"/>
      <c r="BYA255" s="2"/>
      <c r="BYB255" s="2"/>
      <c r="BYC255" s="2"/>
      <c r="BYD255" s="2"/>
      <c r="BYE255" s="2"/>
      <c r="BYF255" s="2"/>
      <c r="BYG255" s="2"/>
      <c r="BYH255" s="2"/>
      <c r="BYI255" s="2"/>
      <c r="BYJ255" s="2"/>
      <c r="BYK255" s="2"/>
      <c r="BYL255" s="2"/>
      <c r="BYM255" s="2"/>
      <c r="BYN255" s="2"/>
      <c r="BYO255" s="2"/>
      <c r="BYP255" s="2"/>
      <c r="BYQ255" s="2"/>
      <c r="BYR255" s="2"/>
      <c r="BYS255" s="2"/>
      <c r="BYT255" s="2"/>
      <c r="BYU255" s="2"/>
      <c r="BYV255" s="2"/>
      <c r="BYW255" s="2"/>
      <c r="BYX255" s="2"/>
      <c r="BYY255" s="2"/>
      <c r="BYZ255" s="2"/>
      <c r="BZA255" s="2"/>
      <c r="BZB255" s="2"/>
      <c r="BZC255" s="2"/>
      <c r="BZD255" s="2"/>
      <c r="BZE255" s="2"/>
      <c r="BZF255" s="2"/>
      <c r="BZG255" s="2"/>
      <c r="BZH255" s="2"/>
      <c r="BZI255" s="2"/>
      <c r="BZJ255" s="2"/>
      <c r="BZK255" s="2"/>
      <c r="BZL255" s="2"/>
      <c r="BZM255" s="2"/>
      <c r="BZN255" s="2"/>
      <c r="BZO255" s="2"/>
      <c r="BZP255" s="2"/>
      <c r="BZQ255" s="2"/>
      <c r="BZR255" s="2"/>
      <c r="BZS255" s="2"/>
      <c r="BZT255" s="2"/>
      <c r="BZU255" s="2"/>
      <c r="BZV255" s="2"/>
      <c r="BZW255" s="2"/>
      <c r="BZX255" s="2"/>
      <c r="BZY255" s="2"/>
      <c r="BZZ255" s="2"/>
      <c r="CAA255" s="2"/>
      <c r="CAB255" s="2"/>
      <c r="CAC255" s="2"/>
      <c r="CAD255" s="2"/>
      <c r="CAE255" s="2"/>
      <c r="CAF255" s="2"/>
      <c r="CAG255" s="2"/>
      <c r="CAH255" s="2"/>
      <c r="CAI255" s="2"/>
      <c r="CAJ255" s="2"/>
      <c r="CAK255" s="2"/>
      <c r="CAL255" s="2"/>
      <c r="CAM255" s="2"/>
      <c r="CAN255" s="2"/>
      <c r="CAO255" s="2"/>
      <c r="CAP255" s="2"/>
      <c r="CAQ255" s="2"/>
      <c r="CAR255" s="2"/>
      <c r="CAS255" s="2"/>
      <c r="CAT255" s="2"/>
      <c r="CAU255" s="2"/>
      <c r="CAV255" s="2"/>
      <c r="CAW255" s="2"/>
      <c r="CAX255" s="2"/>
      <c r="CAY255" s="2"/>
      <c r="CAZ255" s="2"/>
      <c r="CBA255" s="2"/>
      <c r="CBB255" s="2"/>
      <c r="CBC255" s="2"/>
      <c r="CBD255" s="2"/>
      <c r="CBE255" s="2"/>
      <c r="CBF255" s="2"/>
      <c r="CBG255" s="2"/>
      <c r="CBH255" s="2"/>
      <c r="CBI255" s="2"/>
      <c r="CBJ255" s="2"/>
      <c r="CBK255" s="2"/>
      <c r="CBL255" s="2"/>
      <c r="CBM255" s="2"/>
      <c r="CBN255" s="2"/>
      <c r="CBO255" s="2"/>
      <c r="CBP255" s="2"/>
      <c r="CBQ255" s="2"/>
      <c r="CBR255" s="2"/>
      <c r="CBS255" s="2"/>
      <c r="CBT255" s="2"/>
      <c r="CBU255" s="2"/>
      <c r="CBV255" s="2"/>
      <c r="CBW255" s="2"/>
      <c r="CBX255" s="2"/>
      <c r="CBY255" s="2"/>
      <c r="CBZ255" s="2"/>
      <c r="CCA255" s="2"/>
      <c r="CCB255" s="2"/>
      <c r="CCC255" s="2"/>
      <c r="CCD255" s="2"/>
      <c r="CCE255" s="2"/>
      <c r="CCF255" s="2"/>
      <c r="CCG255" s="2"/>
      <c r="CCH255" s="2"/>
      <c r="CCI255" s="2"/>
      <c r="CCJ255" s="2"/>
      <c r="CCK255" s="2"/>
      <c r="CCL255" s="2"/>
      <c r="CCM255" s="2"/>
      <c r="CCN255" s="2"/>
      <c r="CCO255" s="2"/>
      <c r="CCP255" s="2"/>
      <c r="CCQ255" s="2"/>
      <c r="CCR255" s="2"/>
      <c r="CCS255" s="2"/>
      <c r="CCT255" s="2"/>
      <c r="CCU255" s="2"/>
      <c r="CCV255" s="2"/>
      <c r="CCW255" s="2"/>
      <c r="CCX255" s="2"/>
      <c r="CCY255" s="2"/>
      <c r="CCZ255" s="2"/>
      <c r="CDA255" s="2"/>
      <c r="CDB255" s="2"/>
      <c r="CDC255" s="2"/>
      <c r="CDD255" s="2"/>
      <c r="CDE255" s="2"/>
      <c r="CDF255" s="2"/>
      <c r="CDG255" s="2"/>
      <c r="CDH255" s="2"/>
      <c r="CDI255" s="2"/>
      <c r="CDJ255" s="2"/>
      <c r="CDK255" s="2"/>
      <c r="CDL255" s="2"/>
      <c r="CDM255" s="2"/>
      <c r="CDN255" s="2"/>
      <c r="CDO255" s="2"/>
      <c r="CDP255" s="2"/>
      <c r="CDQ255" s="2"/>
      <c r="CDR255" s="2"/>
      <c r="CDS255" s="2"/>
      <c r="CDT255" s="2"/>
      <c r="CDU255" s="2"/>
      <c r="CDV255" s="2"/>
      <c r="CDW255" s="2"/>
      <c r="CDX255" s="2"/>
      <c r="CDY255" s="2"/>
      <c r="CDZ255" s="2"/>
      <c r="CEA255" s="2"/>
      <c r="CEB255" s="2"/>
      <c r="CEC255" s="2"/>
      <c r="CED255" s="2"/>
      <c r="CEE255" s="2"/>
      <c r="CEF255" s="2"/>
      <c r="CEG255" s="2"/>
      <c r="CEH255" s="2"/>
      <c r="CEI255" s="2"/>
      <c r="CEJ255" s="2"/>
      <c r="CEK255" s="2"/>
      <c r="CEL255" s="2"/>
      <c r="CEM255" s="2"/>
      <c r="CEN255" s="2"/>
      <c r="CEO255" s="2"/>
      <c r="CEP255" s="2"/>
      <c r="CEQ255" s="2"/>
      <c r="CER255" s="2"/>
      <c r="CES255" s="2"/>
      <c r="CET255" s="2"/>
      <c r="CEU255" s="2"/>
      <c r="CEV255" s="2"/>
      <c r="CEW255" s="2"/>
      <c r="CEX255" s="2"/>
      <c r="CEY255" s="2"/>
      <c r="CEZ255" s="2"/>
      <c r="CFA255" s="2"/>
      <c r="CFB255" s="2"/>
      <c r="CFC255" s="2"/>
      <c r="CFD255" s="2"/>
      <c r="CFE255" s="2"/>
      <c r="CFF255" s="2"/>
      <c r="CFG255" s="2"/>
      <c r="CFH255" s="2"/>
      <c r="CFI255" s="2"/>
      <c r="CFJ255" s="2"/>
      <c r="CFK255" s="2"/>
      <c r="CFL255" s="2"/>
      <c r="CFM255" s="2"/>
      <c r="CFN255" s="2"/>
      <c r="CFO255" s="2"/>
      <c r="CFP255" s="2"/>
      <c r="CFQ255" s="2"/>
      <c r="CFR255" s="2"/>
      <c r="CFS255" s="2"/>
      <c r="CFT255" s="2"/>
      <c r="CFU255" s="2"/>
      <c r="CFV255" s="2"/>
      <c r="CFW255" s="2"/>
      <c r="CFX255" s="2"/>
      <c r="CFY255" s="2"/>
      <c r="CFZ255" s="2"/>
      <c r="CGA255" s="2"/>
      <c r="CGB255" s="2"/>
      <c r="CGC255" s="2"/>
      <c r="CGD255" s="2"/>
      <c r="CGE255" s="2"/>
      <c r="CGF255" s="2"/>
      <c r="CGG255" s="2"/>
      <c r="CGH255" s="2"/>
      <c r="CGI255" s="2"/>
      <c r="CGJ255" s="2"/>
      <c r="CGK255" s="2"/>
      <c r="CGL255" s="2"/>
      <c r="CGM255" s="2"/>
      <c r="CGN255" s="2"/>
      <c r="CGO255" s="2"/>
      <c r="CGP255" s="2"/>
      <c r="CGQ255" s="2"/>
      <c r="CGR255" s="2"/>
      <c r="CGS255" s="2"/>
      <c r="CGT255" s="2"/>
      <c r="CGU255" s="2"/>
      <c r="CGV255" s="2"/>
      <c r="CGW255" s="2"/>
      <c r="CGX255" s="2"/>
      <c r="CGY255" s="2"/>
      <c r="CGZ255" s="2"/>
      <c r="CHA255" s="2"/>
      <c r="CHB255" s="2"/>
      <c r="CHC255" s="2"/>
      <c r="CHD255" s="2"/>
      <c r="CHE255" s="2"/>
      <c r="CHF255" s="2"/>
      <c r="CHG255" s="2"/>
      <c r="CHH255" s="2"/>
      <c r="CHI255" s="2"/>
      <c r="CHJ255" s="2"/>
      <c r="CHK255" s="2"/>
      <c r="CHL255" s="2"/>
      <c r="CHM255" s="2"/>
      <c r="CHN255" s="2"/>
      <c r="CHO255" s="2"/>
      <c r="CHP255" s="2"/>
      <c r="CHQ255" s="2"/>
      <c r="CHR255" s="2"/>
      <c r="CHS255" s="2"/>
      <c r="CHT255" s="2"/>
      <c r="CHU255" s="2"/>
      <c r="CHV255" s="2"/>
      <c r="CHW255" s="2"/>
      <c r="CHX255" s="2"/>
      <c r="CHY255" s="2"/>
      <c r="CHZ255" s="2"/>
      <c r="CIA255" s="2"/>
      <c r="CIB255" s="2"/>
      <c r="CIC255" s="2"/>
      <c r="CID255" s="2"/>
      <c r="CIE255" s="2"/>
      <c r="CIF255" s="2"/>
      <c r="CIG255" s="2"/>
      <c r="CIH255" s="2"/>
      <c r="CII255" s="2"/>
      <c r="CIJ255" s="2"/>
      <c r="CIK255" s="2"/>
      <c r="CIL255" s="2"/>
      <c r="CIM255" s="2"/>
      <c r="CIN255" s="2"/>
      <c r="CIO255" s="2"/>
      <c r="CIP255" s="2"/>
      <c r="CIQ255" s="2"/>
      <c r="CIR255" s="2"/>
      <c r="CIS255" s="2"/>
      <c r="CIT255" s="2"/>
      <c r="CIU255" s="2"/>
      <c r="CIV255" s="2"/>
      <c r="CIW255" s="2"/>
      <c r="CIX255" s="2"/>
      <c r="CIY255" s="2"/>
      <c r="CIZ255" s="2"/>
      <c r="CJA255" s="2"/>
      <c r="CJB255" s="2"/>
      <c r="CJC255" s="2"/>
      <c r="CJD255" s="2"/>
      <c r="CJE255" s="2"/>
      <c r="CJF255" s="2"/>
      <c r="CJG255" s="2"/>
      <c r="CJH255" s="2"/>
      <c r="CJI255" s="2"/>
      <c r="CJJ255" s="2"/>
      <c r="CJK255" s="2"/>
      <c r="CJL255" s="2"/>
      <c r="CJM255" s="2"/>
      <c r="CJN255" s="2"/>
      <c r="CJO255" s="2"/>
      <c r="CJP255" s="2"/>
      <c r="CJQ255" s="2"/>
      <c r="CJR255" s="2"/>
      <c r="CJS255" s="2"/>
      <c r="CJT255" s="2"/>
      <c r="CJU255" s="2"/>
      <c r="CJV255" s="2"/>
      <c r="CJW255" s="2"/>
      <c r="CJX255" s="2"/>
      <c r="CJY255" s="2"/>
      <c r="CJZ255" s="2"/>
      <c r="CKA255" s="2"/>
      <c r="CKB255" s="2"/>
      <c r="CKC255" s="2"/>
      <c r="CKD255" s="2"/>
      <c r="CKE255" s="2"/>
      <c r="CKF255" s="2"/>
      <c r="CKG255" s="2"/>
      <c r="CKH255" s="2"/>
      <c r="CKI255" s="2"/>
      <c r="CKJ255" s="2"/>
      <c r="CKK255" s="2"/>
      <c r="CKL255" s="2"/>
      <c r="CKM255" s="2"/>
      <c r="CKN255" s="2"/>
      <c r="CKO255" s="2"/>
      <c r="CKP255" s="2"/>
      <c r="CKQ255" s="2"/>
      <c r="CKR255" s="2"/>
      <c r="CKS255" s="2"/>
      <c r="CKT255" s="2"/>
      <c r="CKU255" s="2"/>
      <c r="CKV255" s="2"/>
      <c r="CKW255" s="2"/>
      <c r="CKX255" s="2"/>
      <c r="CKY255" s="2"/>
      <c r="CKZ255" s="2"/>
      <c r="CLA255" s="2"/>
      <c r="CLB255" s="2"/>
      <c r="CLC255" s="2"/>
      <c r="CLD255" s="2"/>
      <c r="CLE255" s="2"/>
      <c r="CLF255" s="2"/>
      <c r="CLG255" s="2"/>
      <c r="CLH255" s="2"/>
      <c r="CLI255" s="2"/>
      <c r="CLJ255" s="2"/>
      <c r="CLK255" s="2"/>
      <c r="CLL255" s="2"/>
      <c r="CLM255" s="2"/>
      <c r="CLN255" s="2"/>
      <c r="CLO255" s="2"/>
      <c r="CLP255" s="2"/>
      <c r="CLQ255" s="2"/>
      <c r="CLR255" s="2"/>
      <c r="CLS255" s="2"/>
      <c r="CLT255" s="2"/>
      <c r="CLU255" s="2"/>
      <c r="CLV255" s="2"/>
      <c r="CLW255" s="2"/>
      <c r="CLX255" s="2"/>
      <c r="CLY255" s="2"/>
      <c r="CLZ255" s="2"/>
      <c r="CMA255" s="2"/>
      <c r="CMB255" s="2"/>
      <c r="CMC255" s="2"/>
      <c r="CMD255" s="2"/>
      <c r="CME255" s="2"/>
      <c r="CMF255" s="2"/>
      <c r="CMG255" s="2"/>
      <c r="CMH255" s="2"/>
      <c r="CMI255" s="2"/>
      <c r="CMJ255" s="2"/>
      <c r="CMK255" s="2"/>
      <c r="CML255" s="2"/>
      <c r="CMM255" s="2"/>
      <c r="CMN255" s="2"/>
      <c r="CMO255" s="2"/>
      <c r="CMP255" s="2"/>
      <c r="CMQ255" s="2"/>
      <c r="CMR255" s="2"/>
      <c r="CMS255" s="2"/>
      <c r="CMT255" s="2"/>
      <c r="CMU255" s="2"/>
      <c r="CMV255" s="2"/>
      <c r="CMW255" s="2"/>
      <c r="CMX255" s="2"/>
      <c r="CMY255" s="2"/>
      <c r="CMZ255" s="2"/>
      <c r="CNA255" s="2"/>
      <c r="CNB255" s="2"/>
      <c r="CNC255" s="2"/>
      <c r="CND255" s="2"/>
      <c r="CNE255" s="2"/>
      <c r="CNF255" s="2"/>
      <c r="CNG255" s="2"/>
      <c r="CNH255" s="2"/>
      <c r="CNI255" s="2"/>
      <c r="CNJ255" s="2"/>
      <c r="CNK255" s="2"/>
      <c r="CNL255" s="2"/>
      <c r="CNM255" s="2"/>
      <c r="CNN255" s="2"/>
      <c r="CNO255" s="2"/>
      <c r="CNP255" s="2"/>
      <c r="CNQ255" s="2"/>
      <c r="CNR255" s="2"/>
      <c r="CNS255" s="2"/>
      <c r="CNT255" s="2"/>
      <c r="CNU255" s="2"/>
      <c r="CNV255" s="2"/>
      <c r="CNW255" s="2"/>
      <c r="CNX255" s="2"/>
      <c r="CNY255" s="2"/>
      <c r="CNZ255" s="2"/>
      <c r="COA255" s="2"/>
      <c r="COB255" s="2"/>
      <c r="COC255" s="2"/>
      <c r="COD255" s="2"/>
      <c r="COE255" s="2"/>
      <c r="COF255" s="2"/>
      <c r="COG255" s="2"/>
      <c r="COH255" s="2"/>
      <c r="COI255" s="2"/>
      <c r="COJ255" s="2"/>
      <c r="COK255" s="2"/>
      <c r="COL255" s="2"/>
      <c r="COM255" s="2"/>
      <c r="CON255" s="2"/>
      <c r="COO255" s="2"/>
      <c r="COP255" s="2"/>
      <c r="COQ255" s="2"/>
      <c r="COR255" s="2"/>
      <c r="COS255" s="2"/>
      <c r="COT255" s="2"/>
      <c r="COU255" s="2"/>
      <c r="COV255" s="2"/>
      <c r="COW255" s="2"/>
      <c r="COX255" s="2"/>
      <c r="COY255" s="2"/>
      <c r="COZ255" s="2"/>
      <c r="CPA255" s="2"/>
      <c r="CPB255" s="2"/>
      <c r="CPC255" s="2"/>
      <c r="CPD255" s="2"/>
      <c r="CPE255" s="2"/>
      <c r="CPF255" s="2"/>
      <c r="CPG255" s="2"/>
      <c r="CPH255" s="2"/>
      <c r="CPI255" s="2"/>
      <c r="CPJ255" s="2"/>
      <c r="CPK255" s="2"/>
      <c r="CPL255" s="2"/>
      <c r="CPM255" s="2"/>
      <c r="CPN255" s="2"/>
      <c r="CPO255" s="2"/>
      <c r="CPP255" s="2"/>
      <c r="CPQ255" s="2"/>
      <c r="CPR255" s="2"/>
      <c r="CPS255" s="2"/>
      <c r="CPT255" s="2"/>
      <c r="CPU255" s="2"/>
      <c r="CPV255" s="2"/>
      <c r="CPW255" s="2"/>
      <c r="CPX255" s="2"/>
      <c r="CPY255" s="2"/>
      <c r="CPZ255" s="2"/>
      <c r="CQA255" s="2"/>
      <c r="CQB255" s="2"/>
      <c r="CQC255" s="2"/>
      <c r="CQD255" s="2"/>
      <c r="CQE255" s="2"/>
      <c r="CQF255" s="2"/>
      <c r="CQG255" s="2"/>
      <c r="CQH255" s="2"/>
      <c r="CQI255" s="2"/>
      <c r="CQJ255" s="2"/>
      <c r="CQK255" s="2"/>
      <c r="CQL255" s="2"/>
      <c r="CQM255" s="2"/>
      <c r="CQN255" s="2"/>
      <c r="CQO255" s="2"/>
      <c r="CQP255" s="2"/>
      <c r="CQQ255" s="2"/>
      <c r="CQR255" s="2"/>
      <c r="CQS255" s="2"/>
      <c r="CQT255" s="2"/>
      <c r="CQU255" s="2"/>
      <c r="CQV255" s="2"/>
      <c r="CQW255" s="2"/>
      <c r="CQX255" s="2"/>
      <c r="CQY255" s="2"/>
      <c r="CQZ255" s="2"/>
      <c r="CRA255" s="2"/>
      <c r="CRB255" s="2"/>
      <c r="CRC255" s="2"/>
      <c r="CRD255" s="2"/>
      <c r="CRE255" s="2"/>
      <c r="CRF255" s="2"/>
      <c r="CRG255" s="2"/>
      <c r="CRH255" s="2"/>
      <c r="CRI255" s="2"/>
      <c r="CRJ255" s="2"/>
      <c r="CRK255" s="2"/>
      <c r="CRL255" s="2"/>
      <c r="CRM255" s="2"/>
      <c r="CRN255" s="2"/>
      <c r="CRO255" s="2"/>
      <c r="CRP255" s="2"/>
      <c r="CRQ255" s="2"/>
      <c r="CRR255" s="2"/>
      <c r="CRS255" s="2"/>
      <c r="CRT255" s="2"/>
      <c r="CRU255" s="2"/>
      <c r="CRV255" s="2"/>
      <c r="CRW255" s="2"/>
      <c r="CRX255" s="2"/>
      <c r="CRY255" s="2"/>
      <c r="CRZ255" s="2"/>
      <c r="CSA255" s="2"/>
      <c r="CSB255" s="2"/>
      <c r="CSC255" s="2"/>
      <c r="CSD255" s="2"/>
      <c r="CSE255" s="2"/>
      <c r="CSF255" s="2"/>
      <c r="CSG255" s="2"/>
      <c r="CSH255" s="2"/>
      <c r="CSI255" s="2"/>
      <c r="CSJ255" s="2"/>
      <c r="CSK255" s="2"/>
      <c r="CSL255" s="2"/>
      <c r="CSM255" s="2"/>
      <c r="CSN255" s="2"/>
      <c r="CSO255" s="2"/>
      <c r="CSP255" s="2"/>
      <c r="CSQ255" s="2"/>
      <c r="CSR255" s="2"/>
      <c r="CSS255" s="2"/>
      <c r="CST255" s="2"/>
      <c r="CSU255" s="2"/>
      <c r="CSV255" s="2"/>
      <c r="CSW255" s="2"/>
      <c r="CSX255" s="2"/>
      <c r="CSY255" s="2"/>
      <c r="CSZ255" s="2"/>
      <c r="CTA255" s="2"/>
      <c r="CTB255" s="2"/>
      <c r="CTC255" s="2"/>
      <c r="CTD255" s="2"/>
      <c r="CTE255" s="2"/>
      <c r="CTF255" s="2"/>
      <c r="CTG255" s="2"/>
      <c r="CTH255" s="2"/>
      <c r="CTI255" s="2"/>
      <c r="CTJ255" s="2"/>
      <c r="CTK255" s="2"/>
      <c r="CTL255" s="2"/>
      <c r="CTM255" s="2"/>
      <c r="CTN255" s="2"/>
      <c r="CTO255" s="2"/>
      <c r="CTP255" s="2"/>
      <c r="CTQ255" s="2"/>
      <c r="CTR255" s="2"/>
      <c r="CTS255" s="2"/>
      <c r="CTT255" s="2"/>
      <c r="CTU255" s="2"/>
      <c r="CTV255" s="2"/>
      <c r="CTW255" s="2"/>
      <c r="CTX255" s="2"/>
      <c r="CTY255" s="2"/>
      <c r="CTZ255" s="2"/>
      <c r="CUA255" s="2"/>
      <c r="CUB255" s="2"/>
      <c r="CUC255" s="2"/>
      <c r="CUD255" s="2"/>
      <c r="CUE255" s="2"/>
      <c r="CUF255" s="2"/>
      <c r="CUG255" s="2"/>
      <c r="CUH255" s="2"/>
      <c r="CUI255" s="2"/>
      <c r="CUJ255" s="2"/>
      <c r="CUK255" s="2"/>
      <c r="CUL255" s="2"/>
      <c r="CUM255" s="2"/>
      <c r="CUN255" s="2"/>
      <c r="CUO255" s="2"/>
      <c r="CUP255" s="2"/>
      <c r="CUQ255" s="2"/>
      <c r="CUR255" s="2"/>
      <c r="CUS255" s="2"/>
      <c r="CUT255" s="2"/>
      <c r="CUU255" s="2"/>
      <c r="CUV255" s="2"/>
      <c r="CUW255" s="2"/>
      <c r="CUX255" s="2"/>
      <c r="CUY255" s="2"/>
      <c r="CUZ255" s="2"/>
      <c r="CVA255" s="2"/>
      <c r="CVB255" s="2"/>
      <c r="CVC255" s="2"/>
      <c r="CVD255" s="2"/>
      <c r="CVE255" s="2"/>
      <c r="CVF255" s="2"/>
      <c r="CVG255" s="2"/>
      <c r="CVH255" s="2"/>
      <c r="CVI255" s="2"/>
      <c r="CVJ255" s="2"/>
      <c r="CVK255" s="2"/>
      <c r="CVL255" s="2"/>
      <c r="CVM255" s="2"/>
      <c r="CVN255" s="2"/>
      <c r="CVO255" s="2"/>
      <c r="CVP255" s="2"/>
      <c r="CVQ255" s="2"/>
      <c r="CVR255" s="2"/>
      <c r="CVS255" s="2"/>
      <c r="CVT255" s="2"/>
      <c r="CVU255" s="2"/>
      <c r="CVV255" s="2"/>
      <c r="CVW255" s="2"/>
      <c r="CVX255" s="2"/>
      <c r="CVY255" s="2"/>
      <c r="CVZ255" s="2"/>
      <c r="CWA255" s="2"/>
      <c r="CWB255" s="2"/>
      <c r="CWC255" s="2"/>
      <c r="CWD255" s="2"/>
      <c r="CWE255" s="2"/>
      <c r="CWF255" s="2"/>
      <c r="CWG255" s="2"/>
      <c r="CWH255" s="2"/>
      <c r="CWI255" s="2"/>
      <c r="CWJ255" s="2"/>
      <c r="CWK255" s="2"/>
      <c r="CWL255" s="2"/>
      <c r="CWM255" s="2"/>
      <c r="CWN255" s="2"/>
      <c r="CWO255" s="2"/>
      <c r="CWP255" s="2"/>
      <c r="CWQ255" s="2"/>
      <c r="CWR255" s="2"/>
      <c r="CWS255" s="2"/>
      <c r="CWT255" s="2"/>
      <c r="CWU255" s="2"/>
      <c r="CWV255" s="2"/>
      <c r="CWW255" s="2"/>
      <c r="CWX255" s="2"/>
      <c r="CWY255" s="2"/>
      <c r="CWZ255" s="2"/>
      <c r="CXA255" s="2"/>
      <c r="CXB255" s="2"/>
      <c r="CXC255" s="2"/>
      <c r="CXD255" s="2"/>
      <c r="CXE255" s="2"/>
      <c r="CXF255" s="2"/>
      <c r="CXG255" s="2"/>
      <c r="CXH255" s="2"/>
      <c r="CXI255" s="2"/>
      <c r="CXJ255" s="2"/>
      <c r="CXK255" s="2"/>
      <c r="CXL255" s="2"/>
      <c r="CXM255" s="2"/>
      <c r="CXN255" s="2"/>
      <c r="CXO255" s="2"/>
      <c r="CXP255" s="2"/>
      <c r="CXQ255" s="2"/>
      <c r="CXR255" s="2"/>
      <c r="CXS255" s="2"/>
      <c r="CXT255" s="2"/>
      <c r="CXU255" s="2"/>
      <c r="CXV255" s="2"/>
      <c r="CXW255" s="2"/>
      <c r="CXX255" s="2"/>
      <c r="CXY255" s="2"/>
      <c r="CXZ255" s="2"/>
      <c r="CYA255" s="2"/>
      <c r="CYB255" s="2"/>
      <c r="CYC255" s="2"/>
      <c r="CYD255" s="2"/>
      <c r="CYE255" s="2"/>
      <c r="CYF255" s="2"/>
      <c r="CYG255" s="2"/>
      <c r="CYH255" s="2"/>
      <c r="CYI255" s="2"/>
      <c r="CYJ255" s="2"/>
      <c r="CYK255" s="2"/>
      <c r="CYL255" s="2"/>
      <c r="CYM255" s="2"/>
      <c r="CYN255" s="2"/>
      <c r="CYO255" s="2"/>
      <c r="CYP255" s="2"/>
      <c r="CYQ255" s="2"/>
      <c r="CYR255" s="2"/>
      <c r="CYS255" s="2"/>
      <c r="CYT255" s="2"/>
      <c r="CYU255" s="2"/>
      <c r="CYV255" s="2"/>
      <c r="CYW255" s="2"/>
      <c r="CYX255" s="2"/>
      <c r="CYY255" s="2"/>
      <c r="CYZ255" s="2"/>
      <c r="CZA255" s="2"/>
      <c r="CZB255" s="2"/>
      <c r="CZC255" s="2"/>
      <c r="CZD255" s="2"/>
      <c r="CZE255" s="2"/>
      <c r="CZF255" s="2"/>
      <c r="CZG255" s="2"/>
      <c r="CZH255" s="2"/>
      <c r="CZI255" s="2"/>
      <c r="CZJ255" s="2"/>
      <c r="CZK255" s="2"/>
      <c r="CZL255" s="2"/>
      <c r="CZM255" s="2"/>
      <c r="CZN255" s="2"/>
      <c r="CZO255" s="2"/>
      <c r="CZP255" s="2"/>
      <c r="CZQ255" s="2"/>
      <c r="CZR255" s="2"/>
      <c r="CZS255" s="2"/>
      <c r="CZT255" s="2"/>
      <c r="CZU255" s="2"/>
      <c r="CZV255" s="2"/>
      <c r="CZW255" s="2"/>
      <c r="CZX255" s="2"/>
      <c r="CZY255" s="2"/>
      <c r="CZZ255" s="2"/>
      <c r="DAA255" s="2"/>
      <c r="DAB255" s="2"/>
      <c r="DAC255" s="2"/>
      <c r="DAD255" s="2"/>
      <c r="DAE255" s="2"/>
      <c r="DAF255" s="2"/>
      <c r="DAG255" s="2"/>
      <c r="DAH255" s="2"/>
      <c r="DAI255" s="2"/>
      <c r="DAJ255" s="2"/>
      <c r="DAK255" s="2"/>
      <c r="DAL255" s="2"/>
      <c r="DAM255" s="2"/>
      <c r="DAN255" s="2"/>
      <c r="DAO255" s="2"/>
      <c r="DAP255" s="2"/>
      <c r="DAQ255" s="2"/>
      <c r="DAR255" s="2"/>
      <c r="DAS255" s="2"/>
      <c r="DAT255" s="2"/>
      <c r="DAU255" s="2"/>
      <c r="DAV255" s="2"/>
      <c r="DAW255" s="2"/>
      <c r="DAX255" s="2"/>
      <c r="DAY255" s="2"/>
      <c r="DAZ255" s="2"/>
      <c r="DBA255" s="2"/>
      <c r="DBB255" s="2"/>
      <c r="DBC255" s="2"/>
      <c r="DBD255" s="2"/>
      <c r="DBE255" s="2"/>
      <c r="DBF255" s="2"/>
      <c r="DBG255" s="2"/>
      <c r="DBH255" s="2"/>
      <c r="DBI255" s="2"/>
      <c r="DBJ255" s="2"/>
      <c r="DBK255" s="2"/>
      <c r="DBL255" s="2"/>
      <c r="DBM255" s="2"/>
      <c r="DBN255" s="2"/>
      <c r="DBO255" s="2"/>
      <c r="DBP255" s="2"/>
      <c r="DBQ255" s="2"/>
      <c r="DBR255" s="2"/>
      <c r="DBS255" s="2"/>
      <c r="DBT255" s="2"/>
      <c r="DBU255" s="2"/>
      <c r="DBV255" s="2"/>
      <c r="DBW255" s="2"/>
      <c r="DBX255" s="2"/>
      <c r="DBY255" s="2"/>
      <c r="DBZ255" s="2"/>
      <c r="DCA255" s="2"/>
      <c r="DCB255" s="2"/>
      <c r="DCC255" s="2"/>
      <c r="DCD255" s="2"/>
      <c r="DCE255" s="2"/>
      <c r="DCF255" s="2"/>
      <c r="DCG255" s="2"/>
      <c r="DCH255" s="2"/>
      <c r="DCI255" s="2"/>
      <c r="DCJ255" s="2"/>
      <c r="DCK255" s="2"/>
      <c r="DCL255" s="2"/>
      <c r="DCM255" s="2"/>
      <c r="DCN255" s="2"/>
      <c r="DCO255" s="2"/>
      <c r="DCP255" s="2"/>
      <c r="DCQ255" s="2"/>
      <c r="DCR255" s="2"/>
      <c r="DCS255" s="2"/>
      <c r="DCT255" s="2"/>
      <c r="DCU255" s="2"/>
      <c r="DCV255" s="2"/>
      <c r="DCW255" s="2"/>
      <c r="DCX255" s="2"/>
      <c r="DCY255" s="2"/>
      <c r="DCZ255" s="2"/>
      <c r="DDA255" s="2"/>
      <c r="DDB255" s="2"/>
      <c r="DDC255" s="2"/>
      <c r="DDD255" s="2"/>
      <c r="DDE255" s="2"/>
      <c r="DDF255" s="2"/>
      <c r="DDG255" s="2"/>
      <c r="DDH255" s="2"/>
      <c r="DDI255" s="2"/>
      <c r="DDJ255" s="2"/>
      <c r="DDK255" s="2"/>
      <c r="DDL255" s="2"/>
      <c r="DDM255" s="2"/>
      <c r="DDN255" s="2"/>
      <c r="DDO255" s="2"/>
      <c r="DDP255" s="2"/>
      <c r="DDQ255" s="2"/>
      <c r="DDR255" s="2"/>
      <c r="DDS255" s="2"/>
      <c r="DDT255" s="2"/>
      <c r="DDU255" s="2"/>
      <c r="DDV255" s="2"/>
      <c r="DDW255" s="2"/>
      <c r="DDX255" s="2"/>
      <c r="DDY255" s="2"/>
      <c r="DDZ255" s="2"/>
      <c r="DEA255" s="2"/>
      <c r="DEB255" s="2"/>
      <c r="DEC255" s="2"/>
      <c r="DED255" s="2"/>
      <c r="DEE255" s="2"/>
      <c r="DEF255" s="2"/>
      <c r="DEG255" s="2"/>
      <c r="DEH255" s="2"/>
      <c r="DEI255" s="2"/>
      <c r="DEJ255" s="2"/>
      <c r="DEK255" s="2"/>
      <c r="DEL255" s="2"/>
      <c r="DEM255" s="2"/>
      <c r="DEN255" s="2"/>
      <c r="DEO255" s="2"/>
      <c r="DEP255" s="2"/>
      <c r="DEQ255" s="2"/>
      <c r="DER255" s="2"/>
      <c r="DES255" s="2"/>
      <c r="DET255" s="2"/>
      <c r="DEU255" s="2"/>
      <c r="DEV255" s="2"/>
      <c r="DEW255" s="2"/>
      <c r="DEX255" s="2"/>
      <c r="DEY255" s="2"/>
      <c r="DEZ255" s="2"/>
      <c r="DFA255" s="2"/>
      <c r="DFB255" s="2"/>
      <c r="DFC255" s="2"/>
      <c r="DFD255" s="2"/>
      <c r="DFE255" s="2"/>
      <c r="DFF255" s="2"/>
      <c r="DFG255" s="2"/>
      <c r="DFH255" s="2"/>
      <c r="DFI255" s="2"/>
      <c r="DFJ255" s="2"/>
      <c r="DFK255" s="2"/>
      <c r="DFL255" s="2"/>
      <c r="DFM255" s="2"/>
      <c r="DFN255" s="2"/>
      <c r="DFO255" s="2"/>
      <c r="DFP255" s="2"/>
      <c r="DFQ255" s="2"/>
      <c r="DFR255" s="2"/>
      <c r="DFS255" s="2"/>
      <c r="DFT255" s="2"/>
      <c r="DFU255" s="2"/>
      <c r="DFV255" s="2"/>
      <c r="DFW255" s="2"/>
      <c r="DFX255" s="2"/>
      <c r="DFY255" s="2"/>
      <c r="DFZ255" s="2"/>
      <c r="DGA255" s="2"/>
      <c r="DGB255" s="2"/>
      <c r="DGC255" s="2"/>
      <c r="DGD255" s="2"/>
      <c r="DGE255" s="2"/>
      <c r="DGF255" s="2"/>
      <c r="DGG255" s="2"/>
      <c r="DGH255" s="2"/>
      <c r="DGI255" s="2"/>
      <c r="DGJ255" s="2"/>
      <c r="DGK255" s="2"/>
      <c r="DGL255" s="2"/>
      <c r="DGM255" s="2"/>
      <c r="DGN255" s="2"/>
      <c r="DGO255" s="2"/>
      <c r="DGP255" s="2"/>
      <c r="DGQ255" s="2"/>
      <c r="DGR255" s="2"/>
      <c r="DGS255" s="2"/>
      <c r="DGT255" s="2"/>
      <c r="DGU255" s="2"/>
      <c r="DGV255" s="2"/>
      <c r="DGW255" s="2"/>
      <c r="DGX255" s="2"/>
      <c r="DGY255" s="2"/>
      <c r="DGZ255" s="2"/>
      <c r="DHA255" s="2"/>
      <c r="DHB255" s="2"/>
      <c r="DHC255" s="2"/>
      <c r="DHD255" s="2"/>
      <c r="DHE255" s="2"/>
      <c r="DHF255" s="2"/>
      <c r="DHG255" s="2"/>
      <c r="DHH255" s="2"/>
      <c r="DHI255" s="2"/>
      <c r="DHJ255" s="2"/>
      <c r="DHK255" s="2"/>
      <c r="DHL255" s="2"/>
      <c r="DHM255" s="2"/>
      <c r="DHN255" s="2"/>
      <c r="DHO255" s="2"/>
      <c r="DHP255" s="2"/>
      <c r="DHQ255" s="2"/>
      <c r="DHR255" s="2"/>
      <c r="DHS255" s="2"/>
      <c r="DHT255" s="2"/>
      <c r="DHU255" s="2"/>
      <c r="DHV255" s="2"/>
      <c r="DHW255" s="2"/>
      <c r="DHX255" s="2"/>
      <c r="DHY255" s="2"/>
      <c r="DHZ255" s="2"/>
      <c r="DIA255" s="2"/>
      <c r="DIB255" s="2"/>
      <c r="DIC255" s="2"/>
      <c r="DID255" s="2"/>
      <c r="DIE255" s="2"/>
      <c r="DIF255" s="2"/>
      <c r="DIG255" s="2"/>
      <c r="DIH255" s="2"/>
      <c r="DII255" s="2"/>
      <c r="DIJ255" s="2"/>
      <c r="DIK255" s="2"/>
      <c r="DIL255" s="2"/>
      <c r="DIM255" s="2"/>
      <c r="DIN255" s="2"/>
      <c r="DIO255" s="2"/>
      <c r="DIP255" s="2"/>
      <c r="DIQ255" s="2"/>
      <c r="DIR255" s="2"/>
      <c r="DIS255" s="2"/>
      <c r="DIT255" s="2"/>
      <c r="DIU255" s="2"/>
      <c r="DIV255" s="2"/>
      <c r="DIW255" s="2"/>
      <c r="DIX255" s="2"/>
      <c r="DIY255" s="2"/>
      <c r="DIZ255" s="2"/>
      <c r="DJA255" s="2"/>
      <c r="DJB255" s="2"/>
      <c r="DJC255" s="2"/>
      <c r="DJD255" s="2"/>
      <c r="DJE255" s="2"/>
      <c r="DJF255" s="2"/>
      <c r="DJG255" s="2"/>
      <c r="DJH255" s="2"/>
      <c r="DJI255" s="2"/>
      <c r="DJJ255" s="2"/>
      <c r="DJK255" s="2"/>
      <c r="DJL255" s="2"/>
      <c r="DJM255" s="2"/>
      <c r="DJN255" s="2"/>
      <c r="DJO255" s="2"/>
      <c r="DJP255" s="2"/>
      <c r="DJQ255" s="2"/>
      <c r="DJR255" s="2"/>
      <c r="DJS255" s="2"/>
      <c r="DJT255" s="2"/>
      <c r="DJU255" s="2"/>
      <c r="DJV255" s="2"/>
      <c r="DJW255" s="2"/>
      <c r="DJX255" s="2"/>
      <c r="DJY255" s="2"/>
      <c r="DJZ255" s="2"/>
      <c r="DKA255" s="2"/>
      <c r="DKB255" s="2"/>
      <c r="DKC255" s="2"/>
      <c r="DKD255" s="2"/>
      <c r="DKE255" s="2"/>
      <c r="DKF255" s="2"/>
      <c r="DKG255" s="2"/>
      <c r="DKH255" s="2"/>
      <c r="DKI255" s="2"/>
      <c r="DKJ255" s="2"/>
      <c r="DKK255" s="2"/>
      <c r="DKL255" s="2"/>
      <c r="DKM255" s="2"/>
      <c r="DKN255" s="2"/>
      <c r="DKO255" s="2"/>
      <c r="DKP255" s="2"/>
      <c r="DKQ255" s="2"/>
      <c r="DKR255" s="2"/>
      <c r="DKS255" s="2"/>
      <c r="DKT255" s="2"/>
      <c r="DKU255" s="2"/>
      <c r="DKV255" s="2"/>
      <c r="DKW255" s="2"/>
      <c r="DKX255" s="2"/>
      <c r="DKY255" s="2"/>
      <c r="DKZ255" s="2"/>
      <c r="DLA255" s="2"/>
      <c r="DLB255" s="2"/>
      <c r="DLC255" s="2"/>
      <c r="DLD255" s="2"/>
      <c r="DLE255" s="2"/>
      <c r="DLF255" s="2"/>
      <c r="DLG255" s="2"/>
      <c r="DLH255" s="2"/>
      <c r="DLI255" s="2"/>
      <c r="DLJ255" s="2"/>
      <c r="DLK255" s="2"/>
      <c r="DLL255" s="2"/>
      <c r="DLM255" s="2"/>
      <c r="DLN255" s="2"/>
      <c r="DLO255" s="2"/>
      <c r="DLP255" s="2"/>
      <c r="DLQ255" s="2"/>
      <c r="DLR255" s="2"/>
      <c r="DLS255" s="2"/>
      <c r="DLT255" s="2"/>
      <c r="DLU255" s="2"/>
      <c r="DLV255" s="2"/>
      <c r="DLW255" s="2"/>
      <c r="DLX255" s="2"/>
      <c r="DLY255" s="2"/>
      <c r="DLZ255" s="2"/>
      <c r="DMA255" s="2"/>
      <c r="DMB255" s="2"/>
      <c r="DMC255" s="2"/>
      <c r="DMD255" s="2"/>
      <c r="DME255" s="2"/>
      <c r="DMF255" s="2"/>
      <c r="DMG255" s="2"/>
      <c r="DMH255" s="2"/>
      <c r="DMI255" s="2"/>
      <c r="DMJ255" s="2"/>
      <c r="DMK255" s="2"/>
      <c r="DML255" s="2"/>
      <c r="DMM255" s="2"/>
      <c r="DMN255" s="2"/>
      <c r="DMO255" s="2"/>
      <c r="DMP255" s="2"/>
      <c r="DMQ255" s="2"/>
      <c r="DMR255" s="2"/>
      <c r="DMS255" s="2"/>
      <c r="DMT255" s="2"/>
      <c r="DMU255" s="2"/>
      <c r="DMV255" s="2"/>
      <c r="DMW255" s="2"/>
      <c r="DMX255" s="2"/>
      <c r="DMY255" s="2"/>
      <c r="DMZ255" s="2"/>
      <c r="DNA255" s="2"/>
      <c r="DNB255" s="2"/>
      <c r="DNC255" s="2"/>
      <c r="DND255" s="2"/>
      <c r="DNE255" s="2"/>
      <c r="DNF255" s="2"/>
      <c r="DNG255" s="2"/>
      <c r="DNH255" s="2"/>
      <c r="DNI255" s="2"/>
      <c r="DNJ255" s="2"/>
      <c r="DNK255" s="2"/>
      <c r="DNL255" s="2"/>
      <c r="DNM255" s="2"/>
      <c r="DNN255" s="2"/>
      <c r="DNO255" s="2"/>
      <c r="DNP255" s="2"/>
      <c r="DNQ255" s="2"/>
      <c r="DNR255" s="2"/>
      <c r="DNS255" s="2"/>
      <c r="DNT255" s="2"/>
      <c r="DNU255" s="2"/>
      <c r="DNV255" s="2"/>
      <c r="DNW255" s="2"/>
      <c r="DNX255" s="2"/>
      <c r="DNY255" s="2"/>
      <c r="DNZ255" s="2"/>
      <c r="DOA255" s="2"/>
      <c r="DOB255" s="2"/>
      <c r="DOC255" s="2"/>
      <c r="DOD255" s="2"/>
      <c r="DOE255" s="2"/>
      <c r="DOF255" s="2"/>
      <c r="DOG255" s="2"/>
      <c r="DOH255" s="2"/>
      <c r="DOI255" s="2"/>
      <c r="DOJ255" s="2"/>
      <c r="DOK255" s="2"/>
      <c r="DOL255" s="2"/>
      <c r="DOM255" s="2"/>
      <c r="DON255" s="2"/>
      <c r="DOO255" s="2"/>
      <c r="DOP255" s="2"/>
      <c r="DOQ255" s="2"/>
      <c r="DOR255" s="2"/>
      <c r="DOS255" s="2"/>
      <c r="DOT255" s="2"/>
      <c r="DOU255" s="2"/>
      <c r="DOV255" s="2"/>
      <c r="DOW255" s="2"/>
      <c r="DOX255" s="2"/>
      <c r="DOY255" s="2"/>
      <c r="DOZ255" s="2"/>
      <c r="DPA255" s="2"/>
      <c r="DPB255" s="2"/>
      <c r="DPC255" s="2"/>
      <c r="DPD255" s="2"/>
      <c r="DPE255" s="2"/>
      <c r="DPF255" s="2"/>
      <c r="DPG255" s="2"/>
      <c r="DPH255" s="2"/>
      <c r="DPI255" s="2"/>
      <c r="DPJ255" s="2"/>
      <c r="DPK255" s="2"/>
      <c r="DPL255" s="2"/>
      <c r="DPM255" s="2"/>
      <c r="DPN255" s="2"/>
      <c r="DPO255" s="2"/>
      <c r="DPP255" s="2"/>
      <c r="DPQ255" s="2"/>
      <c r="DPR255" s="2"/>
      <c r="DPS255" s="2"/>
      <c r="DPT255" s="2"/>
      <c r="DPU255" s="2"/>
      <c r="DPV255" s="2"/>
      <c r="DPW255" s="2"/>
      <c r="DPX255" s="2"/>
      <c r="DPY255" s="2"/>
      <c r="DPZ255" s="2"/>
      <c r="DQA255" s="2"/>
      <c r="DQB255" s="2"/>
      <c r="DQC255" s="2"/>
      <c r="DQD255" s="2"/>
      <c r="DQE255" s="2"/>
      <c r="DQF255" s="2"/>
      <c r="DQG255" s="2"/>
      <c r="DQH255" s="2"/>
      <c r="DQI255" s="2"/>
      <c r="DQJ255" s="2"/>
      <c r="DQK255" s="2"/>
      <c r="DQL255" s="2"/>
      <c r="DQM255" s="2"/>
      <c r="DQN255" s="2"/>
      <c r="DQO255" s="2"/>
      <c r="DQP255" s="2"/>
      <c r="DQQ255" s="2"/>
      <c r="DQR255" s="2"/>
      <c r="DQS255" s="2"/>
      <c r="DQT255" s="2"/>
      <c r="DQU255" s="2"/>
      <c r="DQV255" s="2"/>
      <c r="DQW255" s="2"/>
      <c r="DQX255" s="2"/>
      <c r="DQY255" s="2"/>
      <c r="DQZ255" s="2"/>
      <c r="DRA255" s="2"/>
      <c r="DRB255" s="2"/>
      <c r="DRC255" s="2"/>
      <c r="DRD255" s="2"/>
      <c r="DRE255" s="2"/>
      <c r="DRF255" s="2"/>
      <c r="DRG255" s="2"/>
      <c r="DRH255" s="2"/>
      <c r="DRI255" s="2"/>
      <c r="DRJ255" s="2"/>
      <c r="DRK255" s="2"/>
      <c r="DRL255" s="2"/>
      <c r="DRM255" s="2"/>
      <c r="DRN255" s="2"/>
      <c r="DRO255" s="2"/>
      <c r="DRP255" s="2"/>
      <c r="DRQ255" s="2"/>
      <c r="DRR255" s="2"/>
      <c r="DRS255" s="2"/>
      <c r="DRT255" s="2"/>
      <c r="DRU255" s="2"/>
      <c r="DRV255" s="2"/>
      <c r="DRW255" s="2"/>
      <c r="DRX255" s="2"/>
      <c r="DRY255" s="2"/>
      <c r="DRZ255" s="2"/>
      <c r="DSA255" s="2"/>
      <c r="DSB255" s="2"/>
      <c r="DSC255" s="2"/>
      <c r="DSD255" s="2"/>
      <c r="DSE255" s="2"/>
      <c r="DSF255" s="2"/>
      <c r="DSG255" s="2"/>
      <c r="DSH255" s="2"/>
      <c r="DSI255" s="2"/>
      <c r="DSJ255" s="2"/>
      <c r="DSK255" s="2"/>
      <c r="DSL255" s="2"/>
      <c r="DSM255" s="2"/>
      <c r="DSN255" s="2"/>
      <c r="DSO255" s="2"/>
      <c r="DSP255" s="2"/>
      <c r="DSQ255" s="2"/>
      <c r="DSR255" s="2"/>
      <c r="DSS255" s="2"/>
      <c r="DST255" s="2"/>
      <c r="DSU255" s="2"/>
      <c r="DSV255" s="2"/>
      <c r="DSW255" s="2"/>
      <c r="DSX255" s="2"/>
      <c r="DSY255" s="2"/>
      <c r="DSZ255" s="2"/>
      <c r="DTA255" s="2"/>
      <c r="DTB255" s="2"/>
      <c r="DTC255" s="2"/>
      <c r="DTD255" s="2"/>
      <c r="DTE255" s="2"/>
      <c r="DTF255" s="2"/>
      <c r="DTG255" s="2"/>
      <c r="DTH255" s="2"/>
      <c r="DTI255" s="2"/>
      <c r="DTJ255" s="2"/>
      <c r="DTK255" s="2"/>
      <c r="DTL255" s="2"/>
      <c r="DTM255" s="2"/>
      <c r="DTN255" s="2"/>
      <c r="DTO255" s="2"/>
      <c r="DTP255" s="2"/>
      <c r="DTQ255" s="2"/>
      <c r="DTR255" s="2"/>
      <c r="DTS255" s="2"/>
      <c r="DTT255" s="2"/>
      <c r="DTU255" s="2"/>
      <c r="DTV255" s="2"/>
      <c r="DTW255" s="2"/>
      <c r="DTX255" s="2"/>
      <c r="DTY255" s="2"/>
      <c r="DTZ255" s="2"/>
      <c r="DUA255" s="2"/>
      <c r="DUB255" s="2"/>
      <c r="DUC255" s="2"/>
      <c r="DUD255" s="2"/>
      <c r="DUE255" s="2"/>
      <c r="DUF255" s="2"/>
      <c r="DUG255" s="2"/>
      <c r="DUH255" s="2"/>
      <c r="DUI255" s="2"/>
      <c r="DUJ255" s="2"/>
      <c r="DUK255" s="2"/>
      <c r="DUL255" s="2"/>
      <c r="DUM255" s="2"/>
      <c r="DUN255" s="2"/>
      <c r="DUO255" s="2"/>
      <c r="DUP255" s="2"/>
      <c r="DUQ255" s="2"/>
      <c r="DUR255" s="2"/>
      <c r="DUS255" s="2"/>
      <c r="DUT255" s="2"/>
      <c r="DUU255" s="2"/>
      <c r="DUV255" s="2"/>
      <c r="DUW255" s="2"/>
      <c r="DUX255" s="2"/>
      <c r="DUY255" s="2"/>
      <c r="DUZ255" s="2"/>
      <c r="DVA255" s="2"/>
      <c r="DVB255" s="2"/>
      <c r="DVC255" s="2"/>
      <c r="DVD255" s="2"/>
      <c r="DVE255" s="2"/>
      <c r="DVF255" s="2"/>
      <c r="DVG255" s="2"/>
      <c r="DVH255" s="2"/>
      <c r="DVI255" s="2"/>
      <c r="DVJ255" s="2"/>
      <c r="DVK255" s="2"/>
      <c r="DVL255" s="2"/>
      <c r="DVM255" s="2"/>
      <c r="DVN255" s="2"/>
      <c r="DVO255" s="2"/>
      <c r="DVP255" s="2"/>
      <c r="DVQ255" s="2"/>
      <c r="DVR255" s="2"/>
      <c r="DVS255" s="2"/>
      <c r="DVT255" s="2"/>
      <c r="DVU255" s="2"/>
      <c r="DVV255" s="2"/>
      <c r="DVW255" s="2"/>
      <c r="DVX255" s="2"/>
      <c r="DVY255" s="2"/>
      <c r="DVZ255" s="2"/>
      <c r="DWA255" s="2"/>
      <c r="DWB255" s="2"/>
      <c r="DWC255" s="2"/>
      <c r="DWD255" s="2"/>
      <c r="DWE255" s="2"/>
      <c r="DWF255" s="2"/>
      <c r="DWG255" s="2"/>
      <c r="DWH255" s="2"/>
      <c r="DWI255" s="2"/>
      <c r="DWJ255" s="2"/>
      <c r="DWK255" s="2"/>
      <c r="DWL255" s="2"/>
      <c r="DWM255" s="2"/>
      <c r="DWN255" s="2"/>
      <c r="DWO255" s="2"/>
      <c r="DWP255" s="2"/>
      <c r="DWQ255" s="2"/>
      <c r="DWR255" s="2"/>
      <c r="DWS255" s="2"/>
      <c r="DWT255" s="2"/>
      <c r="DWU255" s="2"/>
      <c r="DWV255" s="2"/>
      <c r="DWW255" s="2"/>
      <c r="DWX255" s="2"/>
      <c r="DWY255" s="2"/>
      <c r="DWZ255" s="2"/>
      <c r="DXA255" s="2"/>
      <c r="DXB255" s="2"/>
      <c r="DXC255" s="2"/>
      <c r="DXD255" s="2"/>
      <c r="DXE255" s="2"/>
      <c r="DXF255" s="2"/>
      <c r="DXG255" s="2"/>
      <c r="DXH255" s="2"/>
      <c r="DXI255" s="2"/>
      <c r="DXJ255" s="2"/>
      <c r="DXK255" s="2"/>
      <c r="DXL255" s="2"/>
      <c r="DXM255" s="2"/>
      <c r="DXN255" s="2"/>
      <c r="DXO255" s="2"/>
      <c r="DXP255" s="2"/>
      <c r="DXQ255" s="2"/>
      <c r="DXR255" s="2"/>
      <c r="DXS255" s="2"/>
      <c r="DXT255" s="2"/>
      <c r="DXU255" s="2"/>
      <c r="DXV255" s="2"/>
      <c r="DXW255" s="2"/>
      <c r="DXX255" s="2"/>
      <c r="DXY255" s="2"/>
      <c r="DXZ255" s="2"/>
      <c r="DYA255" s="2"/>
      <c r="DYB255" s="2"/>
      <c r="DYC255" s="2"/>
      <c r="DYD255" s="2"/>
      <c r="DYE255" s="2"/>
      <c r="DYF255" s="2"/>
      <c r="DYG255" s="2"/>
      <c r="DYH255" s="2"/>
      <c r="DYI255" s="2"/>
      <c r="DYJ255" s="2"/>
      <c r="DYK255" s="2"/>
      <c r="DYL255" s="2"/>
      <c r="DYM255" s="2"/>
      <c r="DYN255" s="2"/>
      <c r="DYO255" s="2"/>
      <c r="DYP255" s="2"/>
      <c r="DYQ255" s="2"/>
      <c r="DYR255" s="2"/>
      <c r="DYS255" s="2"/>
      <c r="DYT255" s="2"/>
      <c r="DYU255" s="2"/>
      <c r="DYV255" s="2"/>
      <c r="DYW255" s="2"/>
      <c r="DYX255" s="2"/>
      <c r="DYY255" s="2"/>
      <c r="DYZ255" s="2"/>
      <c r="DZA255" s="2"/>
      <c r="DZB255" s="2"/>
      <c r="DZC255" s="2"/>
      <c r="DZD255" s="2"/>
      <c r="DZE255" s="2"/>
      <c r="DZF255" s="2"/>
      <c r="DZG255" s="2"/>
      <c r="DZH255" s="2"/>
      <c r="DZI255" s="2"/>
      <c r="DZJ255" s="2"/>
      <c r="DZK255" s="2"/>
      <c r="DZL255" s="2"/>
      <c r="DZM255" s="2"/>
      <c r="DZN255" s="2"/>
      <c r="DZO255" s="2"/>
      <c r="DZP255" s="2"/>
      <c r="DZQ255" s="2"/>
      <c r="DZR255" s="2"/>
      <c r="DZS255" s="2"/>
      <c r="DZT255" s="2"/>
      <c r="DZU255" s="2"/>
      <c r="DZV255" s="2"/>
      <c r="DZW255" s="2"/>
      <c r="DZX255" s="2"/>
      <c r="DZY255" s="2"/>
      <c r="DZZ255" s="2"/>
      <c r="EAA255" s="2"/>
      <c r="EAB255" s="2"/>
      <c r="EAC255" s="2"/>
      <c r="EAD255" s="2"/>
      <c r="EAE255" s="2"/>
      <c r="EAF255" s="2"/>
      <c r="EAG255" s="2"/>
      <c r="EAH255" s="2"/>
      <c r="EAI255" s="2"/>
      <c r="EAJ255" s="2"/>
      <c r="EAK255" s="2"/>
      <c r="EAL255" s="2"/>
      <c r="EAM255" s="2"/>
      <c r="EAN255" s="2"/>
      <c r="EAO255" s="2"/>
      <c r="EAP255" s="2"/>
      <c r="EAQ255" s="2"/>
      <c r="EAR255" s="2"/>
      <c r="EAS255" s="2"/>
      <c r="EAT255" s="2"/>
      <c r="EAU255" s="2"/>
      <c r="EAV255" s="2"/>
      <c r="EAW255" s="2"/>
      <c r="EAX255" s="2"/>
      <c r="EAY255" s="2"/>
      <c r="EAZ255" s="2"/>
      <c r="EBA255" s="2"/>
      <c r="EBB255" s="2"/>
      <c r="EBC255" s="2"/>
      <c r="EBD255" s="2"/>
      <c r="EBE255" s="2"/>
      <c r="EBF255" s="2"/>
      <c r="EBG255" s="2"/>
      <c r="EBH255" s="2"/>
      <c r="EBI255" s="2"/>
      <c r="EBJ255" s="2"/>
      <c r="EBK255" s="2"/>
      <c r="EBL255" s="2"/>
      <c r="EBM255" s="2"/>
      <c r="EBN255" s="2"/>
      <c r="EBO255" s="2"/>
      <c r="EBP255" s="2"/>
      <c r="EBQ255" s="2"/>
      <c r="EBR255" s="2"/>
      <c r="EBS255" s="2"/>
      <c r="EBT255" s="2"/>
      <c r="EBU255" s="2"/>
      <c r="EBV255" s="2"/>
      <c r="EBW255" s="2"/>
      <c r="EBX255" s="2"/>
      <c r="EBY255" s="2"/>
      <c r="EBZ255" s="2"/>
      <c r="ECA255" s="2"/>
      <c r="ECB255" s="2"/>
      <c r="ECC255" s="2"/>
      <c r="ECD255" s="2"/>
      <c r="ECE255" s="2"/>
      <c r="ECF255" s="2"/>
      <c r="ECG255" s="2"/>
      <c r="ECH255" s="2"/>
      <c r="ECI255" s="2"/>
      <c r="ECJ255" s="2"/>
      <c r="ECK255" s="2"/>
      <c r="ECL255" s="2"/>
      <c r="ECM255" s="2"/>
      <c r="ECN255" s="2"/>
      <c r="ECO255" s="2"/>
      <c r="ECP255" s="2"/>
      <c r="ECQ255" s="2"/>
      <c r="ECR255" s="2"/>
      <c r="ECS255" s="2"/>
      <c r="ECT255" s="2"/>
      <c r="ECU255" s="2"/>
      <c r="ECV255" s="2"/>
      <c r="ECW255" s="2"/>
      <c r="ECX255" s="2"/>
      <c r="ECY255" s="2"/>
      <c r="ECZ255" s="2"/>
      <c r="EDA255" s="2"/>
      <c r="EDB255" s="2"/>
      <c r="EDC255" s="2"/>
      <c r="EDD255" s="2"/>
      <c r="EDE255" s="2"/>
      <c r="EDF255" s="2"/>
      <c r="EDG255" s="2"/>
      <c r="EDH255" s="2"/>
      <c r="EDI255" s="2"/>
      <c r="EDJ255" s="2"/>
      <c r="EDK255" s="2"/>
      <c r="EDL255" s="2"/>
      <c r="EDM255" s="2"/>
      <c r="EDN255" s="2"/>
      <c r="EDO255" s="2"/>
      <c r="EDP255" s="2"/>
      <c r="EDQ255" s="2"/>
      <c r="EDR255" s="2"/>
      <c r="EDS255" s="2"/>
      <c r="EDT255" s="2"/>
      <c r="EDU255" s="2"/>
      <c r="EDV255" s="2"/>
      <c r="EDW255" s="2"/>
      <c r="EDX255" s="2"/>
      <c r="EDY255" s="2"/>
      <c r="EDZ255" s="2"/>
      <c r="EEA255" s="2"/>
      <c r="EEB255" s="2"/>
      <c r="EEC255" s="2"/>
      <c r="EED255" s="2"/>
      <c r="EEE255" s="2"/>
      <c r="EEF255" s="2"/>
      <c r="EEG255" s="2"/>
      <c r="EEH255" s="2"/>
      <c r="EEI255" s="2"/>
      <c r="EEJ255" s="2"/>
      <c r="EEK255" s="2"/>
      <c r="EEL255" s="2"/>
      <c r="EEM255" s="2"/>
      <c r="EEN255" s="2"/>
      <c r="EEO255" s="2"/>
      <c r="EEP255" s="2"/>
      <c r="EEQ255" s="2"/>
      <c r="EER255" s="2"/>
      <c r="EES255" s="2"/>
      <c r="EET255" s="2"/>
      <c r="EEU255" s="2"/>
      <c r="EEV255" s="2"/>
      <c r="EEW255" s="2"/>
      <c r="EEX255" s="2"/>
      <c r="EEY255" s="2"/>
      <c r="EEZ255" s="2"/>
      <c r="EFA255" s="2"/>
      <c r="EFB255" s="2"/>
      <c r="EFC255" s="2"/>
      <c r="EFD255" s="2"/>
      <c r="EFE255" s="2"/>
      <c r="EFF255" s="2"/>
      <c r="EFG255" s="2"/>
      <c r="EFH255" s="2"/>
      <c r="EFI255" s="2"/>
      <c r="EFJ255" s="2"/>
      <c r="EFK255" s="2"/>
      <c r="EFL255" s="2"/>
      <c r="EFM255" s="2"/>
      <c r="EFN255" s="2"/>
      <c r="EFO255" s="2"/>
      <c r="EFP255" s="2"/>
      <c r="EFQ255" s="2"/>
      <c r="EFR255" s="2"/>
      <c r="EFS255" s="2"/>
      <c r="EFT255" s="2"/>
      <c r="EFU255" s="2"/>
      <c r="EFV255" s="2"/>
      <c r="EFW255" s="2"/>
      <c r="EFX255" s="2"/>
      <c r="EFY255" s="2"/>
      <c r="EFZ255" s="2"/>
      <c r="EGA255" s="2"/>
      <c r="EGB255" s="2"/>
      <c r="EGC255" s="2"/>
      <c r="EGD255" s="2"/>
      <c r="EGE255" s="2"/>
      <c r="EGF255" s="2"/>
      <c r="EGG255" s="2"/>
      <c r="EGH255" s="2"/>
      <c r="EGI255" s="2"/>
      <c r="EGJ255" s="2"/>
      <c r="EGK255" s="2"/>
      <c r="EGL255" s="2"/>
      <c r="EGM255" s="2"/>
      <c r="EGN255" s="2"/>
      <c r="EGO255" s="2"/>
      <c r="EGP255" s="2"/>
      <c r="EGQ255" s="2"/>
      <c r="EGR255" s="2"/>
      <c r="EGS255" s="2"/>
      <c r="EGT255" s="2"/>
      <c r="EGU255" s="2"/>
      <c r="EGV255" s="2"/>
      <c r="EGW255" s="2"/>
      <c r="EGX255" s="2"/>
      <c r="EGY255" s="2"/>
      <c r="EGZ255" s="2"/>
      <c r="EHA255" s="2"/>
      <c r="EHB255" s="2"/>
      <c r="EHC255" s="2"/>
      <c r="EHD255" s="2"/>
      <c r="EHE255" s="2"/>
      <c r="EHF255" s="2"/>
      <c r="EHG255" s="2"/>
      <c r="EHH255" s="2"/>
      <c r="EHI255" s="2"/>
      <c r="EHJ255" s="2"/>
      <c r="EHK255" s="2"/>
      <c r="EHL255" s="2"/>
      <c r="EHM255" s="2"/>
      <c r="EHN255" s="2"/>
      <c r="EHO255" s="2"/>
      <c r="EHP255" s="2"/>
      <c r="EHQ255" s="2"/>
      <c r="EHR255" s="2"/>
      <c r="EHS255" s="2"/>
      <c r="EHT255" s="2"/>
      <c r="EHU255" s="2"/>
      <c r="EHV255" s="2"/>
      <c r="EHW255" s="2"/>
      <c r="EHX255" s="2"/>
      <c r="EHY255" s="2"/>
      <c r="EHZ255" s="2"/>
      <c r="EIA255" s="2"/>
      <c r="EIB255" s="2"/>
      <c r="EIC255" s="2"/>
      <c r="EID255" s="2"/>
      <c r="EIE255" s="2"/>
      <c r="EIF255" s="2"/>
      <c r="EIG255" s="2"/>
      <c r="EIH255" s="2"/>
      <c r="EII255" s="2"/>
      <c r="EIJ255" s="2"/>
      <c r="EIK255" s="2"/>
      <c r="EIL255" s="2"/>
      <c r="EIM255" s="2"/>
      <c r="EIN255" s="2"/>
      <c r="EIO255" s="2"/>
      <c r="EIP255" s="2"/>
      <c r="EIQ255" s="2"/>
      <c r="EIR255" s="2"/>
      <c r="EIS255" s="2"/>
      <c r="EIT255" s="2"/>
      <c r="EIU255" s="2"/>
      <c r="EIV255" s="2"/>
      <c r="EIW255" s="2"/>
      <c r="EIX255" s="2"/>
      <c r="EIY255" s="2"/>
      <c r="EIZ255" s="2"/>
      <c r="EJA255" s="2"/>
      <c r="EJB255" s="2"/>
      <c r="EJC255" s="2"/>
      <c r="EJD255" s="2"/>
      <c r="EJE255" s="2"/>
      <c r="EJF255" s="2"/>
      <c r="EJG255" s="2"/>
      <c r="EJH255" s="2"/>
      <c r="EJI255" s="2"/>
      <c r="EJJ255" s="2"/>
      <c r="EJK255" s="2"/>
      <c r="EJL255" s="2"/>
      <c r="EJM255" s="2"/>
      <c r="EJN255" s="2"/>
      <c r="EJO255" s="2"/>
      <c r="EJP255" s="2"/>
      <c r="EJQ255" s="2"/>
      <c r="EJR255" s="2"/>
      <c r="EJS255" s="2"/>
      <c r="EJT255" s="2"/>
      <c r="EJU255" s="2"/>
      <c r="EJV255" s="2"/>
      <c r="EJW255" s="2"/>
      <c r="EJX255" s="2"/>
      <c r="EJY255" s="2"/>
      <c r="EJZ255" s="2"/>
      <c r="EKA255" s="2"/>
      <c r="EKB255" s="2"/>
      <c r="EKC255" s="2"/>
      <c r="EKD255" s="2"/>
      <c r="EKE255" s="2"/>
      <c r="EKF255" s="2"/>
      <c r="EKG255" s="2"/>
      <c r="EKH255" s="2"/>
      <c r="EKI255" s="2"/>
      <c r="EKJ255" s="2"/>
      <c r="EKK255" s="2"/>
      <c r="EKL255" s="2"/>
      <c r="EKM255" s="2"/>
      <c r="EKN255" s="2"/>
      <c r="EKO255" s="2"/>
      <c r="EKP255" s="2"/>
      <c r="EKQ255" s="2"/>
      <c r="EKR255" s="2"/>
      <c r="EKS255" s="2"/>
      <c r="EKT255" s="2"/>
      <c r="EKU255" s="2"/>
      <c r="EKV255" s="2"/>
      <c r="EKW255" s="2"/>
      <c r="EKX255" s="2"/>
      <c r="EKY255" s="2"/>
      <c r="EKZ255" s="2"/>
      <c r="ELA255" s="2"/>
      <c r="ELB255" s="2"/>
      <c r="ELC255" s="2"/>
      <c r="ELD255" s="2"/>
      <c r="ELE255" s="2"/>
      <c r="ELF255" s="2"/>
      <c r="ELG255" s="2"/>
      <c r="ELH255" s="2"/>
      <c r="ELI255" s="2"/>
      <c r="ELJ255" s="2"/>
      <c r="ELK255" s="2"/>
      <c r="ELL255" s="2"/>
      <c r="ELM255" s="2"/>
      <c r="ELN255" s="2"/>
      <c r="ELO255" s="2"/>
      <c r="ELP255" s="2"/>
      <c r="ELQ255" s="2"/>
      <c r="ELR255" s="2"/>
      <c r="ELS255" s="2"/>
      <c r="ELT255" s="2"/>
      <c r="ELU255" s="2"/>
      <c r="ELV255" s="2"/>
      <c r="ELW255" s="2"/>
      <c r="ELX255" s="2"/>
      <c r="ELY255" s="2"/>
      <c r="ELZ255" s="2"/>
      <c r="EMA255" s="2"/>
      <c r="EMB255" s="2"/>
      <c r="EMC255" s="2"/>
      <c r="EMD255" s="2"/>
      <c r="EME255" s="2"/>
      <c r="EMF255" s="2"/>
      <c r="EMG255" s="2"/>
      <c r="EMH255" s="2"/>
      <c r="EMI255" s="2"/>
      <c r="EMJ255" s="2"/>
      <c r="EMK255" s="2"/>
      <c r="EML255" s="2"/>
      <c r="EMM255" s="2"/>
      <c r="EMN255" s="2"/>
      <c r="EMO255" s="2"/>
      <c r="EMP255" s="2"/>
      <c r="EMQ255" s="2"/>
      <c r="EMR255" s="2"/>
      <c r="EMS255" s="2"/>
      <c r="EMT255" s="2"/>
      <c r="EMU255" s="2"/>
      <c r="EMV255" s="2"/>
      <c r="EMW255" s="2"/>
      <c r="EMX255" s="2"/>
      <c r="EMY255" s="2"/>
      <c r="EMZ255" s="2"/>
      <c r="ENA255" s="2"/>
      <c r="ENB255" s="2"/>
      <c r="ENC255" s="2"/>
      <c r="END255" s="2"/>
      <c r="ENE255" s="2"/>
      <c r="ENF255" s="2"/>
      <c r="ENG255" s="2"/>
      <c r="ENH255" s="2"/>
      <c r="ENI255" s="2"/>
      <c r="ENJ255" s="2"/>
      <c r="ENK255" s="2"/>
      <c r="ENL255" s="2"/>
      <c r="ENM255" s="2"/>
      <c r="ENN255" s="2"/>
      <c r="ENO255" s="2"/>
      <c r="ENP255" s="2"/>
      <c r="ENQ255" s="2"/>
      <c r="ENR255" s="2"/>
      <c r="ENS255" s="2"/>
      <c r="ENT255" s="2"/>
      <c r="ENU255" s="2"/>
      <c r="ENV255" s="2"/>
      <c r="ENW255" s="2"/>
      <c r="ENX255" s="2"/>
      <c r="ENY255" s="2"/>
      <c r="ENZ255" s="2"/>
      <c r="EOA255" s="2"/>
      <c r="EOB255" s="2"/>
      <c r="EOC255" s="2"/>
      <c r="EOD255" s="2"/>
      <c r="EOE255" s="2"/>
      <c r="EOF255" s="2"/>
      <c r="EOG255" s="2"/>
      <c r="EOH255" s="2"/>
      <c r="EOI255" s="2"/>
      <c r="EOJ255" s="2"/>
      <c r="EOK255" s="2"/>
      <c r="EOL255" s="2"/>
      <c r="EOM255" s="2"/>
      <c r="EON255" s="2"/>
      <c r="EOO255" s="2"/>
      <c r="EOP255" s="2"/>
      <c r="EOQ255" s="2"/>
      <c r="EOR255" s="2"/>
      <c r="EOS255" s="2"/>
      <c r="EOT255" s="2"/>
      <c r="EOU255" s="2"/>
      <c r="EOV255" s="2"/>
      <c r="EOW255" s="2"/>
      <c r="EOX255" s="2"/>
      <c r="EOY255" s="2"/>
      <c r="EOZ255" s="2"/>
      <c r="EPA255" s="2"/>
      <c r="EPB255" s="2"/>
      <c r="EPC255" s="2"/>
      <c r="EPD255" s="2"/>
      <c r="EPE255" s="2"/>
      <c r="EPF255" s="2"/>
      <c r="EPG255" s="2"/>
      <c r="EPH255" s="2"/>
      <c r="EPI255" s="2"/>
      <c r="EPJ255" s="2"/>
      <c r="EPK255" s="2"/>
      <c r="EPL255" s="2"/>
      <c r="EPM255" s="2"/>
      <c r="EPN255" s="2"/>
      <c r="EPO255" s="2"/>
      <c r="EPP255" s="2"/>
      <c r="EPQ255" s="2"/>
      <c r="EPR255" s="2"/>
      <c r="EPS255" s="2"/>
      <c r="EPT255" s="2"/>
      <c r="EPU255" s="2"/>
      <c r="EPV255" s="2"/>
      <c r="EPW255" s="2"/>
      <c r="EPX255" s="2"/>
      <c r="EPY255" s="2"/>
      <c r="EPZ255" s="2"/>
      <c r="EQA255" s="2"/>
      <c r="EQB255" s="2"/>
      <c r="EQC255" s="2"/>
      <c r="EQD255" s="2"/>
      <c r="EQE255" s="2"/>
      <c r="EQF255" s="2"/>
      <c r="EQG255" s="2"/>
      <c r="EQH255" s="2"/>
      <c r="EQI255" s="2"/>
      <c r="EQJ255" s="2"/>
      <c r="EQK255" s="2"/>
      <c r="EQL255" s="2"/>
      <c r="EQM255" s="2"/>
      <c r="EQN255" s="2"/>
      <c r="EQO255" s="2"/>
      <c r="EQP255" s="2"/>
      <c r="EQQ255" s="2"/>
      <c r="EQR255" s="2"/>
      <c r="EQS255" s="2"/>
      <c r="EQT255" s="2"/>
      <c r="EQU255" s="2"/>
      <c r="EQV255" s="2"/>
      <c r="EQW255" s="2"/>
      <c r="EQX255" s="2"/>
      <c r="EQY255" s="2"/>
      <c r="EQZ255" s="2"/>
      <c r="ERA255" s="2"/>
      <c r="ERB255" s="2"/>
      <c r="ERC255" s="2"/>
      <c r="ERD255" s="2"/>
      <c r="ERE255" s="2"/>
      <c r="ERF255" s="2"/>
      <c r="ERG255" s="2"/>
      <c r="ERH255" s="2"/>
      <c r="ERI255" s="2"/>
      <c r="ERJ255" s="2"/>
      <c r="ERK255" s="2"/>
      <c r="ERL255" s="2"/>
      <c r="ERM255" s="2"/>
      <c r="ERN255" s="2"/>
      <c r="ERO255" s="2"/>
      <c r="ERP255" s="2"/>
      <c r="ERQ255" s="2"/>
      <c r="ERR255" s="2"/>
      <c r="ERS255" s="2"/>
      <c r="ERT255" s="2"/>
      <c r="ERU255" s="2"/>
      <c r="ERV255" s="2"/>
      <c r="ERW255" s="2"/>
      <c r="ERX255" s="2"/>
      <c r="ERY255" s="2"/>
      <c r="ERZ255" s="2"/>
      <c r="ESA255" s="2"/>
      <c r="ESB255" s="2"/>
      <c r="ESC255" s="2"/>
      <c r="ESD255" s="2"/>
      <c r="ESE255" s="2"/>
      <c r="ESF255" s="2"/>
      <c r="ESG255" s="2"/>
      <c r="ESH255" s="2"/>
      <c r="ESI255" s="2"/>
      <c r="ESJ255" s="2"/>
      <c r="ESK255" s="2"/>
      <c r="ESL255" s="2"/>
      <c r="ESM255" s="2"/>
      <c r="ESN255" s="2"/>
      <c r="ESO255" s="2"/>
      <c r="ESP255" s="2"/>
      <c r="ESQ255" s="2"/>
      <c r="ESR255" s="2"/>
      <c r="ESS255" s="2"/>
      <c r="EST255" s="2"/>
      <c r="ESU255" s="2"/>
      <c r="ESV255" s="2"/>
      <c r="ESW255" s="2"/>
      <c r="ESX255" s="2"/>
      <c r="ESY255" s="2"/>
      <c r="ESZ255" s="2"/>
      <c r="ETA255" s="2"/>
      <c r="ETB255" s="2"/>
      <c r="ETC255" s="2"/>
      <c r="ETD255" s="2"/>
      <c r="ETE255" s="2"/>
      <c r="ETF255" s="2"/>
      <c r="ETG255" s="2"/>
      <c r="ETH255" s="2"/>
      <c r="ETI255" s="2"/>
      <c r="ETJ255" s="2"/>
      <c r="ETK255" s="2"/>
      <c r="ETL255" s="2"/>
      <c r="ETM255" s="2"/>
      <c r="ETN255" s="2"/>
      <c r="ETO255" s="2"/>
      <c r="ETP255" s="2"/>
      <c r="ETQ255" s="2"/>
      <c r="ETR255" s="2"/>
      <c r="ETS255" s="2"/>
      <c r="ETT255" s="2"/>
      <c r="ETU255" s="2"/>
      <c r="ETV255" s="2"/>
      <c r="ETW255" s="2"/>
      <c r="ETX255" s="2"/>
      <c r="ETY255" s="2"/>
      <c r="ETZ255" s="2"/>
      <c r="EUA255" s="2"/>
      <c r="EUB255" s="2"/>
      <c r="EUC255" s="2"/>
      <c r="EUD255" s="2"/>
      <c r="EUE255" s="2"/>
      <c r="EUF255" s="2"/>
      <c r="EUG255" s="2"/>
      <c r="EUH255" s="2"/>
      <c r="EUI255" s="2"/>
      <c r="EUJ255" s="2"/>
      <c r="EUK255" s="2"/>
      <c r="EUL255" s="2"/>
      <c r="EUM255" s="2"/>
      <c r="EUN255" s="2"/>
      <c r="EUO255" s="2"/>
      <c r="EUP255" s="2"/>
      <c r="EUQ255" s="2"/>
      <c r="EUR255" s="2"/>
      <c r="EUS255" s="2"/>
      <c r="EUT255" s="2"/>
      <c r="EUU255" s="2"/>
      <c r="EUV255" s="2"/>
      <c r="EUW255" s="2"/>
      <c r="EUX255" s="2"/>
      <c r="EUY255" s="2"/>
      <c r="EUZ255" s="2"/>
      <c r="EVA255" s="2"/>
      <c r="EVB255" s="2"/>
      <c r="EVC255" s="2"/>
      <c r="EVD255" s="2"/>
      <c r="EVE255" s="2"/>
      <c r="EVF255" s="2"/>
      <c r="EVG255" s="2"/>
      <c r="EVH255" s="2"/>
      <c r="EVI255" s="2"/>
      <c r="EVJ255" s="2"/>
      <c r="EVK255" s="2"/>
      <c r="EVL255" s="2"/>
      <c r="EVM255" s="2"/>
      <c r="EVN255" s="2"/>
      <c r="EVO255" s="2"/>
      <c r="EVP255" s="2"/>
      <c r="EVQ255" s="2"/>
      <c r="EVR255" s="2"/>
      <c r="EVS255" s="2"/>
      <c r="EVT255" s="2"/>
      <c r="EVU255" s="2"/>
      <c r="EVV255" s="2"/>
      <c r="EVW255" s="2"/>
      <c r="EVX255" s="2"/>
      <c r="EVY255" s="2"/>
      <c r="EVZ255" s="2"/>
      <c r="EWA255" s="2"/>
      <c r="EWB255" s="2"/>
      <c r="EWC255" s="2"/>
      <c r="EWD255" s="2"/>
      <c r="EWE255" s="2"/>
      <c r="EWF255" s="2"/>
      <c r="EWG255" s="2"/>
      <c r="EWH255" s="2"/>
      <c r="EWI255" s="2"/>
      <c r="EWJ255" s="2"/>
      <c r="EWK255" s="2"/>
      <c r="EWL255" s="2"/>
      <c r="EWM255" s="2"/>
      <c r="EWN255" s="2"/>
      <c r="EWO255" s="2"/>
      <c r="EWP255" s="2"/>
      <c r="EWQ255" s="2"/>
      <c r="EWR255" s="2"/>
      <c r="EWS255" s="2"/>
      <c r="EWT255" s="2"/>
      <c r="EWU255" s="2"/>
      <c r="EWV255" s="2"/>
      <c r="EWW255" s="2"/>
      <c r="EWX255" s="2"/>
      <c r="EWY255" s="2"/>
      <c r="EWZ255" s="2"/>
      <c r="EXA255" s="2"/>
      <c r="EXB255" s="2"/>
      <c r="EXC255" s="2"/>
      <c r="EXD255" s="2"/>
      <c r="EXE255" s="2"/>
      <c r="EXF255" s="2"/>
      <c r="EXG255" s="2"/>
      <c r="EXH255" s="2"/>
      <c r="EXI255" s="2"/>
      <c r="EXJ255" s="2"/>
      <c r="EXK255" s="2"/>
      <c r="EXL255" s="2"/>
      <c r="EXM255" s="2"/>
      <c r="EXN255" s="2"/>
      <c r="EXO255" s="2"/>
      <c r="EXP255" s="2"/>
      <c r="EXQ255" s="2"/>
      <c r="EXR255" s="2"/>
      <c r="EXS255" s="2"/>
      <c r="EXT255" s="2"/>
      <c r="EXU255" s="2"/>
      <c r="EXV255" s="2"/>
      <c r="EXW255" s="2"/>
      <c r="EXX255" s="2"/>
      <c r="EXY255" s="2"/>
      <c r="EXZ255" s="2"/>
      <c r="EYA255" s="2"/>
      <c r="EYB255" s="2"/>
      <c r="EYC255" s="2"/>
      <c r="EYD255" s="2"/>
      <c r="EYE255" s="2"/>
      <c r="EYF255" s="2"/>
      <c r="EYG255" s="2"/>
      <c r="EYH255" s="2"/>
      <c r="EYI255" s="2"/>
      <c r="EYJ255" s="2"/>
      <c r="EYK255" s="2"/>
      <c r="EYL255" s="2"/>
      <c r="EYM255" s="2"/>
      <c r="EYN255" s="2"/>
      <c r="EYO255" s="2"/>
      <c r="EYP255" s="2"/>
      <c r="EYQ255" s="2"/>
      <c r="EYR255" s="2"/>
      <c r="EYS255" s="2"/>
      <c r="EYT255" s="2"/>
      <c r="EYU255" s="2"/>
      <c r="EYV255" s="2"/>
      <c r="EYW255" s="2"/>
      <c r="EYX255" s="2"/>
      <c r="EYY255" s="2"/>
      <c r="EYZ255" s="2"/>
      <c r="EZA255" s="2"/>
      <c r="EZB255" s="2"/>
      <c r="EZC255" s="2"/>
      <c r="EZD255" s="2"/>
      <c r="EZE255" s="2"/>
      <c r="EZF255" s="2"/>
      <c r="EZG255" s="2"/>
      <c r="EZH255" s="2"/>
      <c r="EZI255" s="2"/>
      <c r="EZJ255" s="2"/>
      <c r="EZK255" s="2"/>
      <c r="EZL255" s="2"/>
      <c r="EZM255" s="2"/>
      <c r="EZN255" s="2"/>
      <c r="EZO255" s="2"/>
      <c r="EZP255" s="2"/>
      <c r="EZQ255" s="2"/>
      <c r="EZR255" s="2"/>
      <c r="EZS255" s="2"/>
      <c r="EZT255" s="2"/>
      <c r="EZU255" s="2"/>
      <c r="EZV255" s="2"/>
      <c r="EZW255" s="2"/>
      <c r="EZX255" s="2"/>
      <c r="EZY255" s="2"/>
      <c r="EZZ255" s="2"/>
      <c r="FAA255" s="2"/>
      <c r="FAB255" s="2"/>
      <c r="FAC255" s="2"/>
      <c r="FAD255" s="2"/>
      <c r="FAE255" s="2"/>
      <c r="FAF255" s="2"/>
      <c r="FAG255" s="2"/>
      <c r="FAH255" s="2"/>
      <c r="FAI255" s="2"/>
      <c r="FAJ255" s="2"/>
      <c r="FAK255" s="2"/>
      <c r="FAL255" s="2"/>
      <c r="FAM255" s="2"/>
      <c r="FAN255" s="2"/>
      <c r="FAO255" s="2"/>
      <c r="FAP255" s="2"/>
      <c r="FAQ255" s="2"/>
      <c r="FAR255" s="2"/>
      <c r="FAS255" s="2"/>
      <c r="FAT255" s="2"/>
      <c r="FAU255" s="2"/>
      <c r="FAV255" s="2"/>
      <c r="FAW255" s="2"/>
      <c r="FAX255" s="2"/>
      <c r="FAY255" s="2"/>
      <c r="FAZ255" s="2"/>
      <c r="FBA255" s="2"/>
      <c r="FBB255" s="2"/>
      <c r="FBC255" s="2"/>
      <c r="FBD255" s="2"/>
      <c r="FBE255" s="2"/>
      <c r="FBF255" s="2"/>
      <c r="FBG255" s="2"/>
      <c r="FBH255" s="2"/>
      <c r="FBI255" s="2"/>
      <c r="FBJ255" s="2"/>
      <c r="FBK255" s="2"/>
      <c r="FBL255" s="2"/>
      <c r="FBM255" s="2"/>
      <c r="FBN255" s="2"/>
      <c r="FBO255" s="2"/>
      <c r="FBP255" s="2"/>
      <c r="FBQ255" s="2"/>
      <c r="FBR255" s="2"/>
      <c r="FBS255" s="2"/>
      <c r="FBT255" s="2"/>
      <c r="FBU255" s="2"/>
      <c r="FBV255" s="2"/>
      <c r="FBW255" s="2"/>
      <c r="FBX255" s="2"/>
      <c r="FBY255" s="2"/>
      <c r="FBZ255" s="2"/>
      <c r="FCA255" s="2"/>
      <c r="FCB255" s="2"/>
      <c r="FCC255" s="2"/>
      <c r="FCD255" s="2"/>
      <c r="FCE255" s="2"/>
      <c r="FCF255" s="2"/>
      <c r="FCG255" s="2"/>
      <c r="FCH255" s="2"/>
      <c r="FCI255" s="2"/>
      <c r="FCJ255" s="2"/>
      <c r="FCK255" s="2"/>
      <c r="FCL255" s="2"/>
      <c r="FCM255" s="2"/>
      <c r="FCN255" s="2"/>
      <c r="FCO255" s="2"/>
      <c r="FCP255" s="2"/>
      <c r="FCQ255" s="2"/>
      <c r="FCR255" s="2"/>
      <c r="FCS255" s="2"/>
      <c r="FCT255" s="2"/>
      <c r="FCU255" s="2"/>
      <c r="FCV255" s="2"/>
      <c r="FCW255" s="2"/>
      <c r="FCX255" s="2"/>
      <c r="FCY255" s="2"/>
      <c r="FCZ255" s="2"/>
      <c r="FDA255" s="2"/>
      <c r="FDB255" s="2"/>
      <c r="FDC255" s="2"/>
      <c r="FDD255" s="2"/>
      <c r="FDE255" s="2"/>
      <c r="FDF255" s="2"/>
      <c r="FDG255" s="2"/>
      <c r="FDH255" s="2"/>
      <c r="FDI255" s="2"/>
      <c r="FDJ255" s="2"/>
      <c r="FDK255" s="2"/>
      <c r="FDL255" s="2"/>
      <c r="FDM255" s="2"/>
      <c r="FDN255" s="2"/>
      <c r="FDO255" s="2"/>
      <c r="FDP255" s="2"/>
      <c r="FDQ255" s="2"/>
      <c r="FDR255" s="2"/>
      <c r="FDS255" s="2"/>
      <c r="FDT255" s="2"/>
      <c r="FDU255" s="2"/>
      <c r="FDV255" s="2"/>
      <c r="FDW255" s="2"/>
      <c r="FDX255" s="2"/>
      <c r="FDY255" s="2"/>
      <c r="FDZ255" s="2"/>
      <c r="FEA255" s="2"/>
      <c r="FEB255" s="2"/>
      <c r="FEC255" s="2"/>
      <c r="FED255" s="2"/>
      <c r="FEE255" s="2"/>
      <c r="FEF255" s="2"/>
      <c r="FEG255" s="2"/>
      <c r="FEH255" s="2"/>
      <c r="FEI255" s="2"/>
      <c r="FEJ255" s="2"/>
      <c r="FEK255" s="2"/>
      <c r="FEL255" s="2"/>
      <c r="FEM255" s="2"/>
      <c r="FEN255" s="2"/>
      <c r="FEO255" s="2"/>
      <c r="FEP255" s="2"/>
      <c r="FEQ255" s="2"/>
      <c r="FER255" s="2"/>
      <c r="FES255" s="2"/>
      <c r="FET255" s="2"/>
      <c r="FEU255" s="2"/>
      <c r="FEV255" s="2"/>
      <c r="FEW255" s="2"/>
      <c r="FEX255" s="2"/>
      <c r="FEY255" s="2"/>
      <c r="FEZ255" s="2"/>
      <c r="FFA255" s="2"/>
      <c r="FFB255" s="2"/>
      <c r="FFC255" s="2"/>
      <c r="FFD255" s="2"/>
      <c r="FFE255" s="2"/>
      <c r="FFF255" s="2"/>
      <c r="FFG255" s="2"/>
      <c r="FFH255" s="2"/>
      <c r="FFI255" s="2"/>
      <c r="FFJ255" s="2"/>
      <c r="FFK255" s="2"/>
      <c r="FFL255" s="2"/>
      <c r="FFM255" s="2"/>
      <c r="FFN255" s="2"/>
      <c r="FFO255" s="2"/>
      <c r="FFP255" s="2"/>
      <c r="FFQ255" s="2"/>
      <c r="FFR255" s="2"/>
      <c r="FFS255" s="2"/>
      <c r="FFT255" s="2"/>
      <c r="FFU255" s="2"/>
      <c r="FFV255" s="2"/>
      <c r="FFW255" s="2"/>
      <c r="FFX255" s="2"/>
      <c r="FFY255" s="2"/>
      <c r="FFZ255" s="2"/>
      <c r="FGA255" s="2"/>
      <c r="FGB255" s="2"/>
      <c r="FGC255" s="2"/>
      <c r="FGD255" s="2"/>
      <c r="FGE255" s="2"/>
      <c r="FGF255" s="2"/>
      <c r="FGG255" s="2"/>
      <c r="FGH255" s="2"/>
      <c r="FGI255" s="2"/>
      <c r="FGJ255" s="2"/>
      <c r="FGK255" s="2"/>
      <c r="FGL255" s="2"/>
      <c r="FGM255" s="2"/>
      <c r="FGN255" s="2"/>
      <c r="FGO255" s="2"/>
      <c r="FGP255" s="2"/>
      <c r="FGQ255" s="2"/>
      <c r="FGR255" s="2"/>
      <c r="FGS255" s="2"/>
      <c r="FGT255" s="2"/>
      <c r="FGU255" s="2"/>
      <c r="FGV255" s="2"/>
      <c r="FGW255" s="2"/>
      <c r="FGX255" s="2"/>
      <c r="FGY255" s="2"/>
      <c r="FGZ255" s="2"/>
      <c r="FHA255" s="2"/>
      <c r="FHB255" s="2"/>
      <c r="FHC255" s="2"/>
      <c r="FHD255" s="2"/>
      <c r="FHE255" s="2"/>
      <c r="FHF255" s="2"/>
      <c r="FHG255" s="2"/>
      <c r="FHH255" s="2"/>
      <c r="FHI255" s="2"/>
      <c r="FHJ255" s="2"/>
      <c r="FHK255" s="2"/>
      <c r="FHL255" s="2"/>
      <c r="FHM255" s="2"/>
      <c r="FHN255" s="2"/>
      <c r="FHO255" s="2"/>
      <c r="FHP255" s="2"/>
      <c r="FHQ255" s="2"/>
      <c r="FHR255" s="2"/>
      <c r="FHS255" s="2"/>
      <c r="FHT255" s="2"/>
      <c r="FHU255" s="2"/>
      <c r="FHV255" s="2"/>
      <c r="FHW255" s="2"/>
      <c r="FHX255" s="2"/>
      <c r="FHY255" s="2"/>
      <c r="FHZ255" s="2"/>
      <c r="FIA255" s="2"/>
      <c r="FIB255" s="2"/>
      <c r="FIC255" s="2"/>
      <c r="FID255" s="2"/>
      <c r="FIE255" s="2"/>
      <c r="FIF255" s="2"/>
      <c r="FIG255" s="2"/>
      <c r="FIH255" s="2"/>
      <c r="FII255" s="2"/>
      <c r="FIJ255" s="2"/>
      <c r="FIK255" s="2"/>
      <c r="FIL255" s="2"/>
      <c r="FIM255" s="2"/>
      <c r="FIN255" s="2"/>
      <c r="FIO255" s="2"/>
      <c r="FIP255" s="2"/>
      <c r="FIQ255" s="2"/>
      <c r="FIR255" s="2"/>
      <c r="FIS255" s="2"/>
      <c r="FIT255" s="2"/>
      <c r="FIU255" s="2"/>
      <c r="FIV255" s="2"/>
      <c r="FIW255" s="2"/>
      <c r="FIX255" s="2"/>
      <c r="FIY255" s="2"/>
      <c r="FIZ255" s="2"/>
      <c r="FJA255" s="2"/>
      <c r="FJB255" s="2"/>
      <c r="FJC255" s="2"/>
      <c r="FJD255" s="2"/>
      <c r="FJE255" s="2"/>
      <c r="FJF255" s="2"/>
      <c r="FJG255" s="2"/>
      <c r="FJH255" s="2"/>
      <c r="FJI255" s="2"/>
      <c r="FJJ255" s="2"/>
      <c r="FJK255" s="2"/>
      <c r="FJL255" s="2"/>
      <c r="FJM255" s="2"/>
      <c r="FJN255" s="2"/>
      <c r="FJO255" s="2"/>
      <c r="FJP255" s="2"/>
      <c r="FJQ255" s="2"/>
      <c r="FJR255" s="2"/>
      <c r="FJS255" s="2"/>
      <c r="FJT255" s="2"/>
      <c r="FJU255" s="2"/>
      <c r="FJV255" s="2"/>
      <c r="FJW255" s="2"/>
      <c r="FJX255" s="2"/>
      <c r="FJY255" s="2"/>
      <c r="FJZ255" s="2"/>
      <c r="FKA255" s="2"/>
      <c r="FKB255" s="2"/>
      <c r="FKC255" s="2"/>
      <c r="FKD255" s="2"/>
      <c r="FKE255" s="2"/>
      <c r="FKF255" s="2"/>
      <c r="FKG255" s="2"/>
      <c r="FKH255" s="2"/>
      <c r="FKI255" s="2"/>
      <c r="FKJ255" s="2"/>
      <c r="FKK255" s="2"/>
      <c r="FKL255" s="2"/>
      <c r="FKM255" s="2"/>
      <c r="FKN255" s="2"/>
      <c r="FKO255" s="2"/>
      <c r="FKP255" s="2"/>
      <c r="FKQ255" s="2"/>
      <c r="FKR255" s="2"/>
      <c r="FKS255" s="2"/>
      <c r="FKT255" s="2"/>
      <c r="FKU255" s="2"/>
      <c r="FKV255" s="2"/>
      <c r="FKW255" s="2"/>
      <c r="FKX255" s="2"/>
      <c r="FKY255" s="2"/>
      <c r="FKZ255" s="2"/>
      <c r="FLA255" s="2"/>
      <c r="FLB255" s="2"/>
      <c r="FLC255" s="2"/>
      <c r="FLD255" s="2"/>
      <c r="FLE255" s="2"/>
      <c r="FLF255" s="2"/>
      <c r="FLG255" s="2"/>
      <c r="FLH255" s="2"/>
      <c r="FLI255" s="2"/>
      <c r="FLJ255" s="2"/>
      <c r="FLK255" s="2"/>
      <c r="FLL255" s="2"/>
      <c r="FLM255" s="2"/>
      <c r="FLN255" s="2"/>
      <c r="FLO255" s="2"/>
      <c r="FLP255" s="2"/>
      <c r="FLQ255" s="2"/>
      <c r="FLR255" s="2"/>
      <c r="FLS255" s="2"/>
      <c r="FLT255" s="2"/>
      <c r="FLU255" s="2"/>
      <c r="FLV255" s="2"/>
      <c r="FLW255" s="2"/>
      <c r="FLX255" s="2"/>
      <c r="FLY255" s="2"/>
      <c r="FLZ255" s="2"/>
      <c r="FMA255" s="2"/>
      <c r="FMB255" s="2"/>
      <c r="FMC255" s="2"/>
      <c r="FMD255" s="2"/>
      <c r="FME255" s="2"/>
      <c r="FMF255" s="2"/>
      <c r="FMG255" s="2"/>
      <c r="FMH255" s="2"/>
      <c r="FMI255" s="2"/>
      <c r="FMJ255" s="2"/>
      <c r="FMK255" s="2"/>
      <c r="FML255" s="2"/>
      <c r="FMM255" s="2"/>
      <c r="FMN255" s="2"/>
      <c r="FMO255" s="2"/>
      <c r="FMP255" s="2"/>
      <c r="FMQ255" s="2"/>
      <c r="FMR255" s="2"/>
      <c r="FMS255" s="2"/>
      <c r="FMT255" s="2"/>
      <c r="FMU255" s="2"/>
      <c r="FMV255" s="2"/>
      <c r="FMW255" s="2"/>
      <c r="FMX255" s="2"/>
      <c r="FMY255" s="2"/>
      <c r="FMZ255" s="2"/>
      <c r="FNA255" s="2"/>
      <c r="FNB255" s="2"/>
      <c r="FNC255" s="2"/>
      <c r="FND255" s="2"/>
      <c r="FNE255" s="2"/>
      <c r="FNF255" s="2"/>
      <c r="FNG255" s="2"/>
      <c r="FNH255" s="2"/>
      <c r="FNI255" s="2"/>
      <c r="FNJ255" s="2"/>
      <c r="FNK255" s="2"/>
      <c r="FNL255" s="2"/>
      <c r="FNM255" s="2"/>
      <c r="FNN255" s="2"/>
      <c r="FNO255" s="2"/>
      <c r="FNP255" s="2"/>
      <c r="FNQ255" s="2"/>
      <c r="FNR255" s="2"/>
      <c r="FNS255" s="2"/>
      <c r="FNT255" s="2"/>
      <c r="FNU255" s="2"/>
      <c r="FNV255" s="2"/>
      <c r="FNW255" s="2"/>
      <c r="FNX255" s="2"/>
      <c r="FNY255" s="2"/>
      <c r="FNZ255" s="2"/>
      <c r="FOA255" s="2"/>
      <c r="FOB255" s="2"/>
      <c r="FOC255" s="2"/>
      <c r="FOD255" s="2"/>
      <c r="FOE255" s="2"/>
      <c r="FOF255" s="2"/>
      <c r="FOG255" s="2"/>
      <c r="FOH255" s="2"/>
      <c r="FOI255" s="2"/>
      <c r="FOJ255" s="2"/>
      <c r="FOK255" s="2"/>
      <c r="FOL255" s="2"/>
      <c r="FOM255" s="2"/>
      <c r="FON255" s="2"/>
      <c r="FOO255" s="2"/>
      <c r="FOP255" s="2"/>
      <c r="FOQ255" s="2"/>
      <c r="FOR255" s="2"/>
      <c r="FOS255" s="2"/>
      <c r="FOT255" s="2"/>
      <c r="FOU255" s="2"/>
      <c r="FOV255" s="2"/>
      <c r="FOW255" s="2"/>
      <c r="FOX255" s="2"/>
      <c r="FOY255" s="2"/>
      <c r="FOZ255" s="2"/>
      <c r="FPA255" s="2"/>
      <c r="FPB255" s="2"/>
      <c r="FPC255" s="2"/>
      <c r="FPD255" s="2"/>
      <c r="FPE255" s="2"/>
      <c r="FPF255" s="2"/>
      <c r="FPG255" s="2"/>
      <c r="FPH255" s="2"/>
      <c r="FPI255" s="2"/>
      <c r="FPJ255" s="2"/>
      <c r="FPK255" s="2"/>
      <c r="FPL255" s="2"/>
      <c r="FPM255" s="2"/>
      <c r="FPN255" s="2"/>
      <c r="FPO255" s="2"/>
      <c r="FPP255" s="2"/>
      <c r="FPQ255" s="2"/>
      <c r="FPR255" s="2"/>
      <c r="FPS255" s="2"/>
      <c r="FPT255" s="2"/>
      <c r="FPU255" s="2"/>
      <c r="FPV255" s="2"/>
      <c r="FPW255" s="2"/>
      <c r="FPX255" s="2"/>
      <c r="FPY255" s="2"/>
      <c r="FPZ255" s="2"/>
      <c r="FQA255" s="2"/>
      <c r="FQB255" s="2"/>
      <c r="FQC255" s="2"/>
      <c r="FQD255" s="2"/>
      <c r="FQE255" s="2"/>
      <c r="FQF255" s="2"/>
      <c r="FQG255" s="2"/>
      <c r="FQH255" s="2"/>
      <c r="FQI255" s="2"/>
      <c r="FQJ255" s="2"/>
      <c r="FQK255" s="2"/>
      <c r="FQL255" s="2"/>
      <c r="FQM255" s="2"/>
      <c r="FQN255" s="2"/>
      <c r="FQO255" s="2"/>
      <c r="FQP255" s="2"/>
      <c r="FQQ255" s="2"/>
      <c r="FQR255" s="2"/>
      <c r="FQS255" s="2"/>
      <c r="FQT255" s="2"/>
      <c r="FQU255" s="2"/>
      <c r="FQV255" s="2"/>
      <c r="FQW255" s="2"/>
      <c r="FQX255" s="2"/>
      <c r="FQY255" s="2"/>
      <c r="FQZ255" s="2"/>
      <c r="FRA255" s="2"/>
      <c r="FRB255" s="2"/>
      <c r="FRC255" s="2"/>
      <c r="FRD255" s="2"/>
      <c r="FRE255" s="2"/>
      <c r="FRF255" s="2"/>
      <c r="FRG255" s="2"/>
      <c r="FRH255" s="2"/>
      <c r="FRI255" s="2"/>
      <c r="FRJ255" s="2"/>
      <c r="FRK255" s="2"/>
      <c r="FRL255" s="2"/>
      <c r="FRM255" s="2"/>
      <c r="FRN255" s="2"/>
      <c r="FRO255" s="2"/>
      <c r="FRP255" s="2"/>
      <c r="FRQ255" s="2"/>
      <c r="FRR255" s="2"/>
      <c r="FRS255" s="2"/>
      <c r="FRT255" s="2"/>
      <c r="FRU255" s="2"/>
      <c r="FRV255" s="2"/>
      <c r="FRW255" s="2"/>
      <c r="FRX255" s="2"/>
      <c r="FRY255" s="2"/>
      <c r="FRZ255" s="2"/>
      <c r="FSA255" s="2"/>
      <c r="FSB255" s="2"/>
      <c r="FSC255" s="2"/>
      <c r="FSD255" s="2"/>
      <c r="FSE255" s="2"/>
      <c r="FSF255" s="2"/>
      <c r="FSG255" s="2"/>
      <c r="FSH255" s="2"/>
      <c r="FSI255" s="2"/>
      <c r="FSJ255" s="2"/>
      <c r="FSK255" s="2"/>
      <c r="FSL255" s="2"/>
      <c r="FSM255" s="2"/>
      <c r="FSN255" s="2"/>
      <c r="FSO255" s="2"/>
      <c r="FSP255" s="2"/>
      <c r="FSQ255" s="2"/>
      <c r="FSR255" s="2"/>
      <c r="FSS255" s="2"/>
      <c r="FST255" s="2"/>
      <c r="FSU255" s="2"/>
      <c r="FSV255" s="2"/>
      <c r="FSW255" s="2"/>
      <c r="FSX255" s="2"/>
      <c r="FSY255" s="2"/>
      <c r="FSZ255" s="2"/>
      <c r="FTA255" s="2"/>
      <c r="FTB255" s="2"/>
      <c r="FTC255" s="2"/>
      <c r="FTD255" s="2"/>
      <c r="FTE255" s="2"/>
      <c r="FTF255" s="2"/>
      <c r="FTG255" s="2"/>
      <c r="FTH255" s="2"/>
      <c r="FTI255" s="2"/>
      <c r="FTJ255" s="2"/>
      <c r="FTK255" s="2"/>
      <c r="FTL255" s="2"/>
      <c r="FTM255" s="2"/>
      <c r="FTN255" s="2"/>
      <c r="FTO255" s="2"/>
      <c r="FTP255" s="2"/>
      <c r="FTQ255" s="2"/>
      <c r="FTR255" s="2"/>
      <c r="FTS255" s="2"/>
      <c r="FTT255" s="2"/>
      <c r="FTU255" s="2"/>
      <c r="FTV255" s="2"/>
      <c r="FTW255" s="2"/>
      <c r="FTX255" s="2"/>
      <c r="FTY255" s="2"/>
      <c r="FTZ255" s="2"/>
      <c r="FUA255" s="2"/>
      <c r="FUB255" s="2"/>
      <c r="FUC255" s="2"/>
      <c r="FUD255" s="2"/>
      <c r="FUE255" s="2"/>
      <c r="FUF255" s="2"/>
      <c r="FUG255" s="2"/>
      <c r="FUH255" s="2"/>
      <c r="FUI255" s="2"/>
      <c r="FUJ255" s="2"/>
      <c r="FUK255" s="2"/>
      <c r="FUL255" s="2"/>
      <c r="FUM255" s="2"/>
      <c r="FUN255" s="2"/>
      <c r="FUO255" s="2"/>
      <c r="FUP255" s="2"/>
      <c r="FUQ255" s="2"/>
      <c r="FUR255" s="2"/>
      <c r="FUS255" s="2"/>
      <c r="FUT255" s="2"/>
      <c r="FUU255" s="2"/>
      <c r="FUV255" s="2"/>
      <c r="FUW255" s="2"/>
      <c r="FUX255" s="2"/>
      <c r="FUY255" s="2"/>
      <c r="FUZ255" s="2"/>
      <c r="FVA255" s="2"/>
      <c r="FVB255" s="2"/>
      <c r="FVC255" s="2"/>
      <c r="FVD255" s="2"/>
      <c r="FVE255" s="2"/>
      <c r="FVF255" s="2"/>
      <c r="FVG255" s="2"/>
      <c r="FVH255" s="2"/>
      <c r="FVI255" s="2"/>
      <c r="FVJ255" s="2"/>
      <c r="FVK255" s="2"/>
      <c r="FVL255" s="2"/>
      <c r="FVM255" s="2"/>
      <c r="FVN255" s="2"/>
      <c r="FVO255" s="2"/>
      <c r="FVP255" s="2"/>
      <c r="FVQ255" s="2"/>
      <c r="FVR255" s="2"/>
      <c r="FVS255" s="2"/>
      <c r="FVT255" s="2"/>
      <c r="FVU255" s="2"/>
      <c r="FVV255" s="2"/>
      <c r="FVW255" s="2"/>
      <c r="FVX255" s="2"/>
      <c r="FVY255" s="2"/>
      <c r="FVZ255" s="2"/>
      <c r="FWA255" s="2"/>
      <c r="FWB255" s="2"/>
      <c r="FWC255" s="2"/>
      <c r="FWD255" s="2"/>
      <c r="FWE255" s="2"/>
      <c r="FWF255" s="2"/>
      <c r="FWG255" s="2"/>
      <c r="FWH255" s="2"/>
      <c r="FWI255" s="2"/>
      <c r="FWJ255" s="2"/>
      <c r="FWK255" s="2"/>
      <c r="FWL255" s="2"/>
      <c r="FWM255" s="2"/>
      <c r="FWN255" s="2"/>
      <c r="FWO255" s="2"/>
      <c r="FWP255" s="2"/>
      <c r="FWQ255" s="2"/>
      <c r="FWR255" s="2"/>
      <c r="FWS255" s="2"/>
      <c r="FWT255" s="2"/>
      <c r="FWU255" s="2"/>
      <c r="FWV255" s="2"/>
      <c r="FWW255" s="2"/>
      <c r="FWX255" s="2"/>
      <c r="FWY255" s="2"/>
      <c r="FWZ255" s="2"/>
      <c r="FXA255" s="2"/>
      <c r="FXB255" s="2"/>
      <c r="FXC255" s="2"/>
      <c r="FXD255" s="2"/>
      <c r="FXE255" s="2"/>
      <c r="FXF255" s="2"/>
      <c r="FXG255" s="2"/>
      <c r="FXH255" s="2"/>
      <c r="FXI255" s="2"/>
      <c r="FXJ255" s="2"/>
      <c r="FXK255" s="2"/>
      <c r="FXL255" s="2"/>
      <c r="FXM255" s="2"/>
      <c r="FXN255" s="2"/>
      <c r="FXO255" s="2"/>
      <c r="FXP255" s="2"/>
      <c r="FXQ255" s="2"/>
      <c r="FXR255" s="2"/>
      <c r="FXS255" s="2"/>
      <c r="FXT255" s="2"/>
      <c r="FXU255" s="2"/>
      <c r="FXV255" s="2"/>
      <c r="FXW255" s="2"/>
      <c r="FXX255" s="2"/>
      <c r="FXY255" s="2"/>
      <c r="FXZ255" s="2"/>
      <c r="FYA255" s="2"/>
      <c r="FYB255" s="2"/>
      <c r="FYC255" s="2"/>
      <c r="FYD255" s="2"/>
      <c r="FYE255" s="2"/>
      <c r="FYF255" s="2"/>
      <c r="FYG255" s="2"/>
      <c r="FYH255" s="2"/>
      <c r="FYI255" s="2"/>
      <c r="FYJ255" s="2"/>
      <c r="FYK255" s="2"/>
      <c r="FYL255" s="2"/>
      <c r="FYM255" s="2"/>
      <c r="FYN255" s="2"/>
      <c r="FYO255" s="2"/>
      <c r="FYP255" s="2"/>
      <c r="FYQ255" s="2"/>
      <c r="FYR255" s="2"/>
      <c r="FYS255" s="2"/>
      <c r="FYT255" s="2"/>
      <c r="FYU255" s="2"/>
      <c r="FYV255" s="2"/>
      <c r="FYW255" s="2"/>
      <c r="FYX255" s="2"/>
      <c r="FYY255" s="2"/>
      <c r="FYZ255" s="2"/>
      <c r="FZA255" s="2"/>
      <c r="FZB255" s="2"/>
      <c r="FZC255" s="2"/>
      <c r="FZD255" s="2"/>
      <c r="FZE255" s="2"/>
      <c r="FZF255" s="2"/>
      <c r="FZG255" s="2"/>
      <c r="FZH255" s="2"/>
      <c r="FZI255" s="2"/>
      <c r="FZJ255" s="2"/>
      <c r="FZK255" s="2"/>
      <c r="FZL255" s="2"/>
      <c r="FZM255" s="2"/>
      <c r="FZN255" s="2"/>
      <c r="FZO255" s="2"/>
      <c r="FZP255" s="2"/>
      <c r="FZQ255" s="2"/>
      <c r="FZR255" s="2"/>
      <c r="FZS255" s="2"/>
      <c r="FZT255" s="2"/>
      <c r="FZU255" s="2"/>
      <c r="FZV255" s="2"/>
      <c r="FZW255" s="2"/>
      <c r="FZX255" s="2"/>
      <c r="FZY255" s="2"/>
      <c r="FZZ255" s="2"/>
      <c r="GAA255" s="2"/>
      <c r="GAB255" s="2"/>
      <c r="GAC255" s="2"/>
      <c r="GAD255" s="2"/>
      <c r="GAE255" s="2"/>
      <c r="GAF255" s="2"/>
      <c r="GAG255" s="2"/>
      <c r="GAH255" s="2"/>
      <c r="GAI255" s="2"/>
      <c r="GAJ255" s="2"/>
      <c r="GAK255" s="2"/>
      <c r="GAL255" s="2"/>
      <c r="GAM255" s="2"/>
      <c r="GAN255" s="2"/>
      <c r="GAO255" s="2"/>
      <c r="GAP255" s="2"/>
      <c r="GAQ255" s="2"/>
      <c r="GAR255" s="2"/>
      <c r="GAS255" s="2"/>
      <c r="GAT255" s="2"/>
      <c r="GAU255" s="2"/>
      <c r="GAV255" s="2"/>
      <c r="GAW255" s="2"/>
      <c r="GAX255" s="2"/>
      <c r="GAY255" s="2"/>
      <c r="GAZ255" s="2"/>
      <c r="GBA255" s="2"/>
      <c r="GBB255" s="2"/>
      <c r="GBC255" s="2"/>
      <c r="GBD255" s="2"/>
      <c r="GBE255" s="2"/>
      <c r="GBF255" s="2"/>
      <c r="GBG255" s="2"/>
      <c r="GBH255" s="2"/>
      <c r="GBI255" s="2"/>
      <c r="GBJ255" s="2"/>
      <c r="GBK255" s="2"/>
      <c r="GBL255" s="2"/>
      <c r="GBM255" s="2"/>
      <c r="GBN255" s="2"/>
      <c r="GBO255" s="2"/>
      <c r="GBP255" s="2"/>
      <c r="GBQ255" s="2"/>
      <c r="GBR255" s="2"/>
      <c r="GBS255" s="2"/>
      <c r="GBT255" s="2"/>
      <c r="GBU255" s="2"/>
      <c r="GBV255" s="2"/>
      <c r="GBW255" s="2"/>
      <c r="GBX255" s="2"/>
      <c r="GBY255" s="2"/>
      <c r="GBZ255" s="2"/>
      <c r="GCA255" s="2"/>
      <c r="GCB255" s="2"/>
      <c r="GCC255" s="2"/>
      <c r="GCD255" s="2"/>
      <c r="GCE255" s="2"/>
      <c r="GCF255" s="2"/>
      <c r="GCG255" s="2"/>
      <c r="GCH255" s="2"/>
      <c r="GCI255" s="2"/>
      <c r="GCJ255" s="2"/>
      <c r="GCK255" s="2"/>
      <c r="GCL255" s="2"/>
      <c r="GCM255" s="2"/>
      <c r="GCN255" s="2"/>
      <c r="GCO255" s="2"/>
      <c r="GCP255" s="2"/>
      <c r="GCQ255" s="2"/>
      <c r="GCR255" s="2"/>
      <c r="GCS255" s="2"/>
      <c r="GCT255" s="2"/>
      <c r="GCU255" s="2"/>
      <c r="GCV255" s="2"/>
      <c r="GCW255" s="2"/>
      <c r="GCX255" s="2"/>
      <c r="GCY255" s="2"/>
      <c r="GCZ255" s="2"/>
      <c r="GDA255" s="2"/>
      <c r="GDB255" s="2"/>
      <c r="GDC255" s="2"/>
      <c r="GDD255" s="2"/>
      <c r="GDE255" s="2"/>
      <c r="GDF255" s="2"/>
      <c r="GDG255" s="2"/>
      <c r="GDH255" s="2"/>
      <c r="GDI255" s="2"/>
      <c r="GDJ255" s="2"/>
      <c r="GDK255" s="2"/>
      <c r="GDL255" s="2"/>
      <c r="GDM255" s="2"/>
      <c r="GDN255" s="2"/>
      <c r="GDO255" s="2"/>
      <c r="GDP255" s="2"/>
      <c r="GDQ255" s="2"/>
      <c r="GDR255" s="2"/>
      <c r="GDS255" s="2"/>
      <c r="GDT255" s="2"/>
      <c r="GDU255" s="2"/>
      <c r="GDV255" s="2"/>
      <c r="GDW255" s="2"/>
      <c r="GDX255" s="2"/>
      <c r="GDY255" s="2"/>
      <c r="GDZ255" s="2"/>
      <c r="GEA255" s="2"/>
      <c r="GEB255" s="2"/>
      <c r="GEC255" s="2"/>
      <c r="GED255" s="2"/>
      <c r="GEE255" s="2"/>
      <c r="GEF255" s="2"/>
      <c r="GEG255" s="2"/>
      <c r="GEH255" s="2"/>
      <c r="GEI255" s="2"/>
      <c r="GEJ255" s="2"/>
      <c r="GEK255" s="2"/>
      <c r="GEL255" s="2"/>
      <c r="GEM255" s="2"/>
      <c r="GEN255" s="2"/>
      <c r="GEO255" s="2"/>
      <c r="GEP255" s="2"/>
      <c r="GEQ255" s="2"/>
      <c r="GER255" s="2"/>
      <c r="GES255" s="2"/>
      <c r="GET255" s="2"/>
      <c r="GEU255" s="2"/>
      <c r="GEV255" s="2"/>
      <c r="GEW255" s="2"/>
      <c r="GEX255" s="2"/>
      <c r="GEY255" s="2"/>
      <c r="GEZ255" s="2"/>
      <c r="GFA255" s="2"/>
      <c r="GFB255" s="2"/>
      <c r="GFC255" s="2"/>
      <c r="GFD255" s="2"/>
      <c r="GFE255" s="2"/>
      <c r="GFF255" s="2"/>
      <c r="GFG255" s="2"/>
      <c r="GFH255" s="2"/>
      <c r="GFI255" s="2"/>
      <c r="GFJ255" s="2"/>
      <c r="GFK255" s="2"/>
      <c r="GFL255" s="2"/>
      <c r="GFM255" s="2"/>
      <c r="GFN255" s="2"/>
      <c r="GFO255" s="2"/>
      <c r="GFP255" s="2"/>
      <c r="GFQ255" s="2"/>
      <c r="GFR255" s="2"/>
      <c r="GFS255" s="2"/>
      <c r="GFT255" s="2"/>
      <c r="GFU255" s="2"/>
      <c r="GFV255" s="2"/>
      <c r="GFW255" s="2"/>
      <c r="GFX255" s="2"/>
      <c r="GFY255" s="2"/>
      <c r="GFZ255" s="2"/>
      <c r="GGA255" s="2"/>
      <c r="GGB255" s="2"/>
      <c r="GGC255" s="2"/>
      <c r="GGD255" s="2"/>
      <c r="GGE255" s="2"/>
      <c r="GGF255" s="2"/>
      <c r="GGG255" s="2"/>
      <c r="GGH255" s="2"/>
      <c r="GGI255" s="2"/>
      <c r="GGJ255" s="2"/>
      <c r="GGK255" s="2"/>
      <c r="GGL255" s="2"/>
      <c r="GGM255" s="2"/>
      <c r="GGN255" s="2"/>
      <c r="GGO255" s="2"/>
      <c r="GGP255" s="2"/>
      <c r="GGQ255" s="2"/>
      <c r="GGR255" s="2"/>
      <c r="GGS255" s="2"/>
      <c r="GGT255" s="2"/>
      <c r="GGU255" s="2"/>
      <c r="GGV255" s="2"/>
      <c r="GGW255" s="2"/>
      <c r="GGX255" s="2"/>
      <c r="GGY255" s="2"/>
      <c r="GGZ255" s="2"/>
      <c r="GHA255" s="2"/>
      <c r="GHB255" s="2"/>
      <c r="GHC255" s="2"/>
      <c r="GHD255" s="2"/>
      <c r="GHE255" s="2"/>
      <c r="GHF255" s="2"/>
      <c r="GHG255" s="2"/>
      <c r="GHH255" s="2"/>
      <c r="GHI255" s="2"/>
      <c r="GHJ255" s="2"/>
      <c r="GHK255" s="2"/>
      <c r="GHL255" s="2"/>
      <c r="GHM255" s="2"/>
      <c r="GHN255" s="2"/>
      <c r="GHO255" s="2"/>
      <c r="GHP255" s="2"/>
      <c r="GHQ255" s="2"/>
      <c r="GHR255" s="2"/>
      <c r="GHS255" s="2"/>
      <c r="GHT255" s="2"/>
      <c r="GHU255" s="2"/>
      <c r="GHV255" s="2"/>
      <c r="GHW255" s="2"/>
      <c r="GHX255" s="2"/>
      <c r="GHY255" s="2"/>
      <c r="GHZ255" s="2"/>
      <c r="GIA255" s="2"/>
      <c r="GIB255" s="2"/>
      <c r="GIC255" s="2"/>
      <c r="GID255" s="2"/>
      <c r="GIE255" s="2"/>
      <c r="GIF255" s="2"/>
      <c r="GIG255" s="2"/>
      <c r="GIH255" s="2"/>
      <c r="GII255" s="2"/>
      <c r="GIJ255" s="2"/>
      <c r="GIK255" s="2"/>
      <c r="GIL255" s="2"/>
      <c r="GIM255" s="2"/>
      <c r="GIN255" s="2"/>
      <c r="GIO255" s="2"/>
      <c r="GIP255" s="2"/>
      <c r="GIQ255" s="2"/>
      <c r="GIR255" s="2"/>
      <c r="GIS255" s="2"/>
      <c r="GIT255" s="2"/>
      <c r="GIU255" s="2"/>
      <c r="GIV255" s="2"/>
      <c r="GIW255" s="2"/>
      <c r="GIX255" s="2"/>
      <c r="GIY255" s="2"/>
      <c r="GIZ255" s="2"/>
      <c r="GJA255" s="2"/>
      <c r="GJB255" s="2"/>
      <c r="GJC255" s="2"/>
      <c r="GJD255" s="2"/>
      <c r="GJE255" s="2"/>
      <c r="GJF255" s="2"/>
      <c r="GJG255" s="2"/>
      <c r="GJH255" s="2"/>
      <c r="GJI255" s="2"/>
      <c r="GJJ255" s="2"/>
      <c r="GJK255" s="2"/>
      <c r="GJL255" s="2"/>
      <c r="GJM255" s="2"/>
      <c r="GJN255" s="2"/>
      <c r="GJO255" s="2"/>
      <c r="GJP255" s="2"/>
      <c r="GJQ255" s="2"/>
      <c r="GJR255" s="2"/>
      <c r="GJS255" s="2"/>
      <c r="GJT255" s="2"/>
      <c r="GJU255" s="2"/>
      <c r="GJV255" s="2"/>
      <c r="GJW255" s="2"/>
      <c r="GJX255" s="2"/>
      <c r="GJY255" s="2"/>
      <c r="GJZ255" s="2"/>
      <c r="GKA255" s="2"/>
      <c r="GKB255" s="2"/>
      <c r="GKC255" s="2"/>
      <c r="GKD255" s="2"/>
      <c r="GKE255" s="2"/>
      <c r="GKF255" s="2"/>
      <c r="GKG255" s="2"/>
      <c r="GKH255" s="2"/>
      <c r="GKI255" s="2"/>
      <c r="GKJ255" s="2"/>
      <c r="GKK255" s="2"/>
      <c r="GKL255" s="2"/>
      <c r="GKM255" s="2"/>
      <c r="GKN255" s="2"/>
      <c r="GKO255" s="2"/>
      <c r="GKP255" s="2"/>
      <c r="GKQ255" s="2"/>
      <c r="GKR255" s="2"/>
      <c r="GKS255" s="2"/>
      <c r="GKT255" s="2"/>
      <c r="GKU255" s="2"/>
      <c r="GKV255" s="2"/>
      <c r="GKW255" s="2"/>
      <c r="GKX255" s="2"/>
      <c r="GKY255" s="2"/>
      <c r="GKZ255" s="2"/>
      <c r="GLA255" s="2"/>
      <c r="GLB255" s="2"/>
      <c r="GLC255" s="2"/>
      <c r="GLD255" s="2"/>
      <c r="GLE255" s="2"/>
      <c r="GLF255" s="2"/>
      <c r="GLG255" s="2"/>
      <c r="GLH255" s="2"/>
      <c r="GLI255" s="2"/>
      <c r="GLJ255" s="2"/>
      <c r="GLK255" s="2"/>
      <c r="GLL255" s="2"/>
      <c r="GLM255" s="2"/>
      <c r="GLN255" s="2"/>
      <c r="GLO255" s="2"/>
      <c r="GLP255" s="2"/>
      <c r="GLQ255" s="2"/>
      <c r="GLR255" s="2"/>
      <c r="GLS255" s="2"/>
      <c r="GLT255" s="2"/>
      <c r="GLU255" s="2"/>
      <c r="GLV255" s="2"/>
      <c r="GLW255" s="2"/>
      <c r="GLX255" s="2"/>
      <c r="GLY255" s="2"/>
      <c r="GLZ255" s="2"/>
      <c r="GMA255" s="2"/>
      <c r="GMB255" s="2"/>
      <c r="GMC255" s="2"/>
      <c r="GMD255" s="2"/>
      <c r="GME255" s="2"/>
      <c r="GMF255" s="2"/>
      <c r="GMG255" s="2"/>
      <c r="GMH255" s="2"/>
      <c r="GMI255" s="2"/>
      <c r="GMJ255" s="2"/>
      <c r="GMK255" s="2"/>
      <c r="GML255" s="2"/>
      <c r="GMM255" s="2"/>
      <c r="GMN255" s="2"/>
      <c r="GMO255" s="2"/>
      <c r="GMP255" s="2"/>
      <c r="GMQ255" s="2"/>
      <c r="GMR255" s="2"/>
      <c r="GMS255" s="2"/>
      <c r="GMT255" s="2"/>
      <c r="GMU255" s="2"/>
      <c r="GMV255" s="2"/>
      <c r="GMW255" s="2"/>
      <c r="GMX255" s="2"/>
      <c r="GMY255" s="2"/>
      <c r="GMZ255" s="2"/>
      <c r="GNA255" s="2"/>
      <c r="GNB255" s="2"/>
      <c r="GNC255" s="2"/>
      <c r="GND255" s="2"/>
      <c r="GNE255" s="2"/>
      <c r="GNF255" s="2"/>
      <c r="GNG255" s="2"/>
      <c r="GNH255" s="2"/>
      <c r="GNI255" s="2"/>
      <c r="GNJ255" s="2"/>
      <c r="GNK255" s="2"/>
      <c r="GNL255" s="2"/>
      <c r="GNM255" s="2"/>
      <c r="GNN255" s="2"/>
      <c r="GNO255" s="2"/>
      <c r="GNP255" s="2"/>
      <c r="GNQ255" s="2"/>
      <c r="GNR255" s="2"/>
      <c r="GNS255" s="2"/>
      <c r="GNT255" s="2"/>
      <c r="GNU255" s="2"/>
      <c r="GNV255" s="2"/>
      <c r="GNW255" s="2"/>
      <c r="GNX255" s="2"/>
      <c r="GNY255" s="2"/>
      <c r="GNZ255" s="2"/>
      <c r="GOA255" s="2"/>
      <c r="GOB255" s="2"/>
      <c r="GOC255" s="2"/>
      <c r="GOD255" s="2"/>
      <c r="GOE255" s="2"/>
      <c r="GOF255" s="2"/>
      <c r="GOG255" s="2"/>
      <c r="GOH255" s="2"/>
      <c r="GOI255" s="2"/>
      <c r="GOJ255" s="2"/>
      <c r="GOK255" s="2"/>
      <c r="GOL255" s="2"/>
      <c r="GOM255" s="2"/>
      <c r="GON255" s="2"/>
      <c r="GOO255" s="2"/>
      <c r="GOP255" s="2"/>
      <c r="GOQ255" s="2"/>
      <c r="GOR255" s="2"/>
      <c r="GOS255" s="2"/>
      <c r="GOT255" s="2"/>
      <c r="GOU255" s="2"/>
      <c r="GOV255" s="2"/>
      <c r="GOW255" s="2"/>
      <c r="GOX255" s="2"/>
      <c r="GOY255" s="2"/>
      <c r="GOZ255" s="2"/>
      <c r="GPA255" s="2"/>
      <c r="GPB255" s="2"/>
      <c r="GPC255" s="2"/>
      <c r="GPD255" s="2"/>
      <c r="GPE255" s="2"/>
      <c r="GPF255" s="2"/>
      <c r="GPG255" s="2"/>
      <c r="GPH255" s="2"/>
      <c r="GPI255" s="2"/>
      <c r="GPJ255" s="2"/>
      <c r="GPK255" s="2"/>
      <c r="GPL255" s="2"/>
      <c r="GPM255" s="2"/>
      <c r="GPN255" s="2"/>
      <c r="GPO255" s="2"/>
      <c r="GPP255" s="2"/>
      <c r="GPQ255" s="2"/>
      <c r="GPR255" s="2"/>
      <c r="GPS255" s="2"/>
      <c r="GPT255" s="2"/>
      <c r="GPU255" s="2"/>
      <c r="GPV255" s="2"/>
      <c r="GPW255" s="2"/>
      <c r="GPX255" s="2"/>
      <c r="GPY255" s="2"/>
      <c r="GPZ255" s="2"/>
      <c r="GQA255" s="2"/>
      <c r="GQB255" s="2"/>
      <c r="GQC255" s="2"/>
      <c r="GQD255" s="2"/>
      <c r="GQE255" s="2"/>
      <c r="GQF255" s="2"/>
      <c r="GQG255" s="2"/>
      <c r="GQH255" s="2"/>
      <c r="GQI255" s="2"/>
      <c r="GQJ255" s="2"/>
      <c r="GQK255" s="2"/>
      <c r="GQL255" s="2"/>
      <c r="GQM255" s="2"/>
      <c r="GQN255" s="2"/>
      <c r="GQO255" s="2"/>
      <c r="GQP255" s="2"/>
      <c r="GQQ255" s="2"/>
      <c r="GQR255" s="2"/>
      <c r="GQS255" s="2"/>
      <c r="GQT255" s="2"/>
      <c r="GQU255" s="2"/>
      <c r="GQV255" s="2"/>
      <c r="GQW255" s="2"/>
      <c r="GQX255" s="2"/>
      <c r="GQY255" s="2"/>
      <c r="GQZ255" s="2"/>
      <c r="GRA255" s="2"/>
      <c r="GRB255" s="2"/>
      <c r="GRC255" s="2"/>
      <c r="GRD255" s="2"/>
      <c r="GRE255" s="2"/>
      <c r="GRF255" s="2"/>
      <c r="GRG255" s="2"/>
      <c r="GRH255" s="2"/>
      <c r="GRI255" s="2"/>
      <c r="GRJ255" s="2"/>
      <c r="GRK255" s="2"/>
      <c r="GRL255" s="2"/>
      <c r="GRM255" s="2"/>
      <c r="GRN255" s="2"/>
      <c r="GRO255" s="2"/>
      <c r="GRP255" s="2"/>
      <c r="GRQ255" s="2"/>
      <c r="GRR255" s="2"/>
      <c r="GRS255" s="2"/>
      <c r="GRT255" s="2"/>
      <c r="GRU255" s="2"/>
      <c r="GRV255" s="2"/>
      <c r="GRW255" s="2"/>
      <c r="GRX255" s="2"/>
      <c r="GRY255" s="2"/>
      <c r="GRZ255" s="2"/>
      <c r="GSA255" s="2"/>
      <c r="GSB255" s="2"/>
      <c r="GSC255" s="2"/>
      <c r="GSD255" s="2"/>
      <c r="GSE255" s="2"/>
      <c r="GSF255" s="2"/>
      <c r="GSG255" s="2"/>
      <c r="GSH255" s="2"/>
      <c r="GSI255" s="2"/>
      <c r="GSJ255" s="2"/>
      <c r="GSK255" s="2"/>
      <c r="GSL255" s="2"/>
      <c r="GSM255" s="2"/>
      <c r="GSN255" s="2"/>
      <c r="GSO255" s="2"/>
      <c r="GSP255" s="2"/>
      <c r="GSQ255" s="2"/>
      <c r="GSR255" s="2"/>
      <c r="GSS255" s="2"/>
      <c r="GST255" s="2"/>
      <c r="GSU255" s="2"/>
      <c r="GSV255" s="2"/>
      <c r="GSW255" s="2"/>
      <c r="GSX255" s="2"/>
      <c r="GSY255" s="2"/>
      <c r="GSZ255" s="2"/>
      <c r="GTA255" s="2"/>
      <c r="GTB255" s="2"/>
      <c r="GTC255" s="2"/>
      <c r="GTD255" s="2"/>
      <c r="GTE255" s="2"/>
      <c r="GTF255" s="2"/>
      <c r="GTG255" s="2"/>
      <c r="GTH255" s="2"/>
      <c r="GTI255" s="2"/>
      <c r="GTJ255" s="2"/>
      <c r="GTK255" s="2"/>
      <c r="GTL255" s="2"/>
      <c r="GTM255" s="2"/>
      <c r="GTN255" s="2"/>
      <c r="GTO255" s="2"/>
      <c r="GTP255" s="2"/>
      <c r="GTQ255" s="2"/>
      <c r="GTR255" s="2"/>
      <c r="GTS255" s="2"/>
      <c r="GTT255" s="2"/>
      <c r="GTU255" s="2"/>
      <c r="GTV255" s="2"/>
      <c r="GTW255" s="2"/>
      <c r="GTX255" s="2"/>
      <c r="GTY255" s="2"/>
      <c r="GTZ255" s="2"/>
      <c r="GUA255" s="2"/>
      <c r="GUB255" s="2"/>
      <c r="GUC255" s="2"/>
      <c r="GUD255" s="2"/>
      <c r="GUE255" s="2"/>
      <c r="GUF255" s="2"/>
      <c r="GUG255" s="2"/>
      <c r="GUH255" s="2"/>
      <c r="GUI255" s="2"/>
      <c r="GUJ255" s="2"/>
      <c r="GUK255" s="2"/>
      <c r="GUL255" s="2"/>
      <c r="GUM255" s="2"/>
      <c r="GUN255" s="2"/>
      <c r="GUO255" s="2"/>
      <c r="GUP255" s="2"/>
      <c r="GUQ255" s="2"/>
      <c r="GUR255" s="2"/>
      <c r="GUS255" s="2"/>
      <c r="GUT255" s="2"/>
      <c r="GUU255" s="2"/>
      <c r="GUV255" s="2"/>
      <c r="GUW255" s="2"/>
      <c r="GUX255" s="2"/>
      <c r="GUY255" s="2"/>
      <c r="GUZ255" s="2"/>
      <c r="GVA255" s="2"/>
      <c r="GVB255" s="2"/>
      <c r="GVC255" s="2"/>
      <c r="GVD255" s="2"/>
      <c r="GVE255" s="2"/>
      <c r="GVF255" s="2"/>
      <c r="GVG255" s="2"/>
      <c r="GVH255" s="2"/>
      <c r="GVI255" s="2"/>
      <c r="GVJ255" s="2"/>
      <c r="GVK255" s="2"/>
      <c r="GVL255" s="2"/>
      <c r="GVM255" s="2"/>
      <c r="GVN255" s="2"/>
      <c r="GVO255" s="2"/>
      <c r="GVP255" s="2"/>
      <c r="GVQ255" s="2"/>
      <c r="GVR255" s="2"/>
      <c r="GVS255" s="2"/>
      <c r="GVT255" s="2"/>
      <c r="GVU255" s="2"/>
      <c r="GVV255" s="2"/>
      <c r="GVW255" s="2"/>
      <c r="GVX255" s="2"/>
      <c r="GVY255" s="2"/>
      <c r="GVZ255" s="2"/>
      <c r="GWA255" s="2"/>
      <c r="GWB255" s="2"/>
      <c r="GWC255" s="2"/>
      <c r="GWD255" s="2"/>
      <c r="GWE255" s="2"/>
      <c r="GWF255" s="2"/>
      <c r="GWG255" s="2"/>
      <c r="GWH255" s="2"/>
      <c r="GWI255" s="2"/>
      <c r="GWJ255" s="2"/>
      <c r="GWK255" s="2"/>
      <c r="GWL255" s="2"/>
      <c r="GWM255" s="2"/>
      <c r="GWN255" s="2"/>
      <c r="GWO255" s="2"/>
      <c r="GWP255" s="2"/>
      <c r="GWQ255" s="2"/>
      <c r="GWR255" s="2"/>
      <c r="GWS255" s="2"/>
      <c r="GWT255" s="2"/>
      <c r="GWU255" s="2"/>
      <c r="GWV255" s="2"/>
      <c r="GWW255" s="2"/>
      <c r="GWX255" s="2"/>
      <c r="GWY255" s="2"/>
      <c r="GWZ255" s="2"/>
      <c r="GXA255" s="2"/>
      <c r="GXB255" s="2"/>
      <c r="GXC255" s="2"/>
      <c r="GXD255" s="2"/>
      <c r="GXE255" s="2"/>
      <c r="GXF255" s="2"/>
      <c r="GXG255" s="2"/>
      <c r="GXH255" s="2"/>
      <c r="GXI255" s="2"/>
      <c r="GXJ255" s="2"/>
      <c r="GXK255" s="2"/>
      <c r="GXL255" s="2"/>
      <c r="GXM255" s="2"/>
      <c r="GXN255" s="2"/>
      <c r="GXO255" s="2"/>
      <c r="GXP255" s="2"/>
      <c r="GXQ255" s="2"/>
      <c r="GXR255" s="2"/>
      <c r="GXS255" s="2"/>
      <c r="GXT255" s="2"/>
      <c r="GXU255" s="2"/>
      <c r="GXV255" s="2"/>
      <c r="GXW255" s="2"/>
      <c r="GXX255" s="2"/>
      <c r="GXY255" s="2"/>
      <c r="GXZ255" s="2"/>
      <c r="GYA255" s="2"/>
      <c r="GYB255" s="2"/>
      <c r="GYC255" s="2"/>
      <c r="GYD255" s="2"/>
      <c r="GYE255" s="2"/>
      <c r="GYF255" s="2"/>
      <c r="GYG255" s="2"/>
      <c r="GYH255" s="2"/>
      <c r="GYI255" s="2"/>
      <c r="GYJ255" s="2"/>
      <c r="GYK255" s="2"/>
      <c r="GYL255" s="2"/>
      <c r="GYM255" s="2"/>
      <c r="GYN255" s="2"/>
      <c r="GYO255" s="2"/>
      <c r="GYP255" s="2"/>
      <c r="GYQ255" s="2"/>
      <c r="GYR255" s="2"/>
      <c r="GYS255" s="2"/>
      <c r="GYT255" s="2"/>
      <c r="GYU255" s="2"/>
      <c r="GYV255" s="2"/>
      <c r="GYW255" s="2"/>
      <c r="GYX255" s="2"/>
      <c r="GYY255" s="2"/>
      <c r="GYZ255" s="2"/>
      <c r="GZA255" s="2"/>
      <c r="GZB255" s="2"/>
      <c r="GZC255" s="2"/>
      <c r="GZD255" s="2"/>
      <c r="GZE255" s="2"/>
      <c r="GZF255" s="2"/>
      <c r="GZG255" s="2"/>
      <c r="GZH255" s="2"/>
      <c r="GZI255" s="2"/>
      <c r="GZJ255" s="2"/>
      <c r="GZK255" s="2"/>
      <c r="GZL255" s="2"/>
      <c r="GZM255" s="2"/>
      <c r="GZN255" s="2"/>
      <c r="GZO255" s="2"/>
      <c r="GZP255" s="2"/>
      <c r="GZQ255" s="2"/>
      <c r="GZR255" s="2"/>
      <c r="GZS255" s="2"/>
      <c r="GZT255" s="2"/>
      <c r="GZU255" s="2"/>
      <c r="GZV255" s="2"/>
      <c r="GZW255" s="2"/>
      <c r="GZX255" s="2"/>
      <c r="GZY255" s="2"/>
      <c r="GZZ255" s="2"/>
      <c r="HAA255" s="2"/>
      <c r="HAB255" s="2"/>
      <c r="HAC255" s="2"/>
      <c r="HAD255" s="2"/>
      <c r="HAE255" s="2"/>
      <c r="HAF255" s="2"/>
      <c r="HAG255" s="2"/>
      <c r="HAH255" s="2"/>
      <c r="HAI255" s="2"/>
      <c r="HAJ255" s="2"/>
      <c r="HAK255" s="2"/>
      <c r="HAL255" s="2"/>
      <c r="HAM255" s="2"/>
      <c r="HAN255" s="2"/>
      <c r="HAO255" s="2"/>
      <c r="HAP255" s="2"/>
      <c r="HAQ255" s="2"/>
      <c r="HAR255" s="2"/>
      <c r="HAS255" s="2"/>
      <c r="HAT255" s="2"/>
      <c r="HAU255" s="2"/>
      <c r="HAV255" s="2"/>
      <c r="HAW255" s="2"/>
      <c r="HAX255" s="2"/>
      <c r="HAY255" s="2"/>
      <c r="HAZ255" s="2"/>
      <c r="HBA255" s="2"/>
      <c r="HBB255" s="2"/>
      <c r="HBC255" s="2"/>
      <c r="HBD255" s="2"/>
      <c r="HBE255" s="2"/>
      <c r="HBF255" s="2"/>
      <c r="HBG255" s="2"/>
      <c r="HBH255" s="2"/>
      <c r="HBI255" s="2"/>
      <c r="HBJ255" s="2"/>
      <c r="HBK255" s="2"/>
      <c r="HBL255" s="2"/>
      <c r="HBM255" s="2"/>
      <c r="HBN255" s="2"/>
      <c r="HBO255" s="2"/>
      <c r="HBP255" s="2"/>
      <c r="HBQ255" s="2"/>
      <c r="HBR255" s="2"/>
      <c r="HBS255" s="2"/>
      <c r="HBT255" s="2"/>
      <c r="HBU255" s="2"/>
      <c r="HBV255" s="2"/>
      <c r="HBW255" s="2"/>
      <c r="HBX255" s="2"/>
      <c r="HBY255" s="2"/>
      <c r="HBZ255" s="2"/>
      <c r="HCA255" s="2"/>
      <c r="HCB255" s="2"/>
      <c r="HCC255" s="2"/>
      <c r="HCD255" s="2"/>
      <c r="HCE255" s="2"/>
      <c r="HCF255" s="2"/>
      <c r="HCG255" s="2"/>
      <c r="HCH255" s="2"/>
      <c r="HCI255" s="2"/>
      <c r="HCJ255" s="2"/>
      <c r="HCK255" s="2"/>
      <c r="HCL255" s="2"/>
      <c r="HCM255" s="2"/>
      <c r="HCN255" s="2"/>
      <c r="HCO255" s="2"/>
      <c r="HCP255" s="2"/>
      <c r="HCQ255" s="2"/>
      <c r="HCR255" s="2"/>
      <c r="HCS255" s="2"/>
      <c r="HCT255" s="2"/>
      <c r="HCU255" s="2"/>
      <c r="HCV255" s="2"/>
      <c r="HCW255" s="2"/>
      <c r="HCX255" s="2"/>
      <c r="HCY255" s="2"/>
      <c r="HCZ255" s="2"/>
      <c r="HDA255" s="2"/>
      <c r="HDB255" s="2"/>
      <c r="HDC255" s="2"/>
      <c r="HDD255" s="2"/>
      <c r="HDE255" s="2"/>
      <c r="HDF255" s="2"/>
      <c r="HDG255" s="2"/>
      <c r="HDH255" s="2"/>
      <c r="HDI255" s="2"/>
      <c r="HDJ255" s="2"/>
      <c r="HDK255" s="2"/>
      <c r="HDL255" s="2"/>
      <c r="HDM255" s="2"/>
      <c r="HDN255" s="2"/>
      <c r="HDO255" s="2"/>
      <c r="HDP255" s="2"/>
      <c r="HDQ255" s="2"/>
      <c r="HDR255" s="2"/>
      <c r="HDS255" s="2"/>
      <c r="HDT255" s="2"/>
      <c r="HDU255" s="2"/>
      <c r="HDV255" s="2"/>
      <c r="HDW255" s="2"/>
      <c r="HDX255" s="2"/>
      <c r="HDY255" s="2"/>
      <c r="HDZ255" s="2"/>
      <c r="HEA255" s="2"/>
      <c r="HEB255" s="2"/>
      <c r="HEC255" s="2"/>
      <c r="HED255" s="2"/>
      <c r="HEE255" s="2"/>
      <c r="HEF255" s="2"/>
      <c r="HEG255" s="2"/>
      <c r="HEH255" s="2"/>
      <c r="HEI255" s="2"/>
      <c r="HEJ255" s="2"/>
      <c r="HEK255" s="2"/>
      <c r="HEL255" s="2"/>
      <c r="HEM255" s="2"/>
      <c r="HEN255" s="2"/>
      <c r="HEO255" s="2"/>
      <c r="HEP255" s="2"/>
      <c r="HEQ255" s="2"/>
      <c r="HER255" s="2"/>
      <c r="HES255" s="2"/>
      <c r="HET255" s="2"/>
      <c r="HEU255" s="2"/>
      <c r="HEV255" s="2"/>
      <c r="HEW255" s="2"/>
      <c r="HEX255" s="2"/>
      <c r="HEY255" s="2"/>
      <c r="HEZ255" s="2"/>
      <c r="HFA255" s="2"/>
      <c r="HFB255" s="2"/>
      <c r="HFC255" s="2"/>
      <c r="HFD255" s="2"/>
      <c r="HFE255" s="2"/>
      <c r="HFF255" s="2"/>
      <c r="HFG255" s="2"/>
      <c r="HFH255" s="2"/>
      <c r="HFI255" s="2"/>
      <c r="HFJ255" s="2"/>
      <c r="HFK255" s="2"/>
      <c r="HFL255" s="2"/>
      <c r="HFM255" s="2"/>
      <c r="HFN255" s="2"/>
      <c r="HFO255" s="2"/>
      <c r="HFP255" s="2"/>
      <c r="HFQ255" s="2"/>
      <c r="HFR255" s="2"/>
      <c r="HFS255" s="2"/>
      <c r="HFT255" s="2"/>
      <c r="HFU255" s="2"/>
      <c r="HFV255" s="2"/>
      <c r="HFW255" s="2"/>
      <c r="HFX255" s="2"/>
      <c r="HFY255" s="2"/>
      <c r="HFZ255" s="2"/>
      <c r="HGA255" s="2"/>
      <c r="HGB255" s="2"/>
      <c r="HGC255" s="2"/>
      <c r="HGD255" s="2"/>
      <c r="HGE255" s="2"/>
      <c r="HGF255" s="2"/>
      <c r="HGG255" s="2"/>
      <c r="HGH255" s="2"/>
      <c r="HGI255" s="2"/>
      <c r="HGJ255" s="2"/>
      <c r="HGK255" s="2"/>
      <c r="HGL255" s="2"/>
      <c r="HGM255" s="2"/>
      <c r="HGN255" s="2"/>
      <c r="HGO255" s="2"/>
      <c r="HGP255" s="2"/>
      <c r="HGQ255" s="2"/>
      <c r="HGR255" s="2"/>
      <c r="HGS255" s="2"/>
      <c r="HGT255" s="2"/>
      <c r="HGU255" s="2"/>
      <c r="HGV255" s="2"/>
      <c r="HGW255" s="2"/>
      <c r="HGX255" s="2"/>
      <c r="HGY255" s="2"/>
      <c r="HGZ255" s="2"/>
      <c r="HHA255" s="2"/>
      <c r="HHB255" s="2"/>
      <c r="HHC255" s="2"/>
      <c r="HHD255" s="2"/>
      <c r="HHE255" s="2"/>
      <c r="HHF255" s="2"/>
      <c r="HHG255" s="2"/>
      <c r="HHH255" s="2"/>
      <c r="HHI255" s="2"/>
      <c r="HHJ255" s="2"/>
      <c r="HHK255" s="2"/>
      <c r="HHL255" s="2"/>
      <c r="HHM255" s="2"/>
      <c r="HHN255" s="2"/>
      <c r="HHO255" s="2"/>
      <c r="HHP255" s="2"/>
      <c r="HHQ255" s="2"/>
      <c r="HHR255" s="2"/>
      <c r="HHS255" s="2"/>
      <c r="HHT255" s="2"/>
      <c r="HHU255" s="2"/>
      <c r="HHV255" s="2"/>
      <c r="HHW255" s="2"/>
      <c r="HHX255" s="2"/>
      <c r="HHY255" s="2"/>
      <c r="HHZ255" s="2"/>
      <c r="HIA255" s="2"/>
      <c r="HIB255" s="2"/>
      <c r="HIC255" s="2"/>
      <c r="HID255" s="2"/>
      <c r="HIE255" s="2"/>
      <c r="HIF255" s="2"/>
      <c r="HIG255" s="2"/>
      <c r="HIH255" s="2"/>
      <c r="HII255" s="2"/>
      <c r="HIJ255" s="2"/>
      <c r="HIK255" s="2"/>
      <c r="HIL255" s="2"/>
      <c r="HIM255" s="2"/>
      <c r="HIN255" s="2"/>
      <c r="HIO255" s="2"/>
      <c r="HIP255" s="2"/>
      <c r="HIQ255" s="2"/>
      <c r="HIR255" s="2"/>
      <c r="HIS255" s="2"/>
      <c r="HIT255" s="2"/>
      <c r="HIU255" s="2"/>
      <c r="HIV255" s="2"/>
      <c r="HIW255" s="2"/>
      <c r="HIX255" s="2"/>
      <c r="HIY255" s="2"/>
      <c r="HIZ255" s="2"/>
      <c r="HJA255" s="2"/>
      <c r="HJB255" s="2"/>
      <c r="HJC255" s="2"/>
      <c r="HJD255" s="2"/>
      <c r="HJE255" s="2"/>
      <c r="HJF255" s="2"/>
      <c r="HJG255" s="2"/>
      <c r="HJH255" s="2"/>
      <c r="HJI255" s="2"/>
      <c r="HJJ255" s="2"/>
      <c r="HJK255" s="2"/>
      <c r="HJL255" s="2"/>
      <c r="HJM255" s="2"/>
      <c r="HJN255" s="2"/>
      <c r="HJO255" s="2"/>
      <c r="HJP255" s="2"/>
      <c r="HJQ255" s="2"/>
      <c r="HJR255" s="2"/>
      <c r="HJS255" s="2"/>
      <c r="HJT255" s="2"/>
      <c r="HJU255" s="2"/>
      <c r="HJV255" s="2"/>
      <c r="HJW255" s="2"/>
      <c r="HJX255" s="2"/>
      <c r="HJY255" s="2"/>
      <c r="HJZ255" s="2"/>
      <c r="HKA255" s="2"/>
      <c r="HKB255" s="2"/>
      <c r="HKC255" s="2"/>
      <c r="HKD255" s="2"/>
      <c r="HKE255" s="2"/>
      <c r="HKF255" s="2"/>
      <c r="HKG255" s="2"/>
      <c r="HKH255" s="2"/>
      <c r="HKI255" s="2"/>
      <c r="HKJ255" s="2"/>
      <c r="HKK255" s="2"/>
      <c r="HKL255" s="2"/>
      <c r="HKM255" s="2"/>
      <c r="HKN255" s="2"/>
      <c r="HKO255" s="2"/>
      <c r="HKP255" s="2"/>
      <c r="HKQ255" s="2"/>
      <c r="HKR255" s="2"/>
      <c r="HKS255" s="2"/>
      <c r="HKT255" s="2"/>
      <c r="HKU255" s="2"/>
      <c r="HKV255" s="2"/>
      <c r="HKW255" s="2"/>
      <c r="HKX255" s="2"/>
      <c r="HKY255" s="2"/>
      <c r="HKZ255" s="2"/>
      <c r="HLA255" s="2"/>
      <c r="HLB255" s="2"/>
      <c r="HLC255" s="2"/>
      <c r="HLD255" s="2"/>
      <c r="HLE255" s="2"/>
      <c r="HLF255" s="2"/>
      <c r="HLG255" s="2"/>
      <c r="HLH255" s="2"/>
      <c r="HLI255" s="2"/>
      <c r="HLJ255" s="2"/>
      <c r="HLK255" s="2"/>
      <c r="HLL255" s="2"/>
      <c r="HLM255" s="2"/>
      <c r="HLN255" s="2"/>
      <c r="HLO255" s="2"/>
      <c r="HLP255" s="2"/>
      <c r="HLQ255" s="2"/>
      <c r="HLR255" s="2"/>
      <c r="HLS255" s="2"/>
      <c r="HLT255" s="2"/>
      <c r="HLU255" s="2"/>
      <c r="HLV255" s="2"/>
      <c r="HLW255" s="2"/>
      <c r="HLX255" s="2"/>
      <c r="HLY255" s="2"/>
      <c r="HLZ255" s="2"/>
      <c r="HMA255" s="2"/>
      <c r="HMB255" s="2"/>
      <c r="HMC255" s="2"/>
      <c r="HMD255" s="2"/>
      <c r="HME255" s="2"/>
      <c r="HMF255" s="2"/>
      <c r="HMG255" s="2"/>
      <c r="HMH255" s="2"/>
      <c r="HMI255" s="2"/>
      <c r="HMJ255" s="2"/>
      <c r="HMK255" s="2"/>
      <c r="HML255" s="2"/>
      <c r="HMM255" s="2"/>
      <c r="HMN255" s="2"/>
      <c r="HMO255" s="2"/>
      <c r="HMP255" s="2"/>
      <c r="HMQ255" s="2"/>
      <c r="HMR255" s="2"/>
      <c r="HMS255" s="2"/>
      <c r="HMT255" s="2"/>
      <c r="HMU255" s="2"/>
      <c r="HMV255" s="2"/>
      <c r="HMW255" s="2"/>
      <c r="HMX255" s="2"/>
      <c r="HMY255" s="2"/>
      <c r="HMZ255" s="2"/>
      <c r="HNA255" s="2"/>
      <c r="HNB255" s="2"/>
      <c r="HNC255" s="2"/>
      <c r="HND255" s="2"/>
      <c r="HNE255" s="2"/>
      <c r="HNF255" s="2"/>
      <c r="HNG255" s="2"/>
      <c r="HNH255" s="2"/>
      <c r="HNI255" s="2"/>
      <c r="HNJ255" s="2"/>
      <c r="HNK255" s="2"/>
      <c r="HNL255" s="2"/>
      <c r="HNM255" s="2"/>
      <c r="HNN255" s="2"/>
      <c r="HNO255" s="2"/>
      <c r="HNP255" s="2"/>
      <c r="HNQ255" s="2"/>
      <c r="HNR255" s="2"/>
      <c r="HNS255" s="2"/>
      <c r="HNT255" s="2"/>
      <c r="HNU255" s="2"/>
      <c r="HNV255" s="2"/>
      <c r="HNW255" s="2"/>
      <c r="HNX255" s="2"/>
      <c r="HNY255" s="2"/>
      <c r="HNZ255" s="2"/>
      <c r="HOA255" s="2"/>
      <c r="HOB255" s="2"/>
      <c r="HOC255" s="2"/>
      <c r="HOD255" s="2"/>
      <c r="HOE255" s="2"/>
      <c r="HOF255" s="2"/>
      <c r="HOG255" s="2"/>
      <c r="HOH255" s="2"/>
      <c r="HOI255" s="2"/>
      <c r="HOJ255" s="2"/>
      <c r="HOK255" s="2"/>
      <c r="HOL255" s="2"/>
      <c r="HOM255" s="2"/>
      <c r="HON255" s="2"/>
      <c r="HOO255" s="2"/>
      <c r="HOP255" s="2"/>
      <c r="HOQ255" s="2"/>
      <c r="HOR255" s="2"/>
      <c r="HOS255" s="2"/>
      <c r="HOT255" s="2"/>
      <c r="HOU255" s="2"/>
      <c r="HOV255" s="2"/>
      <c r="HOW255" s="2"/>
      <c r="HOX255" s="2"/>
      <c r="HOY255" s="2"/>
      <c r="HOZ255" s="2"/>
      <c r="HPA255" s="2"/>
      <c r="HPB255" s="2"/>
      <c r="HPC255" s="2"/>
      <c r="HPD255" s="2"/>
      <c r="HPE255" s="2"/>
      <c r="HPF255" s="2"/>
      <c r="HPG255" s="2"/>
      <c r="HPH255" s="2"/>
      <c r="HPI255" s="2"/>
      <c r="HPJ255" s="2"/>
      <c r="HPK255" s="2"/>
      <c r="HPL255" s="2"/>
      <c r="HPM255" s="2"/>
      <c r="HPN255" s="2"/>
      <c r="HPO255" s="2"/>
      <c r="HPP255" s="2"/>
      <c r="HPQ255" s="2"/>
      <c r="HPR255" s="2"/>
      <c r="HPS255" s="2"/>
      <c r="HPT255" s="2"/>
      <c r="HPU255" s="2"/>
      <c r="HPV255" s="2"/>
      <c r="HPW255" s="2"/>
      <c r="HPX255" s="2"/>
      <c r="HPY255" s="2"/>
      <c r="HPZ255" s="2"/>
      <c r="HQA255" s="2"/>
      <c r="HQB255" s="2"/>
      <c r="HQC255" s="2"/>
      <c r="HQD255" s="2"/>
      <c r="HQE255" s="2"/>
      <c r="HQF255" s="2"/>
      <c r="HQG255" s="2"/>
      <c r="HQH255" s="2"/>
      <c r="HQI255" s="2"/>
      <c r="HQJ255" s="2"/>
      <c r="HQK255" s="2"/>
      <c r="HQL255" s="2"/>
      <c r="HQM255" s="2"/>
      <c r="HQN255" s="2"/>
      <c r="HQO255" s="2"/>
      <c r="HQP255" s="2"/>
      <c r="HQQ255" s="2"/>
      <c r="HQR255" s="2"/>
      <c r="HQS255" s="2"/>
      <c r="HQT255" s="2"/>
      <c r="HQU255" s="2"/>
      <c r="HQV255" s="2"/>
      <c r="HQW255" s="2"/>
      <c r="HQX255" s="2"/>
      <c r="HQY255" s="2"/>
      <c r="HQZ255" s="2"/>
      <c r="HRA255" s="2"/>
      <c r="HRB255" s="2"/>
      <c r="HRC255" s="2"/>
      <c r="HRD255" s="2"/>
      <c r="HRE255" s="2"/>
      <c r="HRF255" s="2"/>
      <c r="HRG255" s="2"/>
      <c r="HRH255" s="2"/>
      <c r="HRI255" s="2"/>
      <c r="HRJ255" s="2"/>
      <c r="HRK255" s="2"/>
      <c r="HRL255" s="2"/>
      <c r="HRM255" s="2"/>
      <c r="HRN255" s="2"/>
      <c r="HRO255" s="2"/>
      <c r="HRP255" s="2"/>
      <c r="HRQ255" s="2"/>
      <c r="HRR255" s="2"/>
      <c r="HRS255" s="2"/>
      <c r="HRT255" s="2"/>
      <c r="HRU255" s="2"/>
      <c r="HRV255" s="2"/>
      <c r="HRW255" s="2"/>
      <c r="HRX255" s="2"/>
      <c r="HRY255" s="2"/>
      <c r="HRZ255" s="2"/>
      <c r="HSA255" s="2"/>
      <c r="HSB255" s="2"/>
      <c r="HSC255" s="2"/>
      <c r="HSD255" s="2"/>
      <c r="HSE255" s="2"/>
      <c r="HSF255" s="2"/>
      <c r="HSG255" s="2"/>
      <c r="HSH255" s="2"/>
      <c r="HSI255" s="2"/>
      <c r="HSJ255" s="2"/>
      <c r="HSK255" s="2"/>
      <c r="HSL255" s="2"/>
      <c r="HSM255" s="2"/>
      <c r="HSN255" s="2"/>
      <c r="HSO255" s="2"/>
      <c r="HSP255" s="2"/>
      <c r="HSQ255" s="2"/>
      <c r="HSR255" s="2"/>
      <c r="HSS255" s="2"/>
      <c r="HST255" s="2"/>
      <c r="HSU255" s="2"/>
      <c r="HSV255" s="2"/>
      <c r="HSW255" s="2"/>
      <c r="HSX255" s="2"/>
      <c r="HSY255" s="2"/>
      <c r="HSZ255" s="2"/>
      <c r="HTA255" s="2"/>
      <c r="HTB255" s="2"/>
      <c r="HTC255" s="2"/>
      <c r="HTD255" s="2"/>
      <c r="HTE255" s="2"/>
      <c r="HTF255" s="2"/>
      <c r="HTG255" s="2"/>
      <c r="HTH255" s="2"/>
      <c r="HTI255" s="2"/>
      <c r="HTJ255" s="2"/>
      <c r="HTK255" s="2"/>
      <c r="HTL255" s="2"/>
      <c r="HTM255" s="2"/>
      <c r="HTN255" s="2"/>
      <c r="HTO255" s="2"/>
      <c r="HTP255" s="2"/>
      <c r="HTQ255" s="2"/>
      <c r="HTR255" s="2"/>
      <c r="HTS255" s="2"/>
      <c r="HTT255" s="2"/>
      <c r="HTU255" s="2"/>
      <c r="HTV255" s="2"/>
      <c r="HTW255" s="2"/>
      <c r="HTX255" s="2"/>
      <c r="HTY255" s="2"/>
      <c r="HTZ255" s="2"/>
      <c r="HUA255" s="2"/>
      <c r="HUB255" s="2"/>
      <c r="HUC255" s="2"/>
      <c r="HUD255" s="2"/>
      <c r="HUE255" s="2"/>
      <c r="HUF255" s="2"/>
      <c r="HUG255" s="2"/>
      <c r="HUH255" s="2"/>
      <c r="HUI255" s="2"/>
      <c r="HUJ255" s="2"/>
      <c r="HUK255" s="2"/>
      <c r="HUL255" s="2"/>
      <c r="HUM255" s="2"/>
      <c r="HUN255" s="2"/>
      <c r="HUO255" s="2"/>
      <c r="HUP255" s="2"/>
      <c r="HUQ255" s="2"/>
      <c r="HUR255" s="2"/>
      <c r="HUS255" s="2"/>
      <c r="HUT255" s="2"/>
      <c r="HUU255" s="2"/>
      <c r="HUV255" s="2"/>
      <c r="HUW255" s="2"/>
      <c r="HUX255" s="2"/>
      <c r="HUY255" s="2"/>
      <c r="HUZ255" s="2"/>
      <c r="HVA255" s="2"/>
      <c r="HVB255" s="2"/>
      <c r="HVC255" s="2"/>
      <c r="HVD255" s="2"/>
      <c r="HVE255" s="2"/>
      <c r="HVF255" s="2"/>
      <c r="HVG255" s="2"/>
      <c r="HVH255" s="2"/>
      <c r="HVI255" s="2"/>
      <c r="HVJ255" s="2"/>
      <c r="HVK255" s="2"/>
      <c r="HVL255" s="2"/>
      <c r="HVM255" s="2"/>
      <c r="HVN255" s="2"/>
      <c r="HVO255" s="2"/>
      <c r="HVP255" s="2"/>
      <c r="HVQ255" s="2"/>
      <c r="HVR255" s="2"/>
      <c r="HVS255" s="2"/>
      <c r="HVT255" s="2"/>
      <c r="HVU255" s="2"/>
      <c r="HVV255" s="2"/>
      <c r="HVW255" s="2"/>
      <c r="HVX255" s="2"/>
      <c r="HVY255" s="2"/>
      <c r="HVZ255" s="2"/>
      <c r="HWA255" s="2"/>
      <c r="HWB255" s="2"/>
      <c r="HWC255" s="2"/>
      <c r="HWD255" s="2"/>
      <c r="HWE255" s="2"/>
      <c r="HWF255" s="2"/>
      <c r="HWG255" s="2"/>
      <c r="HWH255" s="2"/>
      <c r="HWI255" s="2"/>
      <c r="HWJ255" s="2"/>
      <c r="HWK255" s="2"/>
      <c r="HWL255" s="2"/>
      <c r="HWM255" s="2"/>
      <c r="HWN255" s="2"/>
      <c r="HWO255" s="2"/>
      <c r="HWP255" s="2"/>
      <c r="HWQ255" s="2"/>
      <c r="HWR255" s="2"/>
      <c r="HWS255" s="2"/>
      <c r="HWT255" s="2"/>
      <c r="HWU255" s="2"/>
      <c r="HWV255" s="2"/>
      <c r="HWW255" s="2"/>
      <c r="HWX255" s="2"/>
      <c r="HWY255" s="2"/>
      <c r="HWZ255" s="2"/>
      <c r="HXA255" s="2"/>
      <c r="HXB255" s="2"/>
      <c r="HXC255" s="2"/>
      <c r="HXD255" s="2"/>
      <c r="HXE255" s="2"/>
      <c r="HXF255" s="2"/>
      <c r="HXG255" s="2"/>
      <c r="HXH255" s="2"/>
      <c r="HXI255" s="2"/>
      <c r="HXJ255" s="2"/>
      <c r="HXK255" s="2"/>
      <c r="HXL255" s="2"/>
      <c r="HXM255" s="2"/>
      <c r="HXN255" s="2"/>
      <c r="HXO255" s="2"/>
      <c r="HXP255" s="2"/>
      <c r="HXQ255" s="2"/>
      <c r="HXR255" s="2"/>
      <c r="HXS255" s="2"/>
      <c r="HXT255" s="2"/>
      <c r="HXU255" s="2"/>
      <c r="HXV255" s="2"/>
      <c r="HXW255" s="2"/>
      <c r="HXX255" s="2"/>
      <c r="HXY255" s="2"/>
      <c r="HXZ255" s="2"/>
      <c r="HYA255" s="2"/>
      <c r="HYB255" s="2"/>
      <c r="HYC255" s="2"/>
      <c r="HYD255" s="2"/>
      <c r="HYE255" s="2"/>
      <c r="HYF255" s="2"/>
      <c r="HYG255" s="2"/>
      <c r="HYH255" s="2"/>
      <c r="HYI255" s="2"/>
      <c r="HYJ255" s="2"/>
      <c r="HYK255" s="2"/>
      <c r="HYL255" s="2"/>
      <c r="HYM255" s="2"/>
      <c r="HYN255" s="2"/>
      <c r="HYO255" s="2"/>
      <c r="HYP255" s="2"/>
      <c r="HYQ255" s="2"/>
      <c r="HYR255" s="2"/>
      <c r="HYS255" s="2"/>
      <c r="HYT255" s="2"/>
      <c r="HYU255" s="2"/>
      <c r="HYV255" s="2"/>
      <c r="HYW255" s="2"/>
      <c r="HYX255" s="2"/>
      <c r="HYY255" s="2"/>
      <c r="HYZ255" s="2"/>
      <c r="HZA255" s="2"/>
      <c r="HZB255" s="2"/>
      <c r="HZC255" s="2"/>
      <c r="HZD255" s="2"/>
      <c r="HZE255" s="2"/>
      <c r="HZF255" s="2"/>
      <c r="HZG255" s="2"/>
      <c r="HZH255" s="2"/>
      <c r="HZI255" s="2"/>
      <c r="HZJ255" s="2"/>
      <c r="HZK255" s="2"/>
      <c r="HZL255" s="2"/>
      <c r="HZM255" s="2"/>
      <c r="HZN255" s="2"/>
      <c r="HZO255" s="2"/>
      <c r="HZP255" s="2"/>
      <c r="HZQ255" s="2"/>
      <c r="HZR255" s="2"/>
      <c r="HZS255" s="2"/>
      <c r="HZT255" s="2"/>
      <c r="HZU255" s="2"/>
      <c r="HZV255" s="2"/>
      <c r="HZW255" s="2"/>
      <c r="HZX255" s="2"/>
      <c r="HZY255" s="2"/>
      <c r="HZZ255" s="2"/>
      <c r="IAA255" s="2"/>
      <c r="IAB255" s="2"/>
      <c r="IAC255" s="2"/>
      <c r="IAD255" s="2"/>
      <c r="IAE255" s="2"/>
      <c r="IAF255" s="2"/>
      <c r="IAG255" s="2"/>
      <c r="IAH255" s="2"/>
      <c r="IAI255" s="2"/>
      <c r="IAJ255" s="2"/>
      <c r="IAK255" s="2"/>
      <c r="IAL255" s="2"/>
      <c r="IAM255" s="2"/>
      <c r="IAN255" s="2"/>
      <c r="IAO255" s="2"/>
      <c r="IAP255" s="2"/>
      <c r="IAQ255" s="2"/>
      <c r="IAR255" s="2"/>
      <c r="IAS255" s="2"/>
      <c r="IAT255" s="2"/>
      <c r="IAU255" s="2"/>
      <c r="IAV255" s="2"/>
      <c r="IAW255" s="2"/>
      <c r="IAX255" s="2"/>
      <c r="IAY255" s="2"/>
      <c r="IAZ255" s="2"/>
      <c r="IBA255" s="2"/>
      <c r="IBB255" s="2"/>
      <c r="IBC255" s="2"/>
      <c r="IBD255" s="2"/>
      <c r="IBE255" s="2"/>
      <c r="IBF255" s="2"/>
      <c r="IBG255" s="2"/>
      <c r="IBH255" s="2"/>
      <c r="IBI255" s="2"/>
      <c r="IBJ255" s="2"/>
      <c r="IBK255" s="2"/>
      <c r="IBL255" s="2"/>
      <c r="IBM255" s="2"/>
      <c r="IBN255" s="2"/>
      <c r="IBO255" s="2"/>
      <c r="IBP255" s="2"/>
      <c r="IBQ255" s="2"/>
      <c r="IBR255" s="2"/>
      <c r="IBS255" s="2"/>
      <c r="IBT255" s="2"/>
      <c r="IBU255" s="2"/>
      <c r="IBV255" s="2"/>
      <c r="IBW255" s="2"/>
      <c r="IBX255" s="2"/>
      <c r="IBY255" s="2"/>
      <c r="IBZ255" s="2"/>
      <c r="ICA255" s="2"/>
      <c r="ICB255" s="2"/>
      <c r="ICC255" s="2"/>
      <c r="ICD255" s="2"/>
      <c r="ICE255" s="2"/>
      <c r="ICF255" s="2"/>
      <c r="ICG255" s="2"/>
      <c r="ICH255" s="2"/>
      <c r="ICI255" s="2"/>
      <c r="ICJ255" s="2"/>
      <c r="ICK255" s="2"/>
      <c r="ICL255" s="2"/>
      <c r="ICM255" s="2"/>
      <c r="ICN255" s="2"/>
      <c r="ICO255" s="2"/>
      <c r="ICP255" s="2"/>
      <c r="ICQ255" s="2"/>
      <c r="ICR255" s="2"/>
      <c r="ICS255" s="2"/>
      <c r="ICT255" s="2"/>
      <c r="ICU255" s="2"/>
      <c r="ICV255" s="2"/>
      <c r="ICW255" s="2"/>
      <c r="ICX255" s="2"/>
      <c r="ICY255" s="2"/>
      <c r="ICZ255" s="2"/>
      <c r="IDA255" s="2"/>
      <c r="IDB255" s="2"/>
      <c r="IDC255" s="2"/>
      <c r="IDD255" s="2"/>
      <c r="IDE255" s="2"/>
      <c r="IDF255" s="2"/>
      <c r="IDG255" s="2"/>
      <c r="IDH255" s="2"/>
      <c r="IDI255" s="2"/>
      <c r="IDJ255" s="2"/>
      <c r="IDK255" s="2"/>
      <c r="IDL255" s="2"/>
      <c r="IDM255" s="2"/>
      <c r="IDN255" s="2"/>
      <c r="IDO255" s="2"/>
      <c r="IDP255" s="2"/>
      <c r="IDQ255" s="2"/>
      <c r="IDR255" s="2"/>
      <c r="IDS255" s="2"/>
      <c r="IDT255" s="2"/>
      <c r="IDU255" s="2"/>
      <c r="IDV255" s="2"/>
      <c r="IDW255" s="2"/>
      <c r="IDX255" s="2"/>
      <c r="IDY255" s="2"/>
      <c r="IDZ255" s="2"/>
      <c r="IEA255" s="2"/>
      <c r="IEB255" s="2"/>
      <c r="IEC255" s="2"/>
      <c r="IED255" s="2"/>
      <c r="IEE255" s="2"/>
      <c r="IEF255" s="2"/>
      <c r="IEG255" s="2"/>
      <c r="IEH255" s="2"/>
      <c r="IEI255" s="2"/>
      <c r="IEJ255" s="2"/>
      <c r="IEK255" s="2"/>
      <c r="IEL255" s="2"/>
      <c r="IEM255" s="2"/>
      <c r="IEN255" s="2"/>
      <c r="IEO255" s="2"/>
      <c r="IEP255" s="2"/>
      <c r="IEQ255" s="2"/>
      <c r="IER255" s="2"/>
      <c r="IES255" s="2"/>
      <c r="IET255" s="2"/>
      <c r="IEU255" s="2"/>
      <c r="IEV255" s="2"/>
      <c r="IEW255" s="2"/>
      <c r="IEX255" s="2"/>
      <c r="IEY255" s="2"/>
      <c r="IEZ255" s="2"/>
      <c r="IFA255" s="2"/>
      <c r="IFB255" s="2"/>
      <c r="IFC255" s="2"/>
      <c r="IFD255" s="2"/>
      <c r="IFE255" s="2"/>
      <c r="IFF255" s="2"/>
      <c r="IFG255" s="2"/>
      <c r="IFH255" s="2"/>
      <c r="IFI255" s="2"/>
      <c r="IFJ255" s="2"/>
      <c r="IFK255" s="2"/>
      <c r="IFL255" s="2"/>
      <c r="IFM255" s="2"/>
      <c r="IFN255" s="2"/>
      <c r="IFO255" s="2"/>
      <c r="IFP255" s="2"/>
      <c r="IFQ255" s="2"/>
      <c r="IFR255" s="2"/>
      <c r="IFS255" s="2"/>
      <c r="IFT255" s="2"/>
      <c r="IFU255" s="2"/>
      <c r="IFV255" s="2"/>
      <c r="IFW255" s="2"/>
      <c r="IFX255" s="2"/>
      <c r="IFY255" s="2"/>
      <c r="IFZ255" s="2"/>
      <c r="IGA255" s="2"/>
      <c r="IGB255" s="2"/>
      <c r="IGC255" s="2"/>
      <c r="IGD255" s="2"/>
      <c r="IGE255" s="2"/>
      <c r="IGF255" s="2"/>
      <c r="IGG255" s="2"/>
      <c r="IGH255" s="2"/>
      <c r="IGI255" s="2"/>
      <c r="IGJ255" s="2"/>
      <c r="IGK255" s="2"/>
      <c r="IGL255" s="2"/>
      <c r="IGM255" s="2"/>
      <c r="IGN255" s="2"/>
      <c r="IGO255" s="2"/>
      <c r="IGP255" s="2"/>
      <c r="IGQ255" s="2"/>
      <c r="IGR255" s="2"/>
      <c r="IGS255" s="2"/>
      <c r="IGT255" s="2"/>
      <c r="IGU255" s="2"/>
      <c r="IGV255" s="2"/>
      <c r="IGW255" s="2"/>
      <c r="IGX255" s="2"/>
      <c r="IGY255" s="2"/>
      <c r="IGZ255" s="2"/>
      <c r="IHA255" s="2"/>
      <c r="IHB255" s="2"/>
      <c r="IHC255" s="2"/>
      <c r="IHD255" s="2"/>
      <c r="IHE255" s="2"/>
      <c r="IHF255" s="2"/>
      <c r="IHG255" s="2"/>
      <c r="IHH255" s="2"/>
      <c r="IHI255" s="2"/>
      <c r="IHJ255" s="2"/>
      <c r="IHK255" s="2"/>
      <c r="IHL255" s="2"/>
      <c r="IHM255" s="2"/>
      <c r="IHN255" s="2"/>
      <c r="IHO255" s="2"/>
      <c r="IHP255" s="2"/>
      <c r="IHQ255" s="2"/>
      <c r="IHR255" s="2"/>
      <c r="IHS255" s="2"/>
      <c r="IHT255" s="2"/>
      <c r="IHU255" s="2"/>
      <c r="IHV255" s="2"/>
      <c r="IHW255" s="2"/>
      <c r="IHX255" s="2"/>
      <c r="IHY255" s="2"/>
      <c r="IHZ255" s="2"/>
      <c r="IIA255" s="2"/>
      <c r="IIB255" s="2"/>
      <c r="IIC255" s="2"/>
      <c r="IID255" s="2"/>
      <c r="IIE255" s="2"/>
      <c r="IIF255" s="2"/>
      <c r="IIG255" s="2"/>
      <c r="IIH255" s="2"/>
      <c r="III255" s="2"/>
      <c r="IIJ255" s="2"/>
      <c r="IIK255" s="2"/>
      <c r="IIL255" s="2"/>
      <c r="IIM255" s="2"/>
      <c r="IIN255" s="2"/>
      <c r="IIO255" s="2"/>
      <c r="IIP255" s="2"/>
      <c r="IIQ255" s="2"/>
      <c r="IIR255" s="2"/>
      <c r="IIS255" s="2"/>
      <c r="IIT255" s="2"/>
      <c r="IIU255" s="2"/>
      <c r="IIV255" s="2"/>
      <c r="IIW255" s="2"/>
      <c r="IIX255" s="2"/>
      <c r="IIY255" s="2"/>
      <c r="IIZ255" s="2"/>
      <c r="IJA255" s="2"/>
      <c r="IJB255" s="2"/>
      <c r="IJC255" s="2"/>
      <c r="IJD255" s="2"/>
      <c r="IJE255" s="2"/>
      <c r="IJF255" s="2"/>
      <c r="IJG255" s="2"/>
      <c r="IJH255" s="2"/>
      <c r="IJI255" s="2"/>
      <c r="IJJ255" s="2"/>
      <c r="IJK255" s="2"/>
      <c r="IJL255" s="2"/>
      <c r="IJM255" s="2"/>
      <c r="IJN255" s="2"/>
      <c r="IJO255" s="2"/>
      <c r="IJP255" s="2"/>
      <c r="IJQ255" s="2"/>
      <c r="IJR255" s="2"/>
      <c r="IJS255" s="2"/>
      <c r="IJT255" s="2"/>
      <c r="IJU255" s="2"/>
      <c r="IJV255" s="2"/>
      <c r="IJW255" s="2"/>
      <c r="IJX255" s="2"/>
      <c r="IJY255" s="2"/>
      <c r="IJZ255" s="2"/>
      <c r="IKA255" s="2"/>
      <c r="IKB255" s="2"/>
      <c r="IKC255" s="2"/>
      <c r="IKD255" s="2"/>
      <c r="IKE255" s="2"/>
      <c r="IKF255" s="2"/>
      <c r="IKG255" s="2"/>
      <c r="IKH255" s="2"/>
      <c r="IKI255" s="2"/>
      <c r="IKJ255" s="2"/>
      <c r="IKK255" s="2"/>
      <c r="IKL255" s="2"/>
      <c r="IKM255" s="2"/>
      <c r="IKN255" s="2"/>
      <c r="IKO255" s="2"/>
      <c r="IKP255" s="2"/>
      <c r="IKQ255" s="2"/>
      <c r="IKR255" s="2"/>
      <c r="IKS255" s="2"/>
      <c r="IKT255" s="2"/>
      <c r="IKU255" s="2"/>
      <c r="IKV255" s="2"/>
      <c r="IKW255" s="2"/>
      <c r="IKX255" s="2"/>
      <c r="IKY255" s="2"/>
      <c r="IKZ255" s="2"/>
      <c r="ILA255" s="2"/>
      <c r="ILB255" s="2"/>
      <c r="ILC255" s="2"/>
      <c r="ILD255" s="2"/>
      <c r="ILE255" s="2"/>
      <c r="ILF255" s="2"/>
      <c r="ILG255" s="2"/>
      <c r="ILH255" s="2"/>
      <c r="ILI255" s="2"/>
      <c r="ILJ255" s="2"/>
      <c r="ILK255" s="2"/>
      <c r="ILL255" s="2"/>
      <c r="ILM255" s="2"/>
      <c r="ILN255" s="2"/>
      <c r="ILO255" s="2"/>
      <c r="ILP255" s="2"/>
      <c r="ILQ255" s="2"/>
      <c r="ILR255" s="2"/>
      <c r="ILS255" s="2"/>
      <c r="ILT255" s="2"/>
      <c r="ILU255" s="2"/>
      <c r="ILV255" s="2"/>
      <c r="ILW255" s="2"/>
      <c r="ILX255" s="2"/>
      <c r="ILY255" s="2"/>
      <c r="ILZ255" s="2"/>
      <c r="IMA255" s="2"/>
      <c r="IMB255" s="2"/>
      <c r="IMC255" s="2"/>
      <c r="IMD255" s="2"/>
      <c r="IME255" s="2"/>
      <c r="IMF255" s="2"/>
      <c r="IMG255" s="2"/>
      <c r="IMH255" s="2"/>
      <c r="IMI255" s="2"/>
      <c r="IMJ255" s="2"/>
      <c r="IMK255" s="2"/>
      <c r="IML255" s="2"/>
      <c r="IMM255" s="2"/>
      <c r="IMN255" s="2"/>
      <c r="IMO255" s="2"/>
      <c r="IMP255" s="2"/>
      <c r="IMQ255" s="2"/>
      <c r="IMR255" s="2"/>
      <c r="IMS255" s="2"/>
      <c r="IMT255" s="2"/>
      <c r="IMU255" s="2"/>
      <c r="IMV255" s="2"/>
      <c r="IMW255" s="2"/>
      <c r="IMX255" s="2"/>
      <c r="IMY255" s="2"/>
      <c r="IMZ255" s="2"/>
      <c r="INA255" s="2"/>
      <c r="INB255" s="2"/>
      <c r="INC255" s="2"/>
      <c r="IND255" s="2"/>
      <c r="INE255" s="2"/>
      <c r="INF255" s="2"/>
      <c r="ING255" s="2"/>
      <c r="INH255" s="2"/>
      <c r="INI255" s="2"/>
      <c r="INJ255" s="2"/>
      <c r="INK255" s="2"/>
      <c r="INL255" s="2"/>
      <c r="INM255" s="2"/>
      <c r="INN255" s="2"/>
      <c r="INO255" s="2"/>
      <c r="INP255" s="2"/>
      <c r="INQ255" s="2"/>
      <c r="INR255" s="2"/>
      <c r="INS255" s="2"/>
      <c r="INT255" s="2"/>
      <c r="INU255" s="2"/>
      <c r="INV255" s="2"/>
      <c r="INW255" s="2"/>
      <c r="INX255" s="2"/>
      <c r="INY255" s="2"/>
      <c r="INZ255" s="2"/>
      <c r="IOA255" s="2"/>
      <c r="IOB255" s="2"/>
      <c r="IOC255" s="2"/>
      <c r="IOD255" s="2"/>
      <c r="IOE255" s="2"/>
      <c r="IOF255" s="2"/>
      <c r="IOG255" s="2"/>
      <c r="IOH255" s="2"/>
      <c r="IOI255" s="2"/>
      <c r="IOJ255" s="2"/>
      <c r="IOK255" s="2"/>
      <c r="IOL255" s="2"/>
      <c r="IOM255" s="2"/>
      <c r="ION255" s="2"/>
      <c r="IOO255" s="2"/>
      <c r="IOP255" s="2"/>
      <c r="IOQ255" s="2"/>
      <c r="IOR255" s="2"/>
      <c r="IOS255" s="2"/>
      <c r="IOT255" s="2"/>
      <c r="IOU255" s="2"/>
      <c r="IOV255" s="2"/>
      <c r="IOW255" s="2"/>
      <c r="IOX255" s="2"/>
      <c r="IOY255" s="2"/>
      <c r="IOZ255" s="2"/>
      <c r="IPA255" s="2"/>
      <c r="IPB255" s="2"/>
      <c r="IPC255" s="2"/>
      <c r="IPD255" s="2"/>
      <c r="IPE255" s="2"/>
      <c r="IPF255" s="2"/>
      <c r="IPG255" s="2"/>
      <c r="IPH255" s="2"/>
      <c r="IPI255" s="2"/>
      <c r="IPJ255" s="2"/>
      <c r="IPK255" s="2"/>
      <c r="IPL255" s="2"/>
      <c r="IPM255" s="2"/>
      <c r="IPN255" s="2"/>
      <c r="IPO255" s="2"/>
      <c r="IPP255" s="2"/>
      <c r="IPQ255" s="2"/>
      <c r="IPR255" s="2"/>
      <c r="IPS255" s="2"/>
      <c r="IPT255" s="2"/>
      <c r="IPU255" s="2"/>
      <c r="IPV255" s="2"/>
      <c r="IPW255" s="2"/>
      <c r="IPX255" s="2"/>
      <c r="IPY255" s="2"/>
      <c r="IPZ255" s="2"/>
      <c r="IQA255" s="2"/>
      <c r="IQB255" s="2"/>
      <c r="IQC255" s="2"/>
      <c r="IQD255" s="2"/>
      <c r="IQE255" s="2"/>
      <c r="IQF255" s="2"/>
      <c r="IQG255" s="2"/>
      <c r="IQH255" s="2"/>
      <c r="IQI255" s="2"/>
      <c r="IQJ255" s="2"/>
      <c r="IQK255" s="2"/>
      <c r="IQL255" s="2"/>
      <c r="IQM255" s="2"/>
      <c r="IQN255" s="2"/>
      <c r="IQO255" s="2"/>
      <c r="IQP255" s="2"/>
      <c r="IQQ255" s="2"/>
      <c r="IQR255" s="2"/>
      <c r="IQS255" s="2"/>
      <c r="IQT255" s="2"/>
      <c r="IQU255" s="2"/>
      <c r="IQV255" s="2"/>
      <c r="IQW255" s="2"/>
      <c r="IQX255" s="2"/>
      <c r="IQY255" s="2"/>
      <c r="IQZ255" s="2"/>
      <c r="IRA255" s="2"/>
      <c r="IRB255" s="2"/>
      <c r="IRC255" s="2"/>
      <c r="IRD255" s="2"/>
      <c r="IRE255" s="2"/>
      <c r="IRF255" s="2"/>
      <c r="IRG255" s="2"/>
      <c r="IRH255" s="2"/>
      <c r="IRI255" s="2"/>
      <c r="IRJ255" s="2"/>
      <c r="IRK255" s="2"/>
      <c r="IRL255" s="2"/>
      <c r="IRM255" s="2"/>
      <c r="IRN255" s="2"/>
      <c r="IRO255" s="2"/>
      <c r="IRP255" s="2"/>
      <c r="IRQ255" s="2"/>
      <c r="IRR255" s="2"/>
      <c r="IRS255" s="2"/>
      <c r="IRT255" s="2"/>
      <c r="IRU255" s="2"/>
      <c r="IRV255" s="2"/>
      <c r="IRW255" s="2"/>
      <c r="IRX255" s="2"/>
      <c r="IRY255" s="2"/>
      <c r="IRZ255" s="2"/>
      <c r="ISA255" s="2"/>
      <c r="ISB255" s="2"/>
      <c r="ISC255" s="2"/>
      <c r="ISD255" s="2"/>
      <c r="ISE255" s="2"/>
      <c r="ISF255" s="2"/>
      <c r="ISG255" s="2"/>
      <c r="ISH255" s="2"/>
      <c r="ISI255" s="2"/>
      <c r="ISJ255" s="2"/>
      <c r="ISK255" s="2"/>
      <c r="ISL255" s="2"/>
      <c r="ISM255" s="2"/>
      <c r="ISN255" s="2"/>
      <c r="ISO255" s="2"/>
      <c r="ISP255" s="2"/>
      <c r="ISQ255" s="2"/>
      <c r="ISR255" s="2"/>
      <c r="ISS255" s="2"/>
      <c r="IST255" s="2"/>
      <c r="ISU255" s="2"/>
      <c r="ISV255" s="2"/>
      <c r="ISW255" s="2"/>
      <c r="ISX255" s="2"/>
      <c r="ISY255" s="2"/>
      <c r="ISZ255" s="2"/>
      <c r="ITA255" s="2"/>
      <c r="ITB255" s="2"/>
      <c r="ITC255" s="2"/>
      <c r="ITD255" s="2"/>
      <c r="ITE255" s="2"/>
      <c r="ITF255" s="2"/>
      <c r="ITG255" s="2"/>
      <c r="ITH255" s="2"/>
      <c r="ITI255" s="2"/>
      <c r="ITJ255" s="2"/>
      <c r="ITK255" s="2"/>
      <c r="ITL255" s="2"/>
      <c r="ITM255" s="2"/>
      <c r="ITN255" s="2"/>
      <c r="ITO255" s="2"/>
      <c r="ITP255" s="2"/>
      <c r="ITQ255" s="2"/>
      <c r="ITR255" s="2"/>
      <c r="ITS255" s="2"/>
      <c r="ITT255" s="2"/>
      <c r="ITU255" s="2"/>
      <c r="ITV255" s="2"/>
      <c r="ITW255" s="2"/>
      <c r="ITX255" s="2"/>
      <c r="ITY255" s="2"/>
      <c r="ITZ255" s="2"/>
      <c r="IUA255" s="2"/>
      <c r="IUB255" s="2"/>
      <c r="IUC255" s="2"/>
      <c r="IUD255" s="2"/>
      <c r="IUE255" s="2"/>
      <c r="IUF255" s="2"/>
      <c r="IUG255" s="2"/>
      <c r="IUH255" s="2"/>
      <c r="IUI255" s="2"/>
      <c r="IUJ255" s="2"/>
      <c r="IUK255" s="2"/>
      <c r="IUL255" s="2"/>
      <c r="IUM255" s="2"/>
      <c r="IUN255" s="2"/>
      <c r="IUO255" s="2"/>
      <c r="IUP255" s="2"/>
      <c r="IUQ255" s="2"/>
      <c r="IUR255" s="2"/>
      <c r="IUS255" s="2"/>
      <c r="IUT255" s="2"/>
      <c r="IUU255" s="2"/>
      <c r="IUV255" s="2"/>
      <c r="IUW255" s="2"/>
      <c r="IUX255" s="2"/>
      <c r="IUY255" s="2"/>
      <c r="IUZ255" s="2"/>
      <c r="IVA255" s="2"/>
      <c r="IVB255" s="2"/>
      <c r="IVC255" s="2"/>
      <c r="IVD255" s="2"/>
      <c r="IVE255" s="2"/>
      <c r="IVF255" s="2"/>
      <c r="IVG255" s="2"/>
      <c r="IVH255" s="2"/>
      <c r="IVI255" s="2"/>
      <c r="IVJ255" s="2"/>
      <c r="IVK255" s="2"/>
      <c r="IVL255" s="2"/>
      <c r="IVM255" s="2"/>
      <c r="IVN255" s="2"/>
      <c r="IVO255" s="2"/>
      <c r="IVP255" s="2"/>
      <c r="IVQ255" s="2"/>
      <c r="IVR255" s="2"/>
      <c r="IVS255" s="2"/>
      <c r="IVT255" s="2"/>
      <c r="IVU255" s="2"/>
      <c r="IVV255" s="2"/>
      <c r="IVW255" s="2"/>
      <c r="IVX255" s="2"/>
      <c r="IVY255" s="2"/>
      <c r="IVZ255" s="2"/>
      <c r="IWA255" s="2"/>
      <c r="IWB255" s="2"/>
      <c r="IWC255" s="2"/>
      <c r="IWD255" s="2"/>
      <c r="IWE255" s="2"/>
      <c r="IWF255" s="2"/>
      <c r="IWG255" s="2"/>
      <c r="IWH255" s="2"/>
      <c r="IWI255" s="2"/>
      <c r="IWJ255" s="2"/>
      <c r="IWK255" s="2"/>
      <c r="IWL255" s="2"/>
      <c r="IWM255" s="2"/>
      <c r="IWN255" s="2"/>
      <c r="IWO255" s="2"/>
      <c r="IWP255" s="2"/>
      <c r="IWQ255" s="2"/>
      <c r="IWR255" s="2"/>
      <c r="IWS255" s="2"/>
      <c r="IWT255" s="2"/>
      <c r="IWU255" s="2"/>
      <c r="IWV255" s="2"/>
      <c r="IWW255" s="2"/>
      <c r="IWX255" s="2"/>
      <c r="IWY255" s="2"/>
      <c r="IWZ255" s="2"/>
      <c r="IXA255" s="2"/>
      <c r="IXB255" s="2"/>
      <c r="IXC255" s="2"/>
      <c r="IXD255" s="2"/>
      <c r="IXE255" s="2"/>
      <c r="IXF255" s="2"/>
      <c r="IXG255" s="2"/>
      <c r="IXH255" s="2"/>
      <c r="IXI255" s="2"/>
      <c r="IXJ255" s="2"/>
      <c r="IXK255" s="2"/>
      <c r="IXL255" s="2"/>
      <c r="IXM255" s="2"/>
      <c r="IXN255" s="2"/>
      <c r="IXO255" s="2"/>
      <c r="IXP255" s="2"/>
      <c r="IXQ255" s="2"/>
      <c r="IXR255" s="2"/>
      <c r="IXS255" s="2"/>
      <c r="IXT255" s="2"/>
      <c r="IXU255" s="2"/>
      <c r="IXV255" s="2"/>
      <c r="IXW255" s="2"/>
      <c r="IXX255" s="2"/>
      <c r="IXY255" s="2"/>
      <c r="IXZ255" s="2"/>
      <c r="IYA255" s="2"/>
      <c r="IYB255" s="2"/>
      <c r="IYC255" s="2"/>
      <c r="IYD255" s="2"/>
      <c r="IYE255" s="2"/>
      <c r="IYF255" s="2"/>
      <c r="IYG255" s="2"/>
      <c r="IYH255" s="2"/>
      <c r="IYI255" s="2"/>
      <c r="IYJ255" s="2"/>
      <c r="IYK255" s="2"/>
      <c r="IYL255" s="2"/>
      <c r="IYM255" s="2"/>
      <c r="IYN255" s="2"/>
      <c r="IYO255" s="2"/>
      <c r="IYP255" s="2"/>
      <c r="IYQ255" s="2"/>
      <c r="IYR255" s="2"/>
      <c r="IYS255" s="2"/>
      <c r="IYT255" s="2"/>
      <c r="IYU255" s="2"/>
      <c r="IYV255" s="2"/>
      <c r="IYW255" s="2"/>
      <c r="IYX255" s="2"/>
      <c r="IYY255" s="2"/>
      <c r="IYZ255" s="2"/>
      <c r="IZA255" s="2"/>
      <c r="IZB255" s="2"/>
      <c r="IZC255" s="2"/>
      <c r="IZD255" s="2"/>
      <c r="IZE255" s="2"/>
      <c r="IZF255" s="2"/>
      <c r="IZG255" s="2"/>
      <c r="IZH255" s="2"/>
      <c r="IZI255" s="2"/>
      <c r="IZJ255" s="2"/>
      <c r="IZK255" s="2"/>
      <c r="IZL255" s="2"/>
      <c r="IZM255" s="2"/>
      <c r="IZN255" s="2"/>
      <c r="IZO255" s="2"/>
      <c r="IZP255" s="2"/>
      <c r="IZQ255" s="2"/>
      <c r="IZR255" s="2"/>
      <c r="IZS255" s="2"/>
      <c r="IZT255" s="2"/>
      <c r="IZU255" s="2"/>
      <c r="IZV255" s="2"/>
      <c r="IZW255" s="2"/>
      <c r="IZX255" s="2"/>
      <c r="IZY255" s="2"/>
      <c r="IZZ255" s="2"/>
      <c r="JAA255" s="2"/>
      <c r="JAB255" s="2"/>
      <c r="JAC255" s="2"/>
      <c r="JAD255" s="2"/>
      <c r="JAE255" s="2"/>
      <c r="JAF255" s="2"/>
      <c r="JAG255" s="2"/>
      <c r="JAH255" s="2"/>
      <c r="JAI255" s="2"/>
      <c r="JAJ255" s="2"/>
      <c r="JAK255" s="2"/>
      <c r="JAL255" s="2"/>
      <c r="JAM255" s="2"/>
      <c r="JAN255" s="2"/>
      <c r="JAO255" s="2"/>
      <c r="JAP255" s="2"/>
      <c r="JAQ255" s="2"/>
      <c r="JAR255" s="2"/>
      <c r="JAS255" s="2"/>
      <c r="JAT255" s="2"/>
      <c r="JAU255" s="2"/>
      <c r="JAV255" s="2"/>
      <c r="JAW255" s="2"/>
      <c r="JAX255" s="2"/>
      <c r="JAY255" s="2"/>
      <c r="JAZ255" s="2"/>
      <c r="JBA255" s="2"/>
      <c r="JBB255" s="2"/>
      <c r="JBC255" s="2"/>
      <c r="JBD255" s="2"/>
      <c r="JBE255" s="2"/>
      <c r="JBF255" s="2"/>
      <c r="JBG255" s="2"/>
      <c r="JBH255" s="2"/>
      <c r="JBI255" s="2"/>
      <c r="JBJ255" s="2"/>
      <c r="JBK255" s="2"/>
      <c r="JBL255" s="2"/>
      <c r="JBM255" s="2"/>
      <c r="JBN255" s="2"/>
      <c r="JBO255" s="2"/>
      <c r="JBP255" s="2"/>
      <c r="JBQ255" s="2"/>
      <c r="JBR255" s="2"/>
      <c r="JBS255" s="2"/>
      <c r="JBT255" s="2"/>
      <c r="JBU255" s="2"/>
      <c r="JBV255" s="2"/>
      <c r="JBW255" s="2"/>
      <c r="JBX255" s="2"/>
      <c r="JBY255" s="2"/>
      <c r="JBZ255" s="2"/>
      <c r="JCA255" s="2"/>
      <c r="JCB255" s="2"/>
      <c r="JCC255" s="2"/>
      <c r="JCD255" s="2"/>
      <c r="JCE255" s="2"/>
      <c r="JCF255" s="2"/>
      <c r="JCG255" s="2"/>
      <c r="JCH255" s="2"/>
      <c r="JCI255" s="2"/>
      <c r="JCJ255" s="2"/>
      <c r="JCK255" s="2"/>
      <c r="JCL255" s="2"/>
      <c r="JCM255" s="2"/>
      <c r="JCN255" s="2"/>
      <c r="JCO255" s="2"/>
      <c r="JCP255" s="2"/>
      <c r="JCQ255" s="2"/>
      <c r="JCR255" s="2"/>
      <c r="JCS255" s="2"/>
      <c r="JCT255" s="2"/>
      <c r="JCU255" s="2"/>
      <c r="JCV255" s="2"/>
      <c r="JCW255" s="2"/>
      <c r="JCX255" s="2"/>
      <c r="JCY255" s="2"/>
      <c r="JCZ255" s="2"/>
      <c r="JDA255" s="2"/>
      <c r="JDB255" s="2"/>
      <c r="JDC255" s="2"/>
      <c r="JDD255" s="2"/>
      <c r="JDE255" s="2"/>
      <c r="JDF255" s="2"/>
      <c r="JDG255" s="2"/>
      <c r="JDH255" s="2"/>
      <c r="JDI255" s="2"/>
      <c r="JDJ255" s="2"/>
      <c r="JDK255" s="2"/>
      <c r="JDL255" s="2"/>
      <c r="JDM255" s="2"/>
      <c r="JDN255" s="2"/>
      <c r="JDO255" s="2"/>
      <c r="JDP255" s="2"/>
      <c r="JDQ255" s="2"/>
      <c r="JDR255" s="2"/>
      <c r="JDS255" s="2"/>
      <c r="JDT255" s="2"/>
      <c r="JDU255" s="2"/>
      <c r="JDV255" s="2"/>
      <c r="JDW255" s="2"/>
      <c r="JDX255" s="2"/>
      <c r="JDY255" s="2"/>
      <c r="JDZ255" s="2"/>
      <c r="JEA255" s="2"/>
      <c r="JEB255" s="2"/>
      <c r="JEC255" s="2"/>
      <c r="JED255" s="2"/>
      <c r="JEE255" s="2"/>
      <c r="JEF255" s="2"/>
      <c r="JEG255" s="2"/>
      <c r="JEH255" s="2"/>
      <c r="JEI255" s="2"/>
      <c r="JEJ255" s="2"/>
      <c r="JEK255" s="2"/>
      <c r="JEL255" s="2"/>
      <c r="JEM255" s="2"/>
      <c r="JEN255" s="2"/>
      <c r="JEO255" s="2"/>
      <c r="JEP255" s="2"/>
      <c r="JEQ255" s="2"/>
      <c r="JER255" s="2"/>
      <c r="JES255" s="2"/>
      <c r="JET255" s="2"/>
      <c r="JEU255" s="2"/>
      <c r="JEV255" s="2"/>
      <c r="JEW255" s="2"/>
      <c r="JEX255" s="2"/>
      <c r="JEY255" s="2"/>
      <c r="JEZ255" s="2"/>
      <c r="JFA255" s="2"/>
      <c r="JFB255" s="2"/>
      <c r="JFC255" s="2"/>
      <c r="JFD255" s="2"/>
      <c r="JFE255" s="2"/>
      <c r="JFF255" s="2"/>
      <c r="JFG255" s="2"/>
      <c r="JFH255" s="2"/>
      <c r="JFI255" s="2"/>
      <c r="JFJ255" s="2"/>
      <c r="JFK255" s="2"/>
      <c r="JFL255" s="2"/>
      <c r="JFM255" s="2"/>
      <c r="JFN255" s="2"/>
      <c r="JFO255" s="2"/>
      <c r="JFP255" s="2"/>
      <c r="JFQ255" s="2"/>
      <c r="JFR255" s="2"/>
      <c r="JFS255" s="2"/>
      <c r="JFT255" s="2"/>
      <c r="JFU255" s="2"/>
      <c r="JFV255" s="2"/>
      <c r="JFW255" s="2"/>
      <c r="JFX255" s="2"/>
      <c r="JFY255" s="2"/>
      <c r="JFZ255" s="2"/>
      <c r="JGA255" s="2"/>
      <c r="JGB255" s="2"/>
      <c r="JGC255" s="2"/>
      <c r="JGD255" s="2"/>
      <c r="JGE255" s="2"/>
      <c r="JGF255" s="2"/>
      <c r="JGG255" s="2"/>
      <c r="JGH255" s="2"/>
      <c r="JGI255" s="2"/>
      <c r="JGJ255" s="2"/>
      <c r="JGK255" s="2"/>
      <c r="JGL255" s="2"/>
      <c r="JGM255" s="2"/>
      <c r="JGN255" s="2"/>
      <c r="JGO255" s="2"/>
      <c r="JGP255" s="2"/>
      <c r="JGQ255" s="2"/>
      <c r="JGR255" s="2"/>
      <c r="JGS255" s="2"/>
      <c r="JGT255" s="2"/>
      <c r="JGU255" s="2"/>
      <c r="JGV255" s="2"/>
      <c r="JGW255" s="2"/>
      <c r="JGX255" s="2"/>
      <c r="JGY255" s="2"/>
      <c r="JGZ255" s="2"/>
      <c r="JHA255" s="2"/>
      <c r="JHB255" s="2"/>
      <c r="JHC255" s="2"/>
      <c r="JHD255" s="2"/>
      <c r="JHE255" s="2"/>
      <c r="JHF255" s="2"/>
      <c r="JHG255" s="2"/>
      <c r="JHH255" s="2"/>
      <c r="JHI255" s="2"/>
      <c r="JHJ255" s="2"/>
      <c r="JHK255" s="2"/>
      <c r="JHL255" s="2"/>
      <c r="JHM255" s="2"/>
      <c r="JHN255" s="2"/>
      <c r="JHO255" s="2"/>
      <c r="JHP255" s="2"/>
      <c r="JHQ255" s="2"/>
      <c r="JHR255" s="2"/>
      <c r="JHS255" s="2"/>
      <c r="JHT255" s="2"/>
      <c r="JHU255" s="2"/>
      <c r="JHV255" s="2"/>
      <c r="JHW255" s="2"/>
      <c r="JHX255" s="2"/>
      <c r="JHY255" s="2"/>
      <c r="JHZ255" s="2"/>
      <c r="JIA255" s="2"/>
      <c r="JIB255" s="2"/>
      <c r="JIC255" s="2"/>
      <c r="JID255" s="2"/>
      <c r="JIE255" s="2"/>
      <c r="JIF255" s="2"/>
      <c r="JIG255" s="2"/>
      <c r="JIH255" s="2"/>
      <c r="JII255" s="2"/>
      <c r="JIJ255" s="2"/>
      <c r="JIK255" s="2"/>
      <c r="JIL255" s="2"/>
      <c r="JIM255" s="2"/>
      <c r="JIN255" s="2"/>
      <c r="JIO255" s="2"/>
      <c r="JIP255" s="2"/>
      <c r="JIQ255" s="2"/>
      <c r="JIR255" s="2"/>
      <c r="JIS255" s="2"/>
      <c r="JIT255" s="2"/>
      <c r="JIU255" s="2"/>
      <c r="JIV255" s="2"/>
      <c r="JIW255" s="2"/>
      <c r="JIX255" s="2"/>
      <c r="JIY255" s="2"/>
      <c r="JIZ255" s="2"/>
      <c r="JJA255" s="2"/>
      <c r="JJB255" s="2"/>
      <c r="JJC255" s="2"/>
      <c r="JJD255" s="2"/>
      <c r="JJE255" s="2"/>
      <c r="JJF255" s="2"/>
      <c r="JJG255" s="2"/>
      <c r="JJH255" s="2"/>
      <c r="JJI255" s="2"/>
      <c r="JJJ255" s="2"/>
      <c r="JJK255" s="2"/>
      <c r="JJL255" s="2"/>
      <c r="JJM255" s="2"/>
      <c r="JJN255" s="2"/>
      <c r="JJO255" s="2"/>
      <c r="JJP255" s="2"/>
      <c r="JJQ255" s="2"/>
      <c r="JJR255" s="2"/>
      <c r="JJS255" s="2"/>
      <c r="JJT255" s="2"/>
      <c r="JJU255" s="2"/>
      <c r="JJV255" s="2"/>
      <c r="JJW255" s="2"/>
      <c r="JJX255" s="2"/>
      <c r="JJY255" s="2"/>
      <c r="JJZ255" s="2"/>
      <c r="JKA255" s="2"/>
      <c r="JKB255" s="2"/>
      <c r="JKC255" s="2"/>
      <c r="JKD255" s="2"/>
      <c r="JKE255" s="2"/>
      <c r="JKF255" s="2"/>
      <c r="JKG255" s="2"/>
      <c r="JKH255" s="2"/>
      <c r="JKI255" s="2"/>
      <c r="JKJ255" s="2"/>
      <c r="JKK255" s="2"/>
      <c r="JKL255" s="2"/>
      <c r="JKM255" s="2"/>
      <c r="JKN255" s="2"/>
      <c r="JKO255" s="2"/>
      <c r="JKP255" s="2"/>
      <c r="JKQ255" s="2"/>
      <c r="JKR255" s="2"/>
      <c r="JKS255" s="2"/>
      <c r="JKT255" s="2"/>
      <c r="JKU255" s="2"/>
      <c r="JKV255" s="2"/>
      <c r="JKW255" s="2"/>
      <c r="JKX255" s="2"/>
      <c r="JKY255" s="2"/>
      <c r="JKZ255" s="2"/>
      <c r="JLA255" s="2"/>
      <c r="JLB255" s="2"/>
      <c r="JLC255" s="2"/>
      <c r="JLD255" s="2"/>
      <c r="JLE255" s="2"/>
      <c r="JLF255" s="2"/>
      <c r="JLG255" s="2"/>
      <c r="JLH255" s="2"/>
      <c r="JLI255" s="2"/>
      <c r="JLJ255" s="2"/>
      <c r="JLK255" s="2"/>
      <c r="JLL255" s="2"/>
      <c r="JLM255" s="2"/>
      <c r="JLN255" s="2"/>
      <c r="JLO255" s="2"/>
      <c r="JLP255" s="2"/>
      <c r="JLQ255" s="2"/>
      <c r="JLR255" s="2"/>
      <c r="JLS255" s="2"/>
      <c r="JLT255" s="2"/>
      <c r="JLU255" s="2"/>
      <c r="JLV255" s="2"/>
      <c r="JLW255" s="2"/>
      <c r="JLX255" s="2"/>
      <c r="JLY255" s="2"/>
      <c r="JLZ255" s="2"/>
      <c r="JMA255" s="2"/>
      <c r="JMB255" s="2"/>
      <c r="JMC255" s="2"/>
      <c r="JMD255" s="2"/>
      <c r="JME255" s="2"/>
      <c r="JMF255" s="2"/>
      <c r="JMG255" s="2"/>
      <c r="JMH255" s="2"/>
      <c r="JMI255" s="2"/>
      <c r="JMJ255" s="2"/>
      <c r="JMK255" s="2"/>
      <c r="JML255" s="2"/>
      <c r="JMM255" s="2"/>
      <c r="JMN255" s="2"/>
      <c r="JMO255" s="2"/>
      <c r="JMP255" s="2"/>
      <c r="JMQ255" s="2"/>
      <c r="JMR255" s="2"/>
      <c r="JMS255" s="2"/>
      <c r="JMT255" s="2"/>
      <c r="JMU255" s="2"/>
      <c r="JMV255" s="2"/>
      <c r="JMW255" s="2"/>
      <c r="JMX255" s="2"/>
      <c r="JMY255" s="2"/>
      <c r="JMZ255" s="2"/>
      <c r="JNA255" s="2"/>
      <c r="JNB255" s="2"/>
      <c r="JNC255" s="2"/>
      <c r="JND255" s="2"/>
      <c r="JNE255" s="2"/>
      <c r="JNF255" s="2"/>
      <c r="JNG255" s="2"/>
      <c r="JNH255" s="2"/>
      <c r="JNI255" s="2"/>
      <c r="JNJ255" s="2"/>
      <c r="JNK255" s="2"/>
      <c r="JNL255" s="2"/>
      <c r="JNM255" s="2"/>
      <c r="JNN255" s="2"/>
      <c r="JNO255" s="2"/>
      <c r="JNP255" s="2"/>
      <c r="JNQ255" s="2"/>
      <c r="JNR255" s="2"/>
      <c r="JNS255" s="2"/>
      <c r="JNT255" s="2"/>
      <c r="JNU255" s="2"/>
      <c r="JNV255" s="2"/>
      <c r="JNW255" s="2"/>
      <c r="JNX255" s="2"/>
      <c r="JNY255" s="2"/>
      <c r="JNZ255" s="2"/>
      <c r="JOA255" s="2"/>
      <c r="JOB255" s="2"/>
      <c r="JOC255" s="2"/>
      <c r="JOD255" s="2"/>
      <c r="JOE255" s="2"/>
      <c r="JOF255" s="2"/>
      <c r="JOG255" s="2"/>
      <c r="JOH255" s="2"/>
      <c r="JOI255" s="2"/>
      <c r="JOJ255" s="2"/>
      <c r="JOK255" s="2"/>
      <c r="JOL255" s="2"/>
      <c r="JOM255" s="2"/>
      <c r="JON255" s="2"/>
      <c r="JOO255" s="2"/>
      <c r="JOP255" s="2"/>
      <c r="JOQ255" s="2"/>
      <c r="JOR255" s="2"/>
      <c r="JOS255" s="2"/>
      <c r="JOT255" s="2"/>
      <c r="JOU255" s="2"/>
      <c r="JOV255" s="2"/>
      <c r="JOW255" s="2"/>
      <c r="JOX255" s="2"/>
      <c r="JOY255" s="2"/>
      <c r="JOZ255" s="2"/>
      <c r="JPA255" s="2"/>
      <c r="JPB255" s="2"/>
      <c r="JPC255" s="2"/>
      <c r="JPD255" s="2"/>
      <c r="JPE255" s="2"/>
      <c r="JPF255" s="2"/>
      <c r="JPG255" s="2"/>
      <c r="JPH255" s="2"/>
      <c r="JPI255" s="2"/>
      <c r="JPJ255" s="2"/>
      <c r="JPK255" s="2"/>
      <c r="JPL255" s="2"/>
      <c r="JPM255" s="2"/>
      <c r="JPN255" s="2"/>
      <c r="JPO255" s="2"/>
      <c r="JPP255" s="2"/>
      <c r="JPQ255" s="2"/>
      <c r="JPR255" s="2"/>
      <c r="JPS255" s="2"/>
      <c r="JPT255" s="2"/>
      <c r="JPU255" s="2"/>
      <c r="JPV255" s="2"/>
      <c r="JPW255" s="2"/>
      <c r="JPX255" s="2"/>
      <c r="JPY255" s="2"/>
      <c r="JPZ255" s="2"/>
      <c r="JQA255" s="2"/>
      <c r="JQB255" s="2"/>
      <c r="JQC255" s="2"/>
      <c r="JQD255" s="2"/>
      <c r="JQE255" s="2"/>
      <c r="JQF255" s="2"/>
      <c r="JQG255" s="2"/>
      <c r="JQH255" s="2"/>
      <c r="JQI255" s="2"/>
      <c r="JQJ255" s="2"/>
      <c r="JQK255" s="2"/>
      <c r="JQL255" s="2"/>
      <c r="JQM255" s="2"/>
      <c r="JQN255" s="2"/>
      <c r="JQO255" s="2"/>
      <c r="JQP255" s="2"/>
      <c r="JQQ255" s="2"/>
      <c r="JQR255" s="2"/>
      <c r="JQS255" s="2"/>
      <c r="JQT255" s="2"/>
      <c r="JQU255" s="2"/>
      <c r="JQV255" s="2"/>
      <c r="JQW255" s="2"/>
      <c r="JQX255" s="2"/>
      <c r="JQY255" s="2"/>
      <c r="JQZ255" s="2"/>
      <c r="JRA255" s="2"/>
      <c r="JRB255" s="2"/>
      <c r="JRC255" s="2"/>
      <c r="JRD255" s="2"/>
      <c r="JRE255" s="2"/>
      <c r="JRF255" s="2"/>
      <c r="JRG255" s="2"/>
      <c r="JRH255" s="2"/>
      <c r="JRI255" s="2"/>
      <c r="JRJ255" s="2"/>
      <c r="JRK255" s="2"/>
      <c r="JRL255" s="2"/>
      <c r="JRM255" s="2"/>
      <c r="JRN255" s="2"/>
      <c r="JRO255" s="2"/>
      <c r="JRP255" s="2"/>
      <c r="JRQ255" s="2"/>
      <c r="JRR255" s="2"/>
      <c r="JRS255" s="2"/>
      <c r="JRT255" s="2"/>
      <c r="JRU255" s="2"/>
      <c r="JRV255" s="2"/>
      <c r="JRW255" s="2"/>
      <c r="JRX255" s="2"/>
      <c r="JRY255" s="2"/>
      <c r="JRZ255" s="2"/>
      <c r="JSA255" s="2"/>
      <c r="JSB255" s="2"/>
      <c r="JSC255" s="2"/>
      <c r="JSD255" s="2"/>
      <c r="JSE255" s="2"/>
      <c r="JSF255" s="2"/>
      <c r="JSG255" s="2"/>
      <c r="JSH255" s="2"/>
      <c r="JSI255" s="2"/>
      <c r="JSJ255" s="2"/>
      <c r="JSK255" s="2"/>
      <c r="JSL255" s="2"/>
      <c r="JSM255" s="2"/>
      <c r="JSN255" s="2"/>
      <c r="JSO255" s="2"/>
      <c r="JSP255" s="2"/>
      <c r="JSQ255" s="2"/>
      <c r="JSR255" s="2"/>
      <c r="JSS255" s="2"/>
      <c r="JST255" s="2"/>
      <c r="JSU255" s="2"/>
      <c r="JSV255" s="2"/>
      <c r="JSW255" s="2"/>
      <c r="JSX255" s="2"/>
      <c r="JSY255" s="2"/>
      <c r="JSZ255" s="2"/>
      <c r="JTA255" s="2"/>
      <c r="JTB255" s="2"/>
      <c r="JTC255" s="2"/>
      <c r="JTD255" s="2"/>
      <c r="JTE255" s="2"/>
      <c r="JTF255" s="2"/>
      <c r="JTG255" s="2"/>
      <c r="JTH255" s="2"/>
      <c r="JTI255" s="2"/>
      <c r="JTJ255" s="2"/>
      <c r="JTK255" s="2"/>
      <c r="JTL255" s="2"/>
      <c r="JTM255" s="2"/>
      <c r="JTN255" s="2"/>
      <c r="JTO255" s="2"/>
      <c r="JTP255" s="2"/>
      <c r="JTQ255" s="2"/>
      <c r="JTR255" s="2"/>
      <c r="JTS255" s="2"/>
      <c r="JTT255" s="2"/>
      <c r="JTU255" s="2"/>
      <c r="JTV255" s="2"/>
      <c r="JTW255" s="2"/>
      <c r="JTX255" s="2"/>
      <c r="JTY255" s="2"/>
      <c r="JTZ255" s="2"/>
      <c r="JUA255" s="2"/>
      <c r="JUB255" s="2"/>
      <c r="JUC255" s="2"/>
      <c r="JUD255" s="2"/>
      <c r="JUE255" s="2"/>
      <c r="JUF255" s="2"/>
      <c r="JUG255" s="2"/>
      <c r="JUH255" s="2"/>
      <c r="JUI255" s="2"/>
      <c r="JUJ255" s="2"/>
      <c r="JUK255" s="2"/>
      <c r="JUL255" s="2"/>
      <c r="JUM255" s="2"/>
      <c r="JUN255" s="2"/>
      <c r="JUO255" s="2"/>
      <c r="JUP255" s="2"/>
      <c r="JUQ255" s="2"/>
      <c r="JUR255" s="2"/>
      <c r="JUS255" s="2"/>
      <c r="JUT255" s="2"/>
      <c r="JUU255" s="2"/>
      <c r="JUV255" s="2"/>
      <c r="JUW255" s="2"/>
      <c r="JUX255" s="2"/>
      <c r="JUY255" s="2"/>
      <c r="JUZ255" s="2"/>
      <c r="JVA255" s="2"/>
      <c r="JVB255" s="2"/>
      <c r="JVC255" s="2"/>
      <c r="JVD255" s="2"/>
      <c r="JVE255" s="2"/>
      <c r="JVF255" s="2"/>
      <c r="JVG255" s="2"/>
      <c r="JVH255" s="2"/>
      <c r="JVI255" s="2"/>
      <c r="JVJ255" s="2"/>
      <c r="JVK255" s="2"/>
      <c r="JVL255" s="2"/>
      <c r="JVM255" s="2"/>
      <c r="JVN255" s="2"/>
      <c r="JVO255" s="2"/>
      <c r="JVP255" s="2"/>
      <c r="JVQ255" s="2"/>
      <c r="JVR255" s="2"/>
      <c r="JVS255" s="2"/>
      <c r="JVT255" s="2"/>
      <c r="JVU255" s="2"/>
      <c r="JVV255" s="2"/>
      <c r="JVW255" s="2"/>
      <c r="JVX255" s="2"/>
      <c r="JVY255" s="2"/>
      <c r="JVZ255" s="2"/>
      <c r="JWA255" s="2"/>
      <c r="JWB255" s="2"/>
      <c r="JWC255" s="2"/>
      <c r="JWD255" s="2"/>
      <c r="JWE255" s="2"/>
      <c r="JWF255" s="2"/>
      <c r="JWG255" s="2"/>
      <c r="JWH255" s="2"/>
      <c r="JWI255" s="2"/>
      <c r="JWJ255" s="2"/>
      <c r="JWK255" s="2"/>
      <c r="JWL255" s="2"/>
      <c r="JWM255" s="2"/>
      <c r="JWN255" s="2"/>
      <c r="JWO255" s="2"/>
      <c r="JWP255" s="2"/>
      <c r="JWQ255" s="2"/>
      <c r="JWR255" s="2"/>
      <c r="JWS255" s="2"/>
      <c r="JWT255" s="2"/>
      <c r="JWU255" s="2"/>
      <c r="JWV255" s="2"/>
      <c r="JWW255" s="2"/>
      <c r="JWX255" s="2"/>
      <c r="JWY255" s="2"/>
      <c r="JWZ255" s="2"/>
      <c r="JXA255" s="2"/>
      <c r="JXB255" s="2"/>
      <c r="JXC255" s="2"/>
      <c r="JXD255" s="2"/>
      <c r="JXE255" s="2"/>
      <c r="JXF255" s="2"/>
      <c r="JXG255" s="2"/>
      <c r="JXH255" s="2"/>
      <c r="JXI255" s="2"/>
      <c r="JXJ255" s="2"/>
      <c r="JXK255" s="2"/>
      <c r="JXL255" s="2"/>
      <c r="JXM255" s="2"/>
      <c r="JXN255" s="2"/>
      <c r="JXO255" s="2"/>
      <c r="JXP255" s="2"/>
      <c r="JXQ255" s="2"/>
      <c r="JXR255" s="2"/>
      <c r="JXS255" s="2"/>
      <c r="JXT255" s="2"/>
      <c r="JXU255" s="2"/>
      <c r="JXV255" s="2"/>
      <c r="JXW255" s="2"/>
      <c r="JXX255" s="2"/>
      <c r="JXY255" s="2"/>
      <c r="JXZ255" s="2"/>
      <c r="JYA255" s="2"/>
      <c r="JYB255" s="2"/>
      <c r="JYC255" s="2"/>
      <c r="JYD255" s="2"/>
      <c r="JYE255" s="2"/>
      <c r="JYF255" s="2"/>
      <c r="JYG255" s="2"/>
      <c r="JYH255" s="2"/>
      <c r="JYI255" s="2"/>
      <c r="JYJ255" s="2"/>
      <c r="JYK255" s="2"/>
      <c r="JYL255" s="2"/>
      <c r="JYM255" s="2"/>
      <c r="JYN255" s="2"/>
      <c r="JYO255" s="2"/>
      <c r="JYP255" s="2"/>
      <c r="JYQ255" s="2"/>
      <c r="JYR255" s="2"/>
      <c r="JYS255" s="2"/>
      <c r="JYT255" s="2"/>
      <c r="JYU255" s="2"/>
      <c r="JYV255" s="2"/>
      <c r="JYW255" s="2"/>
      <c r="JYX255" s="2"/>
      <c r="JYY255" s="2"/>
      <c r="JYZ255" s="2"/>
      <c r="JZA255" s="2"/>
      <c r="JZB255" s="2"/>
      <c r="JZC255" s="2"/>
      <c r="JZD255" s="2"/>
      <c r="JZE255" s="2"/>
      <c r="JZF255" s="2"/>
      <c r="JZG255" s="2"/>
      <c r="JZH255" s="2"/>
      <c r="JZI255" s="2"/>
      <c r="JZJ255" s="2"/>
      <c r="JZK255" s="2"/>
      <c r="JZL255" s="2"/>
      <c r="JZM255" s="2"/>
      <c r="JZN255" s="2"/>
      <c r="JZO255" s="2"/>
      <c r="JZP255" s="2"/>
      <c r="JZQ255" s="2"/>
      <c r="JZR255" s="2"/>
      <c r="JZS255" s="2"/>
      <c r="JZT255" s="2"/>
      <c r="JZU255" s="2"/>
      <c r="JZV255" s="2"/>
      <c r="JZW255" s="2"/>
      <c r="JZX255" s="2"/>
      <c r="JZY255" s="2"/>
      <c r="JZZ255" s="2"/>
      <c r="KAA255" s="2"/>
      <c r="KAB255" s="2"/>
      <c r="KAC255" s="2"/>
      <c r="KAD255" s="2"/>
      <c r="KAE255" s="2"/>
      <c r="KAF255" s="2"/>
      <c r="KAG255" s="2"/>
      <c r="KAH255" s="2"/>
      <c r="KAI255" s="2"/>
      <c r="KAJ255" s="2"/>
      <c r="KAK255" s="2"/>
      <c r="KAL255" s="2"/>
      <c r="KAM255" s="2"/>
      <c r="KAN255" s="2"/>
      <c r="KAO255" s="2"/>
      <c r="KAP255" s="2"/>
      <c r="KAQ255" s="2"/>
      <c r="KAR255" s="2"/>
      <c r="KAS255" s="2"/>
      <c r="KAT255" s="2"/>
      <c r="KAU255" s="2"/>
      <c r="KAV255" s="2"/>
      <c r="KAW255" s="2"/>
      <c r="KAX255" s="2"/>
      <c r="KAY255" s="2"/>
      <c r="KAZ255" s="2"/>
      <c r="KBA255" s="2"/>
      <c r="KBB255" s="2"/>
      <c r="KBC255" s="2"/>
      <c r="KBD255" s="2"/>
      <c r="KBE255" s="2"/>
      <c r="KBF255" s="2"/>
      <c r="KBG255" s="2"/>
      <c r="KBH255" s="2"/>
      <c r="KBI255" s="2"/>
      <c r="KBJ255" s="2"/>
      <c r="KBK255" s="2"/>
      <c r="KBL255" s="2"/>
      <c r="KBM255" s="2"/>
      <c r="KBN255" s="2"/>
      <c r="KBO255" s="2"/>
      <c r="KBP255" s="2"/>
      <c r="KBQ255" s="2"/>
      <c r="KBR255" s="2"/>
      <c r="KBS255" s="2"/>
      <c r="KBT255" s="2"/>
      <c r="KBU255" s="2"/>
      <c r="KBV255" s="2"/>
      <c r="KBW255" s="2"/>
      <c r="KBX255" s="2"/>
      <c r="KBY255" s="2"/>
      <c r="KBZ255" s="2"/>
      <c r="KCA255" s="2"/>
      <c r="KCB255" s="2"/>
      <c r="KCC255" s="2"/>
      <c r="KCD255" s="2"/>
      <c r="KCE255" s="2"/>
      <c r="KCF255" s="2"/>
      <c r="KCG255" s="2"/>
      <c r="KCH255" s="2"/>
      <c r="KCI255" s="2"/>
      <c r="KCJ255" s="2"/>
      <c r="KCK255" s="2"/>
      <c r="KCL255" s="2"/>
      <c r="KCM255" s="2"/>
      <c r="KCN255" s="2"/>
      <c r="KCO255" s="2"/>
      <c r="KCP255" s="2"/>
      <c r="KCQ255" s="2"/>
      <c r="KCR255" s="2"/>
      <c r="KCS255" s="2"/>
      <c r="KCT255" s="2"/>
      <c r="KCU255" s="2"/>
      <c r="KCV255" s="2"/>
      <c r="KCW255" s="2"/>
      <c r="KCX255" s="2"/>
      <c r="KCY255" s="2"/>
      <c r="KCZ255" s="2"/>
      <c r="KDA255" s="2"/>
      <c r="KDB255" s="2"/>
      <c r="KDC255" s="2"/>
      <c r="KDD255" s="2"/>
      <c r="KDE255" s="2"/>
      <c r="KDF255" s="2"/>
      <c r="KDG255" s="2"/>
      <c r="KDH255" s="2"/>
      <c r="KDI255" s="2"/>
      <c r="KDJ255" s="2"/>
      <c r="KDK255" s="2"/>
      <c r="KDL255" s="2"/>
      <c r="KDM255" s="2"/>
      <c r="KDN255" s="2"/>
      <c r="KDO255" s="2"/>
      <c r="KDP255" s="2"/>
      <c r="KDQ255" s="2"/>
      <c r="KDR255" s="2"/>
      <c r="KDS255" s="2"/>
      <c r="KDT255" s="2"/>
      <c r="KDU255" s="2"/>
      <c r="KDV255" s="2"/>
      <c r="KDW255" s="2"/>
      <c r="KDX255" s="2"/>
      <c r="KDY255" s="2"/>
      <c r="KDZ255" s="2"/>
      <c r="KEA255" s="2"/>
      <c r="KEB255" s="2"/>
      <c r="KEC255" s="2"/>
      <c r="KED255" s="2"/>
      <c r="KEE255" s="2"/>
      <c r="KEF255" s="2"/>
      <c r="KEG255" s="2"/>
      <c r="KEH255" s="2"/>
      <c r="KEI255" s="2"/>
      <c r="KEJ255" s="2"/>
      <c r="KEK255" s="2"/>
      <c r="KEL255" s="2"/>
      <c r="KEM255" s="2"/>
      <c r="KEN255" s="2"/>
      <c r="KEO255" s="2"/>
      <c r="KEP255" s="2"/>
      <c r="KEQ255" s="2"/>
      <c r="KER255" s="2"/>
      <c r="KES255" s="2"/>
      <c r="KET255" s="2"/>
      <c r="KEU255" s="2"/>
      <c r="KEV255" s="2"/>
      <c r="KEW255" s="2"/>
      <c r="KEX255" s="2"/>
      <c r="KEY255" s="2"/>
      <c r="KEZ255" s="2"/>
      <c r="KFA255" s="2"/>
      <c r="KFB255" s="2"/>
      <c r="KFC255" s="2"/>
      <c r="KFD255" s="2"/>
      <c r="KFE255" s="2"/>
      <c r="KFF255" s="2"/>
      <c r="KFG255" s="2"/>
      <c r="KFH255" s="2"/>
      <c r="KFI255" s="2"/>
      <c r="KFJ255" s="2"/>
      <c r="KFK255" s="2"/>
      <c r="KFL255" s="2"/>
      <c r="KFM255" s="2"/>
      <c r="KFN255" s="2"/>
      <c r="KFO255" s="2"/>
      <c r="KFP255" s="2"/>
      <c r="KFQ255" s="2"/>
      <c r="KFR255" s="2"/>
      <c r="KFS255" s="2"/>
      <c r="KFT255" s="2"/>
      <c r="KFU255" s="2"/>
      <c r="KFV255" s="2"/>
      <c r="KFW255" s="2"/>
      <c r="KFX255" s="2"/>
      <c r="KFY255" s="2"/>
      <c r="KFZ255" s="2"/>
      <c r="KGA255" s="2"/>
      <c r="KGB255" s="2"/>
      <c r="KGC255" s="2"/>
      <c r="KGD255" s="2"/>
      <c r="KGE255" s="2"/>
      <c r="KGF255" s="2"/>
      <c r="KGG255" s="2"/>
      <c r="KGH255" s="2"/>
      <c r="KGI255" s="2"/>
      <c r="KGJ255" s="2"/>
      <c r="KGK255" s="2"/>
      <c r="KGL255" s="2"/>
      <c r="KGM255" s="2"/>
      <c r="KGN255" s="2"/>
      <c r="KGO255" s="2"/>
      <c r="KGP255" s="2"/>
      <c r="KGQ255" s="2"/>
      <c r="KGR255" s="2"/>
      <c r="KGS255" s="2"/>
      <c r="KGT255" s="2"/>
      <c r="KGU255" s="2"/>
      <c r="KGV255" s="2"/>
      <c r="KGW255" s="2"/>
      <c r="KGX255" s="2"/>
      <c r="KGY255" s="2"/>
      <c r="KGZ255" s="2"/>
      <c r="KHA255" s="2"/>
      <c r="KHB255" s="2"/>
      <c r="KHC255" s="2"/>
      <c r="KHD255" s="2"/>
      <c r="KHE255" s="2"/>
      <c r="KHF255" s="2"/>
      <c r="KHG255" s="2"/>
      <c r="KHH255" s="2"/>
      <c r="KHI255" s="2"/>
      <c r="KHJ255" s="2"/>
      <c r="KHK255" s="2"/>
      <c r="KHL255" s="2"/>
      <c r="KHM255" s="2"/>
      <c r="KHN255" s="2"/>
      <c r="KHO255" s="2"/>
      <c r="KHP255" s="2"/>
      <c r="KHQ255" s="2"/>
      <c r="KHR255" s="2"/>
      <c r="KHS255" s="2"/>
      <c r="KHT255" s="2"/>
      <c r="KHU255" s="2"/>
      <c r="KHV255" s="2"/>
      <c r="KHW255" s="2"/>
      <c r="KHX255" s="2"/>
      <c r="KHY255" s="2"/>
      <c r="KHZ255" s="2"/>
      <c r="KIA255" s="2"/>
      <c r="KIB255" s="2"/>
      <c r="KIC255" s="2"/>
      <c r="KID255" s="2"/>
      <c r="KIE255" s="2"/>
      <c r="KIF255" s="2"/>
      <c r="KIG255" s="2"/>
      <c r="KIH255" s="2"/>
      <c r="KII255" s="2"/>
      <c r="KIJ255" s="2"/>
      <c r="KIK255" s="2"/>
      <c r="KIL255" s="2"/>
      <c r="KIM255" s="2"/>
      <c r="KIN255" s="2"/>
      <c r="KIO255" s="2"/>
      <c r="KIP255" s="2"/>
      <c r="KIQ255" s="2"/>
      <c r="KIR255" s="2"/>
      <c r="KIS255" s="2"/>
      <c r="KIT255" s="2"/>
      <c r="KIU255" s="2"/>
      <c r="KIV255" s="2"/>
      <c r="KIW255" s="2"/>
      <c r="KIX255" s="2"/>
      <c r="KIY255" s="2"/>
      <c r="KIZ255" s="2"/>
      <c r="KJA255" s="2"/>
      <c r="KJB255" s="2"/>
      <c r="KJC255" s="2"/>
      <c r="KJD255" s="2"/>
      <c r="KJE255" s="2"/>
      <c r="KJF255" s="2"/>
      <c r="KJG255" s="2"/>
      <c r="KJH255" s="2"/>
      <c r="KJI255" s="2"/>
      <c r="KJJ255" s="2"/>
      <c r="KJK255" s="2"/>
      <c r="KJL255" s="2"/>
      <c r="KJM255" s="2"/>
      <c r="KJN255" s="2"/>
      <c r="KJO255" s="2"/>
      <c r="KJP255" s="2"/>
      <c r="KJQ255" s="2"/>
      <c r="KJR255" s="2"/>
      <c r="KJS255" s="2"/>
      <c r="KJT255" s="2"/>
      <c r="KJU255" s="2"/>
      <c r="KJV255" s="2"/>
      <c r="KJW255" s="2"/>
      <c r="KJX255" s="2"/>
      <c r="KJY255" s="2"/>
      <c r="KJZ255" s="2"/>
      <c r="KKA255" s="2"/>
      <c r="KKB255" s="2"/>
      <c r="KKC255" s="2"/>
      <c r="KKD255" s="2"/>
      <c r="KKE255" s="2"/>
      <c r="KKF255" s="2"/>
      <c r="KKG255" s="2"/>
      <c r="KKH255" s="2"/>
      <c r="KKI255" s="2"/>
      <c r="KKJ255" s="2"/>
      <c r="KKK255" s="2"/>
      <c r="KKL255" s="2"/>
      <c r="KKM255" s="2"/>
      <c r="KKN255" s="2"/>
      <c r="KKO255" s="2"/>
      <c r="KKP255" s="2"/>
      <c r="KKQ255" s="2"/>
      <c r="KKR255" s="2"/>
      <c r="KKS255" s="2"/>
      <c r="KKT255" s="2"/>
      <c r="KKU255" s="2"/>
      <c r="KKV255" s="2"/>
      <c r="KKW255" s="2"/>
      <c r="KKX255" s="2"/>
      <c r="KKY255" s="2"/>
      <c r="KKZ255" s="2"/>
      <c r="KLA255" s="2"/>
      <c r="KLB255" s="2"/>
      <c r="KLC255" s="2"/>
      <c r="KLD255" s="2"/>
      <c r="KLE255" s="2"/>
      <c r="KLF255" s="2"/>
      <c r="KLG255" s="2"/>
      <c r="KLH255" s="2"/>
      <c r="KLI255" s="2"/>
      <c r="KLJ255" s="2"/>
      <c r="KLK255" s="2"/>
      <c r="KLL255" s="2"/>
      <c r="KLM255" s="2"/>
      <c r="KLN255" s="2"/>
      <c r="KLO255" s="2"/>
      <c r="KLP255" s="2"/>
      <c r="KLQ255" s="2"/>
      <c r="KLR255" s="2"/>
      <c r="KLS255" s="2"/>
      <c r="KLT255" s="2"/>
      <c r="KLU255" s="2"/>
      <c r="KLV255" s="2"/>
      <c r="KLW255" s="2"/>
      <c r="KLX255" s="2"/>
      <c r="KLY255" s="2"/>
      <c r="KLZ255" s="2"/>
      <c r="KMA255" s="2"/>
      <c r="KMB255" s="2"/>
      <c r="KMC255" s="2"/>
      <c r="KMD255" s="2"/>
      <c r="KME255" s="2"/>
      <c r="KMF255" s="2"/>
      <c r="KMG255" s="2"/>
      <c r="KMH255" s="2"/>
      <c r="KMI255" s="2"/>
      <c r="KMJ255" s="2"/>
      <c r="KMK255" s="2"/>
      <c r="KML255" s="2"/>
      <c r="KMM255" s="2"/>
      <c r="KMN255" s="2"/>
      <c r="KMO255" s="2"/>
      <c r="KMP255" s="2"/>
      <c r="KMQ255" s="2"/>
      <c r="KMR255" s="2"/>
      <c r="KMS255" s="2"/>
      <c r="KMT255" s="2"/>
      <c r="KMU255" s="2"/>
      <c r="KMV255" s="2"/>
      <c r="KMW255" s="2"/>
      <c r="KMX255" s="2"/>
      <c r="KMY255" s="2"/>
      <c r="KMZ255" s="2"/>
      <c r="KNA255" s="2"/>
      <c r="KNB255" s="2"/>
      <c r="KNC255" s="2"/>
      <c r="KND255" s="2"/>
      <c r="KNE255" s="2"/>
      <c r="KNF255" s="2"/>
      <c r="KNG255" s="2"/>
      <c r="KNH255" s="2"/>
      <c r="KNI255" s="2"/>
      <c r="KNJ255" s="2"/>
      <c r="KNK255" s="2"/>
      <c r="KNL255" s="2"/>
      <c r="KNM255" s="2"/>
      <c r="KNN255" s="2"/>
      <c r="KNO255" s="2"/>
      <c r="KNP255" s="2"/>
      <c r="KNQ255" s="2"/>
      <c r="KNR255" s="2"/>
      <c r="KNS255" s="2"/>
      <c r="KNT255" s="2"/>
      <c r="KNU255" s="2"/>
      <c r="KNV255" s="2"/>
      <c r="KNW255" s="2"/>
      <c r="KNX255" s="2"/>
      <c r="KNY255" s="2"/>
      <c r="KNZ255" s="2"/>
      <c r="KOA255" s="2"/>
      <c r="KOB255" s="2"/>
      <c r="KOC255" s="2"/>
      <c r="KOD255" s="2"/>
      <c r="KOE255" s="2"/>
      <c r="KOF255" s="2"/>
      <c r="KOG255" s="2"/>
      <c r="KOH255" s="2"/>
      <c r="KOI255" s="2"/>
      <c r="KOJ255" s="2"/>
      <c r="KOK255" s="2"/>
      <c r="KOL255" s="2"/>
      <c r="KOM255" s="2"/>
      <c r="KON255" s="2"/>
      <c r="KOO255" s="2"/>
      <c r="KOP255" s="2"/>
      <c r="KOQ255" s="2"/>
      <c r="KOR255" s="2"/>
      <c r="KOS255" s="2"/>
      <c r="KOT255" s="2"/>
      <c r="KOU255" s="2"/>
      <c r="KOV255" s="2"/>
      <c r="KOW255" s="2"/>
      <c r="KOX255" s="2"/>
      <c r="KOY255" s="2"/>
      <c r="KOZ255" s="2"/>
      <c r="KPA255" s="2"/>
      <c r="KPB255" s="2"/>
      <c r="KPC255" s="2"/>
      <c r="KPD255" s="2"/>
      <c r="KPE255" s="2"/>
      <c r="KPF255" s="2"/>
      <c r="KPG255" s="2"/>
      <c r="KPH255" s="2"/>
      <c r="KPI255" s="2"/>
      <c r="KPJ255" s="2"/>
      <c r="KPK255" s="2"/>
      <c r="KPL255" s="2"/>
      <c r="KPM255" s="2"/>
      <c r="KPN255" s="2"/>
      <c r="KPO255" s="2"/>
      <c r="KPP255" s="2"/>
      <c r="KPQ255" s="2"/>
      <c r="KPR255" s="2"/>
      <c r="KPS255" s="2"/>
      <c r="KPT255" s="2"/>
      <c r="KPU255" s="2"/>
      <c r="KPV255" s="2"/>
      <c r="KPW255" s="2"/>
      <c r="KPX255" s="2"/>
      <c r="KPY255" s="2"/>
      <c r="KPZ255" s="2"/>
      <c r="KQA255" s="2"/>
      <c r="KQB255" s="2"/>
      <c r="KQC255" s="2"/>
      <c r="KQD255" s="2"/>
      <c r="KQE255" s="2"/>
      <c r="KQF255" s="2"/>
      <c r="KQG255" s="2"/>
      <c r="KQH255" s="2"/>
      <c r="KQI255" s="2"/>
      <c r="KQJ255" s="2"/>
      <c r="KQK255" s="2"/>
      <c r="KQL255" s="2"/>
      <c r="KQM255" s="2"/>
      <c r="KQN255" s="2"/>
      <c r="KQO255" s="2"/>
      <c r="KQP255" s="2"/>
      <c r="KQQ255" s="2"/>
      <c r="KQR255" s="2"/>
      <c r="KQS255" s="2"/>
      <c r="KQT255" s="2"/>
      <c r="KQU255" s="2"/>
      <c r="KQV255" s="2"/>
      <c r="KQW255" s="2"/>
      <c r="KQX255" s="2"/>
      <c r="KQY255" s="2"/>
      <c r="KQZ255" s="2"/>
      <c r="KRA255" s="2"/>
      <c r="KRB255" s="2"/>
      <c r="KRC255" s="2"/>
      <c r="KRD255" s="2"/>
      <c r="KRE255" s="2"/>
      <c r="KRF255" s="2"/>
      <c r="KRG255" s="2"/>
      <c r="KRH255" s="2"/>
      <c r="KRI255" s="2"/>
      <c r="KRJ255" s="2"/>
      <c r="KRK255" s="2"/>
      <c r="KRL255" s="2"/>
      <c r="KRM255" s="2"/>
      <c r="KRN255" s="2"/>
      <c r="KRO255" s="2"/>
      <c r="KRP255" s="2"/>
      <c r="KRQ255" s="2"/>
      <c r="KRR255" s="2"/>
      <c r="KRS255" s="2"/>
      <c r="KRT255" s="2"/>
      <c r="KRU255" s="2"/>
      <c r="KRV255" s="2"/>
      <c r="KRW255" s="2"/>
      <c r="KRX255" s="2"/>
      <c r="KRY255" s="2"/>
      <c r="KRZ255" s="2"/>
      <c r="KSA255" s="2"/>
      <c r="KSB255" s="2"/>
      <c r="KSC255" s="2"/>
      <c r="KSD255" s="2"/>
      <c r="KSE255" s="2"/>
      <c r="KSF255" s="2"/>
      <c r="KSG255" s="2"/>
      <c r="KSH255" s="2"/>
      <c r="KSI255" s="2"/>
      <c r="KSJ255" s="2"/>
      <c r="KSK255" s="2"/>
      <c r="KSL255" s="2"/>
      <c r="KSM255" s="2"/>
      <c r="KSN255" s="2"/>
      <c r="KSO255" s="2"/>
      <c r="KSP255" s="2"/>
      <c r="KSQ255" s="2"/>
      <c r="KSR255" s="2"/>
      <c r="KSS255" s="2"/>
      <c r="KST255" s="2"/>
      <c r="KSU255" s="2"/>
      <c r="KSV255" s="2"/>
      <c r="KSW255" s="2"/>
      <c r="KSX255" s="2"/>
      <c r="KSY255" s="2"/>
      <c r="KSZ255" s="2"/>
      <c r="KTA255" s="2"/>
      <c r="KTB255" s="2"/>
      <c r="KTC255" s="2"/>
      <c r="KTD255" s="2"/>
      <c r="KTE255" s="2"/>
      <c r="KTF255" s="2"/>
      <c r="KTG255" s="2"/>
      <c r="KTH255" s="2"/>
      <c r="KTI255" s="2"/>
      <c r="KTJ255" s="2"/>
      <c r="KTK255" s="2"/>
      <c r="KTL255" s="2"/>
      <c r="KTM255" s="2"/>
      <c r="KTN255" s="2"/>
      <c r="KTO255" s="2"/>
      <c r="KTP255" s="2"/>
      <c r="KTQ255" s="2"/>
      <c r="KTR255" s="2"/>
      <c r="KTS255" s="2"/>
      <c r="KTT255" s="2"/>
      <c r="KTU255" s="2"/>
      <c r="KTV255" s="2"/>
      <c r="KTW255" s="2"/>
      <c r="KTX255" s="2"/>
      <c r="KTY255" s="2"/>
      <c r="KTZ255" s="2"/>
      <c r="KUA255" s="2"/>
      <c r="KUB255" s="2"/>
      <c r="KUC255" s="2"/>
      <c r="KUD255" s="2"/>
      <c r="KUE255" s="2"/>
      <c r="KUF255" s="2"/>
      <c r="KUG255" s="2"/>
      <c r="KUH255" s="2"/>
      <c r="KUI255" s="2"/>
      <c r="KUJ255" s="2"/>
      <c r="KUK255" s="2"/>
      <c r="KUL255" s="2"/>
      <c r="KUM255" s="2"/>
      <c r="KUN255" s="2"/>
      <c r="KUO255" s="2"/>
      <c r="KUP255" s="2"/>
      <c r="KUQ255" s="2"/>
      <c r="KUR255" s="2"/>
      <c r="KUS255" s="2"/>
      <c r="KUT255" s="2"/>
      <c r="KUU255" s="2"/>
      <c r="KUV255" s="2"/>
      <c r="KUW255" s="2"/>
      <c r="KUX255" s="2"/>
      <c r="KUY255" s="2"/>
      <c r="KUZ255" s="2"/>
      <c r="KVA255" s="2"/>
      <c r="KVB255" s="2"/>
      <c r="KVC255" s="2"/>
      <c r="KVD255" s="2"/>
      <c r="KVE255" s="2"/>
      <c r="KVF255" s="2"/>
      <c r="KVG255" s="2"/>
      <c r="KVH255" s="2"/>
      <c r="KVI255" s="2"/>
      <c r="KVJ255" s="2"/>
      <c r="KVK255" s="2"/>
      <c r="KVL255" s="2"/>
      <c r="KVM255" s="2"/>
      <c r="KVN255" s="2"/>
      <c r="KVO255" s="2"/>
      <c r="KVP255" s="2"/>
      <c r="KVQ255" s="2"/>
      <c r="KVR255" s="2"/>
      <c r="KVS255" s="2"/>
      <c r="KVT255" s="2"/>
      <c r="KVU255" s="2"/>
      <c r="KVV255" s="2"/>
      <c r="KVW255" s="2"/>
      <c r="KVX255" s="2"/>
      <c r="KVY255" s="2"/>
      <c r="KVZ255" s="2"/>
      <c r="KWA255" s="2"/>
      <c r="KWB255" s="2"/>
      <c r="KWC255" s="2"/>
      <c r="KWD255" s="2"/>
      <c r="KWE255" s="2"/>
      <c r="KWF255" s="2"/>
      <c r="KWG255" s="2"/>
      <c r="KWH255" s="2"/>
      <c r="KWI255" s="2"/>
      <c r="KWJ255" s="2"/>
      <c r="KWK255" s="2"/>
      <c r="KWL255" s="2"/>
      <c r="KWM255" s="2"/>
      <c r="KWN255" s="2"/>
      <c r="KWO255" s="2"/>
      <c r="KWP255" s="2"/>
      <c r="KWQ255" s="2"/>
      <c r="KWR255" s="2"/>
      <c r="KWS255" s="2"/>
      <c r="KWT255" s="2"/>
      <c r="KWU255" s="2"/>
      <c r="KWV255" s="2"/>
      <c r="KWW255" s="2"/>
      <c r="KWX255" s="2"/>
      <c r="KWY255" s="2"/>
      <c r="KWZ255" s="2"/>
      <c r="KXA255" s="2"/>
      <c r="KXB255" s="2"/>
      <c r="KXC255" s="2"/>
      <c r="KXD255" s="2"/>
      <c r="KXE255" s="2"/>
      <c r="KXF255" s="2"/>
      <c r="KXG255" s="2"/>
      <c r="KXH255" s="2"/>
      <c r="KXI255" s="2"/>
      <c r="KXJ255" s="2"/>
      <c r="KXK255" s="2"/>
      <c r="KXL255" s="2"/>
      <c r="KXM255" s="2"/>
      <c r="KXN255" s="2"/>
      <c r="KXO255" s="2"/>
      <c r="KXP255" s="2"/>
      <c r="KXQ255" s="2"/>
      <c r="KXR255" s="2"/>
      <c r="KXS255" s="2"/>
      <c r="KXT255" s="2"/>
      <c r="KXU255" s="2"/>
      <c r="KXV255" s="2"/>
      <c r="KXW255" s="2"/>
      <c r="KXX255" s="2"/>
      <c r="KXY255" s="2"/>
      <c r="KXZ255" s="2"/>
      <c r="KYA255" s="2"/>
      <c r="KYB255" s="2"/>
      <c r="KYC255" s="2"/>
      <c r="KYD255" s="2"/>
      <c r="KYE255" s="2"/>
      <c r="KYF255" s="2"/>
      <c r="KYG255" s="2"/>
      <c r="KYH255" s="2"/>
      <c r="KYI255" s="2"/>
      <c r="KYJ255" s="2"/>
      <c r="KYK255" s="2"/>
      <c r="KYL255" s="2"/>
      <c r="KYM255" s="2"/>
      <c r="KYN255" s="2"/>
      <c r="KYO255" s="2"/>
      <c r="KYP255" s="2"/>
      <c r="KYQ255" s="2"/>
      <c r="KYR255" s="2"/>
      <c r="KYS255" s="2"/>
      <c r="KYT255" s="2"/>
      <c r="KYU255" s="2"/>
      <c r="KYV255" s="2"/>
      <c r="KYW255" s="2"/>
      <c r="KYX255" s="2"/>
      <c r="KYY255" s="2"/>
      <c r="KYZ255" s="2"/>
      <c r="KZA255" s="2"/>
      <c r="KZB255" s="2"/>
      <c r="KZC255" s="2"/>
      <c r="KZD255" s="2"/>
      <c r="KZE255" s="2"/>
      <c r="KZF255" s="2"/>
      <c r="KZG255" s="2"/>
      <c r="KZH255" s="2"/>
      <c r="KZI255" s="2"/>
      <c r="KZJ255" s="2"/>
      <c r="KZK255" s="2"/>
      <c r="KZL255" s="2"/>
      <c r="KZM255" s="2"/>
      <c r="KZN255" s="2"/>
      <c r="KZO255" s="2"/>
      <c r="KZP255" s="2"/>
      <c r="KZQ255" s="2"/>
      <c r="KZR255" s="2"/>
      <c r="KZS255" s="2"/>
      <c r="KZT255" s="2"/>
      <c r="KZU255" s="2"/>
      <c r="KZV255" s="2"/>
      <c r="KZW255" s="2"/>
      <c r="KZX255" s="2"/>
      <c r="KZY255" s="2"/>
      <c r="KZZ255" s="2"/>
      <c r="LAA255" s="2"/>
      <c r="LAB255" s="2"/>
      <c r="LAC255" s="2"/>
      <c r="LAD255" s="2"/>
      <c r="LAE255" s="2"/>
      <c r="LAF255" s="2"/>
      <c r="LAG255" s="2"/>
      <c r="LAH255" s="2"/>
      <c r="LAI255" s="2"/>
      <c r="LAJ255" s="2"/>
      <c r="LAK255" s="2"/>
      <c r="LAL255" s="2"/>
      <c r="LAM255" s="2"/>
      <c r="LAN255" s="2"/>
      <c r="LAO255" s="2"/>
      <c r="LAP255" s="2"/>
      <c r="LAQ255" s="2"/>
      <c r="LAR255" s="2"/>
      <c r="LAS255" s="2"/>
      <c r="LAT255" s="2"/>
      <c r="LAU255" s="2"/>
      <c r="LAV255" s="2"/>
      <c r="LAW255" s="2"/>
      <c r="LAX255" s="2"/>
      <c r="LAY255" s="2"/>
      <c r="LAZ255" s="2"/>
      <c r="LBA255" s="2"/>
      <c r="LBB255" s="2"/>
      <c r="LBC255" s="2"/>
      <c r="LBD255" s="2"/>
      <c r="LBE255" s="2"/>
      <c r="LBF255" s="2"/>
      <c r="LBG255" s="2"/>
      <c r="LBH255" s="2"/>
      <c r="LBI255" s="2"/>
      <c r="LBJ255" s="2"/>
      <c r="LBK255" s="2"/>
      <c r="LBL255" s="2"/>
      <c r="LBM255" s="2"/>
      <c r="LBN255" s="2"/>
      <c r="LBO255" s="2"/>
      <c r="LBP255" s="2"/>
      <c r="LBQ255" s="2"/>
      <c r="LBR255" s="2"/>
      <c r="LBS255" s="2"/>
      <c r="LBT255" s="2"/>
      <c r="LBU255" s="2"/>
      <c r="LBV255" s="2"/>
      <c r="LBW255" s="2"/>
      <c r="LBX255" s="2"/>
      <c r="LBY255" s="2"/>
      <c r="LBZ255" s="2"/>
      <c r="LCA255" s="2"/>
      <c r="LCB255" s="2"/>
      <c r="LCC255" s="2"/>
      <c r="LCD255" s="2"/>
      <c r="LCE255" s="2"/>
      <c r="LCF255" s="2"/>
      <c r="LCG255" s="2"/>
      <c r="LCH255" s="2"/>
      <c r="LCI255" s="2"/>
      <c r="LCJ255" s="2"/>
      <c r="LCK255" s="2"/>
      <c r="LCL255" s="2"/>
      <c r="LCM255" s="2"/>
      <c r="LCN255" s="2"/>
      <c r="LCO255" s="2"/>
      <c r="LCP255" s="2"/>
      <c r="LCQ255" s="2"/>
      <c r="LCR255" s="2"/>
      <c r="LCS255" s="2"/>
      <c r="LCT255" s="2"/>
      <c r="LCU255" s="2"/>
      <c r="LCV255" s="2"/>
      <c r="LCW255" s="2"/>
      <c r="LCX255" s="2"/>
      <c r="LCY255" s="2"/>
      <c r="LCZ255" s="2"/>
      <c r="LDA255" s="2"/>
      <c r="LDB255" s="2"/>
      <c r="LDC255" s="2"/>
      <c r="LDD255" s="2"/>
      <c r="LDE255" s="2"/>
      <c r="LDF255" s="2"/>
      <c r="LDG255" s="2"/>
      <c r="LDH255" s="2"/>
      <c r="LDI255" s="2"/>
      <c r="LDJ255" s="2"/>
      <c r="LDK255" s="2"/>
      <c r="LDL255" s="2"/>
      <c r="LDM255" s="2"/>
      <c r="LDN255" s="2"/>
      <c r="LDO255" s="2"/>
      <c r="LDP255" s="2"/>
      <c r="LDQ255" s="2"/>
      <c r="LDR255" s="2"/>
      <c r="LDS255" s="2"/>
      <c r="LDT255" s="2"/>
      <c r="LDU255" s="2"/>
      <c r="LDV255" s="2"/>
      <c r="LDW255" s="2"/>
      <c r="LDX255" s="2"/>
      <c r="LDY255" s="2"/>
      <c r="LDZ255" s="2"/>
      <c r="LEA255" s="2"/>
      <c r="LEB255" s="2"/>
      <c r="LEC255" s="2"/>
      <c r="LED255" s="2"/>
      <c r="LEE255" s="2"/>
      <c r="LEF255" s="2"/>
      <c r="LEG255" s="2"/>
      <c r="LEH255" s="2"/>
      <c r="LEI255" s="2"/>
      <c r="LEJ255" s="2"/>
      <c r="LEK255" s="2"/>
      <c r="LEL255" s="2"/>
      <c r="LEM255" s="2"/>
      <c r="LEN255" s="2"/>
      <c r="LEO255" s="2"/>
      <c r="LEP255" s="2"/>
      <c r="LEQ255" s="2"/>
      <c r="LER255" s="2"/>
      <c r="LES255" s="2"/>
      <c r="LET255" s="2"/>
      <c r="LEU255" s="2"/>
      <c r="LEV255" s="2"/>
      <c r="LEW255" s="2"/>
      <c r="LEX255" s="2"/>
      <c r="LEY255" s="2"/>
      <c r="LEZ255" s="2"/>
      <c r="LFA255" s="2"/>
      <c r="LFB255" s="2"/>
      <c r="LFC255" s="2"/>
      <c r="LFD255" s="2"/>
      <c r="LFE255" s="2"/>
      <c r="LFF255" s="2"/>
      <c r="LFG255" s="2"/>
      <c r="LFH255" s="2"/>
      <c r="LFI255" s="2"/>
      <c r="LFJ255" s="2"/>
      <c r="LFK255" s="2"/>
      <c r="LFL255" s="2"/>
      <c r="LFM255" s="2"/>
      <c r="LFN255" s="2"/>
      <c r="LFO255" s="2"/>
      <c r="LFP255" s="2"/>
      <c r="LFQ255" s="2"/>
      <c r="LFR255" s="2"/>
      <c r="LFS255" s="2"/>
      <c r="LFT255" s="2"/>
      <c r="LFU255" s="2"/>
      <c r="LFV255" s="2"/>
      <c r="LFW255" s="2"/>
      <c r="LFX255" s="2"/>
      <c r="LFY255" s="2"/>
      <c r="LFZ255" s="2"/>
      <c r="LGA255" s="2"/>
      <c r="LGB255" s="2"/>
      <c r="LGC255" s="2"/>
      <c r="LGD255" s="2"/>
      <c r="LGE255" s="2"/>
      <c r="LGF255" s="2"/>
      <c r="LGG255" s="2"/>
      <c r="LGH255" s="2"/>
      <c r="LGI255" s="2"/>
      <c r="LGJ255" s="2"/>
      <c r="LGK255" s="2"/>
      <c r="LGL255" s="2"/>
      <c r="LGM255" s="2"/>
      <c r="LGN255" s="2"/>
      <c r="LGO255" s="2"/>
      <c r="LGP255" s="2"/>
      <c r="LGQ255" s="2"/>
      <c r="LGR255" s="2"/>
      <c r="LGS255" s="2"/>
      <c r="LGT255" s="2"/>
      <c r="LGU255" s="2"/>
      <c r="LGV255" s="2"/>
      <c r="LGW255" s="2"/>
      <c r="LGX255" s="2"/>
      <c r="LGY255" s="2"/>
      <c r="LGZ255" s="2"/>
      <c r="LHA255" s="2"/>
      <c r="LHB255" s="2"/>
      <c r="LHC255" s="2"/>
      <c r="LHD255" s="2"/>
      <c r="LHE255" s="2"/>
      <c r="LHF255" s="2"/>
      <c r="LHG255" s="2"/>
      <c r="LHH255" s="2"/>
      <c r="LHI255" s="2"/>
      <c r="LHJ255" s="2"/>
      <c r="LHK255" s="2"/>
      <c r="LHL255" s="2"/>
      <c r="LHM255" s="2"/>
      <c r="LHN255" s="2"/>
      <c r="LHO255" s="2"/>
      <c r="LHP255" s="2"/>
      <c r="LHQ255" s="2"/>
      <c r="LHR255" s="2"/>
      <c r="LHS255" s="2"/>
      <c r="LHT255" s="2"/>
      <c r="LHU255" s="2"/>
      <c r="LHV255" s="2"/>
      <c r="LHW255" s="2"/>
      <c r="LHX255" s="2"/>
      <c r="LHY255" s="2"/>
      <c r="LHZ255" s="2"/>
      <c r="LIA255" s="2"/>
      <c r="LIB255" s="2"/>
      <c r="LIC255" s="2"/>
      <c r="LID255" s="2"/>
      <c r="LIE255" s="2"/>
      <c r="LIF255" s="2"/>
      <c r="LIG255" s="2"/>
      <c r="LIH255" s="2"/>
      <c r="LII255" s="2"/>
      <c r="LIJ255" s="2"/>
      <c r="LIK255" s="2"/>
      <c r="LIL255" s="2"/>
      <c r="LIM255" s="2"/>
      <c r="LIN255" s="2"/>
      <c r="LIO255" s="2"/>
      <c r="LIP255" s="2"/>
      <c r="LIQ255" s="2"/>
      <c r="LIR255" s="2"/>
      <c r="LIS255" s="2"/>
      <c r="LIT255" s="2"/>
      <c r="LIU255" s="2"/>
      <c r="LIV255" s="2"/>
      <c r="LIW255" s="2"/>
      <c r="LIX255" s="2"/>
      <c r="LIY255" s="2"/>
      <c r="LIZ255" s="2"/>
      <c r="LJA255" s="2"/>
      <c r="LJB255" s="2"/>
      <c r="LJC255" s="2"/>
      <c r="LJD255" s="2"/>
      <c r="LJE255" s="2"/>
      <c r="LJF255" s="2"/>
      <c r="LJG255" s="2"/>
      <c r="LJH255" s="2"/>
      <c r="LJI255" s="2"/>
      <c r="LJJ255" s="2"/>
      <c r="LJK255" s="2"/>
      <c r="LJL255" s="2"/>
      <c r="LJM255" s="2"/>
      <c r="LJN255" s="2"/>
      <c r="LJO255" s="2"/>
      <c r="LJP255" s="2"/>
      <c r="LJQ255" s="2"/>
      <c r="LJR255" s="2"/>
      <c r="LJS255" s="2"/>
      <c r="LJT255" s="2"/>
      <c r="LJU255" s="2"/>
      <c r="LJV255" s="2"/>
      <c r="LJW255" s="2"/>
      <c r="LJX255" s="2"/>
      <c r="LJY255" s="2"/>
      <c r="LJZ255" s="2"/>
      <c r="LKA255" s="2"/>
      <c r="LKB255" s="2"/>
      <c r="LKC255" s="2"/>
      <c r="LKD255" s="2"/>
      <c r="LKE255" s="2"/>
      <c r="LKF255" s="2"/>
      <c r="LKG255" s="2"/>
      <c r="LKH255" s="2"/>
      <c r="LKI255" s="2"/>
      <c r="LKJ255" s="2"/>
      <c r="LKK255" s="2"/>
      <c r="LKL255" s="2"/>
      <c r="LKM255" s="2"/>
      <c r="LKN255" s="2"/>
      <c r="LKO255" s="2"/>
      <c r="LKP255" s="2"/>
      <c r="LKQ255" s="2"/>
      <c r="LKR255" s="2"/>
      <c r="LKS255" s="2"/>
      <c r="LKT255" s="2"/>
      <c r="LKU255" s="2"/>
      <c r="LKV255" s="2"/>
      <c r="LKW255" s="2"/>
      <c r="LKX255" s="2"/>
      <c r="LKY255" s="2"/>
      <c r="LKZ255" s="2"/>
      <c r="LLA255" s="2"/>
      <c r="LLB255" s="2"/>
      <c r="LLC255" s="2"/>
      <c r="LLD255" s="2"/>
      <c r="LLE255" s="2"/>
      <c r="LLF255" s="2"/>
      <c r="LLG255" s="2"/>
      <c r="LLH255" s="2"/>
      <c r="LLI255" s="2"/>
      <c r="LLJ255" s="2"/>
      <c r="LLK255" s="2"/>
      <c r="LLL255" s="2"/>
      <c r="LLM255" s="2"/>
      <c r="LLN255" s="2"/>
      <c r="LLO255" s="2"/>
      <c r="LLP255" s="2"/>
      <c r="LLQ255" s="2"/>
      <c r="LLR255" s="2"/>
      <c r="LLS255" s="2"/>
      <c r="LLT255" s="2"/>
      <c r="LLU255" s="2"/>
      <c r="LLV255" s="2"/>
      <c r="LLW255" s="2"/>
      <c r="LLX255" s="2"/>
      <c r="LLY255" s="2"/>
      <c r="LLZ255" s="2"/>
      <c r="LMA255" s="2"/>
      <c r="LMB255" s="2"/>
      <c r="LMC255" s="2"/>
      <c r="LMD255" s="2"/>
      <c r="LME255" s="2"/>
      <c r="LMF255" s="2"/>
      <c r="LMG255" s="2"/>
      <c r="LMH255" s="2"/>
      <c r="LMI255" s="2"/>
      <c r="LMJ255" s="2"/>
      <c r="LMK255" s="2"/>
      <c r="LML255" s="2"/>
      <c r="LMM255" s="2"/>
      <c r="LMN255" s="2"/>
      <c r="LMO255" s="2"/>
      <c r="LMP255" s="2"/>
      <c r="LMQ255" s="2"/>
      <c r="LMR255" s="2"/>
      <c r="LMS255" s="2"/>
      <c r="LMT255" s="2"/>
      <c r="LMU255" s="2"/>
      <c r="LMV255" s="2"/>
      <c r="LMW255" s="2"/>
      <c r="LMX255" s="2"/>
      <c r="LMY255" s="2"/>
      <c r="LMZ255" s="2"/>
      <c r="LNA255" s="2"/>
      <c r="LNB255" s="2"/>
      <c r="LNC255" s="2"/>
      <c r="LND255" s="2"/>
      <c r="LNE255" s="2"/>
      <c r="LNF255" s="2"/>
      <c r="LNG255" s="2"/>
      <c r="LNH255" s="2"/>
      <c r="LNI255" s="2"/>
      <c r="LNJ255" s="2"/>
      <c r="LNK255" s="2"/>
      <c r="LNL255" s="2"/>
      <c r="LNM255" s="2"/>
      <c r="LNN255" s="2"/>
      <c r="LNO255" s="2"/>
      <c r="LNP255" s="2"/>
      <c r="LNQ255" s="2"/>
      <c r="LNR255" s="2"/>
      <c r="LNS255" s="2"/>
      <c r="LNT255" s="2"/>
      <c r="LNU255" s="2"/>
      <c r="LNV255" s="2"/>
      <c r="LNW255" s="2"/>
      <c r="LNX255" s="2"/>
      <c r="LNY255" s="2"/>
      <c r="LNZ255" s="2"/>
      <c r="LOA255" s="2"/>
      <c r="LOB255" s="2"/>
      <c r="LOC255" s="2"/>
      <c r="LOD255" s="2"/>
      <c r="LOE255" s="2"/>
      <c r="LOF255" s="2"/>
      <c r="LOG255" s="2"/>
      <c r="LOH255" s="2"/>
      <c r="LOI255" s="2"/>
      <c r="LOJ255" s="2"/>
      <c r="LOK255" s="2"/>
      <c r="LOL255" s="2"/>
      <c r="LOM255" s="2"/>
      <c r="LON255" s="2"/>
      <c r="LOO255" s="2"/>
      <c r="LOP255" s="2"/>
      <c r="LOQ255" s="2"/>
      <c r="LOR255" s="2"/>
      <c r="LOS255" s="2"/>
      <c r="LOT255" s="2"/>
      <c r="LOU255" s="2"/>
      <c r="LOV255" s="2"/>
      <c r="LOW255" s="2"/>
      <c r="LOX255" s="2"/>
      <c r="LOY255" s="2"/>
      <c r="LOZ255" s="2"/>
      <c r="LPA255" s="2"/>
      <c r="LPB255" s="2"/>
      <c r="LPC255" s="2"/>
      <c r="LPD255" s="2"/>
      <c r="LPE255" s="2"/>
      <c r="LPF255" s="2"/>
      <c r="LPG255" s="2"/>
      <c r="LPH255" s="2"/>
      <c r="LPI255" s="2"/>
      <c r="LPJ255" s="2"/>
      <c r="LPK255" s="2"/>
      <c r="LPL255" s="2"/>
      <c r="LPM255" s="2"/>
      <c r="LPN255" s="2"/>
      <c r="LPO255" s="2"/>
      <c r="LPP255" s="2"/>
      <c r="LPQ255" s="2"/>
      <c r="LPR255" s="2"/>
      <c r="LPS255" s="2"/>
      <c r="LPT255" s="2"/>
      <c r="LPU255" s="2"/>
      <c r="LPV255" s="2"/>
      <c r="LPW255" s="2"/>
      <c r="LPX255" s="2"/>
      <c r="LPY255" s="2"/>
      <c r="LPZ255" s="2"/>
      <c r="LQA255" s="2"/>
      <c r="LQB255" s="2"/>
      <c r="LQC255" s="2"/>
      <c r="LQD255" s="2"/>
      <c r="LQE255" s="2"/>
      <c r="LQF255" s="2"/>
      <c r="LQG255" s="2"/>
      <c r="LQH255" s="2"/>
      <c r="LQI255" s="2"/>
      <c r="LQJ255" s="2"/>
      <c r="LQK255" s="2"/>
      <c r="LQL255" s="2"/>
      <c r="LQM255" s="2"/>
      <c r="LQN255" s="2"/>
      <c r="LQO255" s="2"/>
      <c r="LQP255" s="2"/>
      <c r="LQQ255" s="2"/>
      <c r="LQR255" s="2"/>
      <c r="LQS255" s="2"/>
      <c r="LQT255" s="2"/>
      <c r="LQU255" s="2"/>
      <c r="LQV255" s="2"/>
      <c r="LQW255" s="2"/>
      <c r="LQX255" s="2"/>
      <c r="LQY255" s="2"/>
      <c r="LQZ255" s="2"/>
      <c r="LRA255" s="2"/>
      <c r="LRB255" s="2"/>
      <c r="LRC255" s="2"/>
      <c r="LRD255" s="2"/>
      <c r="LRE255" s="2"/>
      <c r="LRF255" s="2"/>
      <c r="LRG255" s="2"/>
      <c r="LRH255" s="2"/>
      <c r="LRI255" s="2"/>
      <c r="LRJ255" s="2"/>
      <c r="LRK255" s="2"/>
      <c r="LRL255" s="2"/>
      <c r="LRM255" s="2"/>
      <c r="LRN255" s="2"/>
      <c r="LRO255" s="2"/>
      <c r="LRP255" s="2"/>
      <c r="LRQ255" s="2"/>
      <c r="LRR255" s="2"/>
      <c r="LRS255" s="2"/>
      <c r="LRT255" s="2"/>
      <c r="LRU255" s="2"/>
      <c r="LRV255" s="2"/>
      <c r="LRW255" s="2"/>
      <c r="LRX255" s="2"/>
      <c r="LRY255" s="2"/>
      <c r="LRZ255" s="2"/>
      <c r="LSA255" s="2"/>
      <c r="LSB255" s="2"/>
      <c r="LSC255" s="2"/>
      <c r="LSD255" s="2"/>
      <c r="LSE255" s="2"/>
      <c r="LSF255" s="2"/>
      <c r="LSG255" s="2"/>
      <c r="LSH255" s="2"/>
      <c r="LSI255" s="2"/>
      <c r="LSJ255" s="2"/>
      <c r="LSK255" s="2"/>
      <c r="LSL255" s="2"/>
      <c r="LSM255" s="2"/>
      <c r="LSN255" s="2"/>
      <c r="LSO255" s="2"/>
      <c r="LSP255" s="2"/>
      <c r="LSQ255" s="2"/>
      <c r="LSR255" s="2"/>
      <c r="LSS255" s="2"/>
      <c r="LST255" s="2"/>
      <c r="LSU255" s="2"/>
      <c r="LSV255" s="2"/>
      <c r="LSW255" s="2"/>
      <c r="LSX255" s="2"/>
      <c r="LSY255" s="2"/>
      <c r="LSZ255" s="2"/>
      <c r="LTA255" s="2"/>
      <c r="LTB255" s="2"/>
      <c r="LTC255" s="2"/>
      <c r="LTD255" s="2"/>
      <c r="LTE255" s="2"/>
      <c r="LTF255" s="2"/>
      <c r="LTG255" s="2"/>
      <c r="LTH255" s="2"/>
      <c r="LTI255" s="2"/>
      <c r="LTJ255" s="2"/>
      <c r="LTK255" s="2"/>
      <c r="LTL255" s="2"/>
      <c r="LTM255" s="2"/>
      <c r="LTN255" s="2"/>
      <c r="LTO255" s="2"/>
      <c r="LTP255" s="2"/>
      <c r="LTQ255" s="2"/>
      <c r="LTR255" s="2"/>
      <c r="LTS255" s="2"/>
      <c r="LTT255" s="2"/>
      <c r="LTU255" s="2"/>
      <c r="LTV255" s="2"/>
      <c r="LTW255" s="2"/>
      <c r="LTX255" s="2"/>
      <c r="LTY255" s="2"/>
      <c r="LTZ255" s="2"/>
      <c r="LUA255" s="2"/>
      <c r="LUB255" s="2"/>
      <c r="LUC255" s="2"/>
      <c r="LUD255" s="2"/>
      <c r="LUE255" s="2"/>
      <c r="LUF255" s="2"/>
      <c r="LUG255" s="2"/>
      <c r="LUH255" s="2"/>
      <c r="LUI255" s="2"/>
      <c r="LUJ255" s="2"/>
      <c r="LUK255" s="2"/>
      <c r="LUL255" s="2"/>
      <c r="LUM255" s="2"/>
      <c r="LUN255" s="2"/>
      <c r="LUO255" s="2"/>
      <c r="LUP255" s="2"/>
      <c r="LUQ255" s="2"/>
      <c r="LUR255" s="2"/>
      <c r="LUS255" s="2"/>
      <c r="LUT255" s="2"/>
      <c r="LUU255" s="2"/>
      <c r="LUV255" s="2"/>
      <c r="LUW255" s="2"/>
      <c r="LUX255" s="2"/>
      <c r="LUY255" s="2"/>
      <c r="LUZ255" s="2"/>
      <c r="LVA255" s="2"/>
      <c r="LVB255" s="2"/>
      <c r="LVC255" s="2"/>
      <c r="LVD255" s="2"/>
      <c r="LVE255" s="2"/>
      <c r="LVF255" s="2"/>
      <c r="LVG255" s="2"/>
      <c r="LVH255" s="2"/>
      <c r="LVI255" s="2"/>
      <c r="LVJ255" s="2"/>
      <c r="LVK255" s="2"/>
      <c r="LVL255" s="2"/>
      <c r="LVM255" s="2"/>
      <c r="LVN255" s="2"/>
      <c r="LVO255" s="2"/>
      <c r="LVP255" s="2"/>
      <c r="LVQ255" s="2"/>
      <c r="LVR255" s="2"/>
      <c r="LVS255" s="2"/>
      <c r="LVT255" s="2"/>
      <c r="LVU255" s="2"/>
      <c r="LVV255" s="2"/>
      <c r="LVW255" s="2"/>
      <c r="LVX255" s="2"/>
      <c r="LVY255" s="2"/>
      <c r="LVZ255" s="2"/>
      <c r="LWA255" s="2"/>
      <c r="LWB255" s="2"/>
      <c r="LWC255" s="2"/>
      <c r="LWD255" s="2"/>
      <c r="LWE255" s="2"/>
      <c r="LWF255" s="2"/>
      <c r="LWG255" s="2"/>
      <c r="LWH255" s="2"/>
      <c r="LWI255" s="2"/>
      <c r="LWJ255" s="2"/>
      <c r="LWK255" s="2"/>
      <c r="LWL255" s="2"/>
      <c r="LWM255" s="2"/>
      <c r="LWN255" s="2"/>
      <c r="LWO255" s="2"/>
      <c r="LWP255" s="2"/>
      <c r="LWQ255" s="2"/>
      <c r="LWR255" s="2"/>
      <c r="LWS255" s="2"/>
      <c r="LWT255" s="2"/>
      <c r="LWU255" s="2"/>
      <c r="LWV255" s="2"/>
      <c r="LWW255" s="2"/>
      <c r="LWX255" s="2"/>
      <c r="LWY255" s="2"/>
      <c r="LWZ255" s="2"/>
      <c r="LXA255" s="2"/>
      <c r="LXB255" s="2"/>
      <c r="LXC255" s="2"/>
      <c r="LXD255" s="2"/>
      <c r="LXE255" s="2"/>
      <c r="LXF255" s="2"/>
      <c r="LXG255" s="2"/>
      <c r="LXH255" s="2"/>
      <c r="LXI255" s="2"/>
      <c r="LXJ255" s="2"/>
      <c r="LXK255" s="2"/>
      <c r="LXL255" s="2"/>
      <c r="LXM255" s="2"/>
      <c r="LXN255" s="2"/>
      <c r="LXO255" s="2"/>
      <c r="LXP255" s="2"/>
      <c r="LXQ255" s="2"/>
      <c r="LXR255" s="2"/>
      <c r="LXS255" s="2"/>
      <c r="LXT255" s="2"/>
      <c r="LXU255" s="2"/>
      <c r="LXV255" s="2"/>
      <c r="LXW255" s="2"/>
      <c r="LXX255" s="2"/>
      <c r="LXY255" s="2"/>
      <c r="LXZ255" s="2"/>
      <c r="LYA255" s="2"/>
      <c r="LYB255" s="2"/>
      <c r="LYC255" s="2"/>
      <c r="LYD255" s="2"/>
      <c r="LYE255" s="2"/>
      <c r="LYF255" s="2"/>
      <c r="LYG255" s="2"/>
      <c r="LYH255" s="2"/>
      <c r="LYI255" s="2"/>
      <c r="LYJ255" s="2"/>
      <c r="LYK255" s="2"/>
      <c r="LYL255" s="2"/>
      <c r="LYM255" s="2"/>
      <c r="LYN255" s="2"/>
      <c r="LYO255" s="2"/>
      <c r="LYP255" s="2"/>
      <c r="LYQ255" s="2"/>
      <c r="LYR255" s="2"/>
      <c r="LYS255" s="2"/>
      <c r="LYT255" s="2"/>
      <c r="LYU255" s="2"/>
      <c r="LYV255" s="2"/>
      <c r="LYW255" s="2"/>
      <c r="LYX255" s="2"/>
      <c r="LYY255" s="2"/>
      <c r="LYZ255" s="2"/>
      <c r="LZA255" s="2"/>
      <c r="LZB255" s="2"/>
      <c r="LZC255" s="2"/>
      <c r="LZD255" s="2"/>
      <c r="LZE255" s="2"/>
      <c r="LZF255" s="2"/>
      <c r="LZG255" s="2"/>
      <c r="LZH255" s="2"/>
      <c r="LZI255" s="2"/>
      <c r="LZJ255" s="2"/>
      <c r="LZK255" s="2"/>
      <c r="LZL255" s="2"/>
      <c r="LZM255" s="2"/>
      <c r="LZN255" s="2"/>
      <c r="LZO255" s="2"/>
      <c r="LZP255" s="2"/>
      <c r="LZQ255" s="2"/>
      <c r="LZR255" s="2"/>
      <c r="LZS255" s="2"/>
      <c r="LZT255" s="2"/>
      <c r="LZU255" s="2"/>
      <c r="LZV255" s="2"/>
      <c r="LZW255" s="2"/>
      <c r="LZX255" s="2"/>
      <c r="LZY255" s="2"/>
      <c r="LZZ255" s="2"/>
      <c r="MAA255" s="2"/>
      <c r="MAB255" s="2"/>
      <c r="MAC255" s="2"/>
      <c r="MAD255" s="2"/>
      <c r="MAE255" s="2"/>
      <c r="MAF255" s="2"/>
      <c r="MAG255" s="2"/>
      <c r="MAH255" s="2"/>
      <c r="MAI255" s="2"/>
      <c r="MAJ255" s="2"/>
      <c r="MAK255" s="2"/>
      <c r="MAL255" s="2"/>
      <c r="MAM255" s="2"/>
      <c r="MAN255" s="2"/>
      <c r="MAO255" s="2"/>
      <c r="MAP255" s="2"/>
      <c r="MAQ255" s="2"/>
      <c r="MAR255" s="2"/>
      <c r="MAS255" s="2"/>
      <c r="MAT255" s="2"/>
      <c r="MAU255" s="2"/>
      <c r="MAV255" s="2"/>
      <c r="MAW255" s="2"/>
      <c r="MAX255" s="2"/>
      <c r="MAY255" s="2"/>
      <c r="MAZ255" s="2"/>
      <c r="MBA255" s="2"/>
      <c r="MBB255" s="2"/>
      <c r="MBC255" s="2"/>
      <c r="MBD255" s="2"/>
      <c r="MBE255" s="2"/>
      <c r="MBF255" s="2"/>
      <c r="MBG255" s="2"/>
      <c r="MBH255" s="2"/>
      <c r="MBI255" s="2"/>
      <c r="MBJ255" s="2"/>
      <c r="MBK255" s="2"/>
      <c r="MBL255" s="2"/>
      <c r="MBM255" s="2"/>
      <c r="MBN255" s="2"/>
      <c r="MBO255" s="2"/>
      <c r="MBP255" s="2"/>
      <c r="MBQ255" s="2"/>
      <c r="MBR255" s="2"/>
      <c r="MBS255" s="2"/>
      <c r="MBT255" s="2"/>
      <c r="MBU255" s="2"/>
      <c r="MBV255" s="2"/>
      <c r="MBW255" s="2"/>
      <c r="MBX255" s="2"/>
      <c r="MBY255" s="2"/>
      <c r="MBZ255" s="2"/>
      <c r="MCA255" s="2"/>
      <c r="MCB255" s="2"/>
      <c r="MCC255" s="2"/>
      <c r="MCD255" s="2"/>
      <c r="MCE255" s="2"/>
      <c r="MCF255" s="2"/>
      <c r="MCG255" s="2"/>
      <c r="MCH255" s="2"/>
      <c r="MCI255" s="2"/>
      <c r="MCJ255" s="2"/>
      <c r="MCK255" s="2"/>
      <c r="MCL255" s="2"/>
      <c r="MCM255" s="2"/>
      <c r="MCN255" s="2"/>
      <c r="MCO255" s="2"/>
      <c r="MCP255" s="2"/>
      <c r="MCQ255" s="2"/>
      <c r="MCR255" s="2"/>
      <c r="MCS255" s="2"/>
      <c r="MCT255" s="2"/>
      <c r="MCU255" s="2"/>
      <c r="MCV255" s="2"/>
      <c r="MCW255" s="2"/>
      <c r="MCX255" s="2"/>
      <c r="MCY255" s="2"/>
      <c r="MCZ255" s="2"/>
      <c r="MDA255" s="2"/>
      <c r="MDB255" s="2"/>
      <c r="MDC255" s="2"/>
      <c r="MDD255" s="2"/>
      <c r="MDE255" s="2"/>
      <c r="MDF255" s="2"/>
      <c r="MDG255" s="2"/>
      <c r="MDH255" s="2"/>
      <c r="MDI255" s="2"/>
      <c r="MDJ255" s="2"/>
      <c r="MDK255" s="2"/>
      <c r="MDL255" s="2"/>
      <c r="MDM255" s="2"/>
      <c r="MDN255" s="2"/>
      <c r="MDO255" s="2"/>
      <c r="MDP255" s="2"/>
      <c r="MDQ255" s="2"/>
      <c r="MDR255" s="2"/>
      <c r="MDS255" s="2"/>
      <c r="MDT255" s="2"/>
      <c r="MDU255" s="2"/>
      <c r="MDV255" s="2"/>
      <c r="MDW255" s="2"/>
      <c r="MDX255" s="2"/>
      <c r="MDY255" s="2"/>
      <c r="MDZ255" s="2"/>
      <c r="MEA255" s="2"/>
      <c r="MEB255" s="2"/>
      <c r="MEC255" s="2"/>
      <c r="MED255" s="2"/>
      <c r="MEE255" s="2"/>
      <c r="MEF255" s="2"/>
      <c r="MEG255" s="2"/>
      <c r="MEH255" s="2"/>
      <c r="MEI255" s="2"/>
      <c r="MEJ255" s="2"/>
      <c r="MEK255" s="2"/>
      <c r="MEL255" s="2"/>
      <c r="MEM255" s="2"/>
      <c r="MEN255" s="2"/>
      <c r="MEO255" s="2"/>
      <c r="MEP255" s="2"/>
      <c r="MEQ255" s="2"/>
      <c r="MER255" s="2"/>
      <c r="MES255" s="2"/>
      <c r="MET255" s="2"/>
      <c r="MEU255" s="2"/>
      <c r="MEV255" s="2"/>
      <c r="MEW255" s="2"/>
      <c r="MEX255" s="2"/>
      <c r="MEY255" s="2"/>
      <c r="MEZ255" s="2"/>
      <c r="MFA255" s="2"/>
      <c r="MFB255" s="2"/>
      <c r="MFC255" s="2"/>
      <c r="MFD255" s="2"/>
      <c r="MFE255" s="2"/>
      <c r="MFF255" s="2"/>
      <c r="MFG255" s="2"/>
      <c r="MFH255" s="2"/>
      <c r="MFI255" s="2"/>
      <c r="MFJ255" s="2"/>
      <c r="MFK255" s="2"/>
      <c r="MFL255" s="2"/>
      <c r="MFM255" s="2"/>
      <c r="MFN255" s="2"/>
      <c r="MFO255" s="2"/>
      <c r="MFP255" s="2"/>
      <c r="MFQ255" s="2"/>
      <c r="MFR255" s="2"/>
      <c r="MFS255" s="2"/>
      <c r="MFT255" s="2"/>
      <c r="MFU255" s="2"/>
      <c r="MFV255" s="2"/>
      <c r="MFW255" s="2"/>
      <c r="MFX255" s="2"/>
      <c r="MFY255" s="2"/>
      <c r="MFZ255" s="2"/>
      <c r="MGA255" s="2"/>
      <c r="MGB255" s="2"/>
      <c r="MGC255" s="2"/>
      <c r="MGD255" s="2"/>
      <c r="MGE255" s="2"/>
      <c r="MGF255" s="2"/>
      <c r="MGG255" s="2"/>
      <c r="MGH255" s="2"/>
      <c r="MGI255" s="2"/>
      <c r="MGJ255" s="2"/>
      <c r="MGK255" s="2"/>
      <c r="MGL255" s="2"/>
      <c r="MGM255" s="2"/>
      <c r="MGN255" s="2"/>
      <c r="MGO255" s="2"/>
      <c r="MGP255" s="2"/>
      <c r="MGQ255" s="2"/>
      <c r="MGR255" s="2"/>
      <c r="MGS255" s="2"/>
      <c r="MGT255" s="2"/>
      <c r="MGU255" s="2"/>
      <c r="MGV255" s="2"/>
      <c r="MGW255" s="2"/>
      <c r="MGX255" s="2"/>
      <c r="MGY255" s="2"/>
      <c r="MGZ255" s="2"/>
      <c r="MHA255" s="2"/>
      <c r="MHB255" s="2"/>
      <c r="MHC255" s="2"/>
      <c r="MHD255" s="2"/>
      <c r="MHE255" s="2"/>
      <c r="MHF255" s="2"/>
      <c r="MHG255" s="2"/>
      <c r="MHH255" s="2"/>
      <c r="MHI255" s="2"/>
      <c r="MHJ255" s="2"/>
      <c r="MHK255" s="2"/>
      <c r="MHL255" s="2"/>
      <c r="MHM255" s="2"/>
      <c r="MHN255" s="2"/>
      <c r="MHO255" s="2"/>
      <c r="MHP255" s="2"/>
      <c r="MHQ255" s="2"/>
      <c r="MHR255" s="2"/>
      <c r="MHS255" s="2"/>
      <c r="MHT255" s="2"/>
      <c r="MHU255" s="2"/>
      <c r="MHV255" s="2"/>
      <c r="MHW255" s="2"/>
      <c r="MHX255" s="2"/>
      <c r="MHY255" s="2"/>
      <c r="MHZ255" s="2"/>
      <c r="MIA255" s="2"/>
      <c r="MIB255" s="2"/>
      <c r="MIC255" s="2"/>
      <c r="MID255" s="2"/>
      <c r="MIE255" s="2"/>
      <c r="MIF255" s="2"/>
      <c r="MIG255" s="2"/>
      <c r="MIH255" s="2"/>
      <c r="MII255" s="2"/>
      <c r="MIJ255" s="2"/>
      <c r="MIK255" s="2"/>
      <c r="MIL255" s="2"/>
      <c r="MIM255" s="2"/>
      <c r="MIN255" s="2"/>
      <c r="MIO255" s="2"/>
      <c r="MIP255" s="2"/>
      <c r="MIQ255" s="2"/>
      <c r="MIR255" s="2"/>
      <c r="MIS255" s="2"/>
      <c r="MIT255" s="2"/>
      <c r="MIU255" s="2"/>
      <c r="MIV255" s="2"/>
      <c r="MIW255" s="2"/>
      <c r="MIX255" s="2"/>
      <c r="MIY255" s="2"/>
      <c r="MIZ255" s="2"/>
      <c r="MJA255" s="2"/>
      <c r="MJB255" s="2"/>
      <c r="MJC255" s="2"/>
      <c r="MJD255" s="2"/>
      <c r="MJE255" s="2"/>
      <c r="MJF255" s="2"/>
      <c r="MJG255" s="2"/>
      <c r="MJH255" s="2"/>
      <c r="MJI255" s="2"/>
      <c r="MJJ255" s="2"/>
      <c r="MJK255" s="2"/>
      <c r="MJL255" s="2"/>
      <c r="MJM255" s="2"/>
      <c r="MJN255" s="2"/>
      <c r="MJO255" s="2"/>
      <c r="MJP255" s="2"/>
      <c r="MJQ255" s="2"/>
      <c r="MJR255" s="2"/>
      <c r="MJS255" s="2"/>
      <c r="MJT255" s="2"/>
      <c r="MJU255" s="2"/>
      <c r="MJV255" s="2"/>
      <c r="MJW255" s="2"/>
      <c r="MJX255" s="2"/>
      <c r="MJY255" s="2"/>
      <c r="MJZ255" s="2"/>
      <c r="MKA255" s="2"/>
      <c r="MKB255" s="2"/>
      <c r="MKC255" s="2"/>
      <c r="MKD255" s="2"/>
      <c r="MKE255" s="2"/>
      <c r="MKF255" s="2"/>
      <c r="MKG255" s="2"/>
      <c r="MKH255" s="2"/>
      <c r="MKI255" s="2"/>
      <c r="MKJ255" s="2"/>
      <c r="MKK255" s="2"/>
      <c r="MKL255" s="2"/>
      <c r="MKM255" s="2"/>
      <c r="MKN255" s="2"/>
      <c r="MKO255" s="2"/>
      <c r="MKP255" s="2"/>
      <c r="MKQ255" s="2"/>
      <c r="MKR255" s="2"/>
      <c r="MKS255" s="2"/>
      <c r="MKT255" s="2"/>
      <c r="MKU255" s="2"/>
      <c r="MKV255" s="2"/>
      <c r="MKW255" s="2"/>
      <c r="MKX255" s="2"/>
      <c r="MKY255" s="2"/>
      <c r="MKZ255" s="2"/>
      <c r="MLA255" s="2"/>
      <c r="MLB255" s="2"/>
      <c r="MLC255" s="2"/>
      <c r="MLD255" s="2"/>
      <c r="MLE255" s="2"/>
      <c r="MLF255" s="2"/>
      <c r="MLG255" s="2"/>
      <c r="MLH255" s="2"/>
      <c r="MLI255" s="2"/>
      <c r="MLJ255" s="2"/>
      <c r="MLK255" s="2"/>
      <c r="MLL255" s="2"/>
      <c r="MLM255" s="2"/>
      <c r="MLN255" s="2"/>
      <c r="MLO255" s="2"/>
      <c r="MLP255" s="2"/>
      <c r="MLQ255" s="2"/>
      <c r="MLR255" s="2"/>
      <c r="MLS255" s="2"/>
      <c r="MLT255" s="2"/>
      <c r="MLU255" s="2"/>
      <c r="MLV255" s="2"/>
      <c r="MLW255" s="2"/>
      <c r="MLX255" s="2"/>
      <c r="MLY255" s="2"/>
      <c r="MLZ255" s="2"/>
      <c r="MMA255" s="2"/>
      <c r="MMB255" s="2"/>
      <c r="MMC255" s="2"/>
      <c r="MMD255" s="2"/>
      <c r="MME255" s="2"/>
      <c r="MMF255" s="2"/>
      <c r="MMG255" s="2"/>
      <c r="MMH255" s="2"/>
      <c r="MMI255" s="2"/>
      <c r="MMJ255" s="2"/>
      <c r="MMK255" s="2"/>
      <c r="MML255" s="2"/>
      <c r="MMM255" s="2"/>
      <c r="MMN255" s="2"/>
      <c r="MMO255" s="2"/>
      <c r="MMP255" s="2"/>
      <c r="MMQ255" s="2"/>
      <c r="MMR255" s="2"/>
      <c r="MMS255" s="2"/>
      <c r="MMT255" s="2"/>
      <c r="MMU255" s="2"/>
      <c r="MMV255" s="2"/>
      <c r="MMW255" s="2"/>
      <c r="MMX255" s="2"/>
      <c r="MMY255" s="2"/>
      <c r="MMZ255" s="2"/>
      <c r="MNA255" s="2"/>
      <c r="MNB255" s="2"/>
      <c r="MNC255" s="2"/>
      <c r="MND255" s="2"/>
      <c r="MNE255" s="2"/>
      <c r="MNF255" s="2"/>
      <c r="MNG255" s="2"/>
      <c r="MNH255" s="2"/>
      <c r="MNI255" s="2"/>
      <c r="MNJ255" s="2"/>
      <c r="MNK255" s="2"/>
      <c r="MNL255" s="2"/>
      <c r="MNM255" s="2"/>
      <c r="MNN255" s="2"/>
      <c r="MNO255" s="2"/>
      <c r="MNP255" s="2"/>
      <c r="MNQ255" s="2"/>
      <c r="MNR255" s="2"/>
      <c r="MNS255" s="2"/>
      <c r="MNT255" s="2"/>
      <c r="MNU255" s="2"/>
      <c r="MNV255" s="2"/>
      <c r="MNW255" s="2"/>
      <c r="MNX255" s="2"/>
      <c r="MNY255" s="2"/>
      <c r="MNZ255" s="2"/>
      <c r="MOA255" s="2"/>
      <c r="MOB255" s="2"/>
      <c r="MOC255" s="2"/>
      <c r="MOD255" s="2"/>
      <c r="MOE255" s="2"/>
      <c r="MOF255" s="2"/>
      <c r="MOG255" s="2"/>
      <c r="MOH255" s="2"/>
      <c r="MOI255" s="2"/>
      <c r="MOJ255" s="2"/>
      <c r="MOK255" s="2"/>
      <c r="MOL255" s="2"/>
      <c r="MOM255" s="2"/>
      <c r="MON255" s="2"/>
      <c r="MOO255" s="2"/>
      <c r="MOP255" s="2"/>
      <c r="MOQ255" s="2"/>
      <c r="MOR255" s="2"/>
      <c r="MOS255" s="2"/>
      <c r="MOT255" s="2"/>
      <c r="MOU255" s="2"/>
      <c r="MOV255" s="2"/>
      <c r="MOW255" s="2"/>
      <c r="MOX255" s="2"/>
      <c r="MOY255" s="2"/>
      <c r="MOZ255" s="2"/>
      <c r="MPA255" s="2"/>
      <c r="MPB255" s="2"/>
      <c r="MPC255" s="2"/>
      <c r="MPD255" s="2"/>
      <c r="MPE255" s="2"/>
      <c r="MPF255" s="2"/>
      <c r="MPG255" s="2"/>
      <c r="MPH255" s="2"/>
      <c r="MPI255" s="2"/>
      <c r="MPJ255" s="2"/>
      <c r="MPK255" s="2"/>
      <c r="MPL255" s="2"/>
      <c r="MPM255" s="2"/>
      <c r="MPN255" s="2"/>
      <c r="MPO255" s="2"/>
      <c r="MPP255" s="2"/>
      <c r="MPQ255" s="2"/>
      <c r="MPR255" s="2"/>
      <c r="MPS255" s="2"/>
      <c r="MPT255" s="2"/>
      <c r="MPU255" s="2"/>
      <c r="MPV255" s="2"/>
      <c r="MPW255" s="2"/>
      <c r="MPX255" s="2"/>
      <c r="MPY255" s="2"/>
      <c r="MPZ255" s="2"/>
      <c r="MQA255" s="2"/>
      <c r="MQB255" s="2"/>
      <c r="MQC255" s="2"/>
      <c r="MQD255" s="2"/>
      <c r="MQE255" s="2"/>
      <c r="MQF255" s="2"/>
      <c r="MQG255" s="2"/>
      <c r="MQH255" s="2"/>
      <c r="MQI255" s="2"/>
      <c r="MQJ255" s="2"/>
      <c r="MQK255" s="2"/>
      <c r="MQL255" s="2"/>
      <c r="MQM255" s="2"/>
      <c r="MQN255" s="2"/>
      <c r="MQO255" s="2"/>
      <c r="MQP255" s="2"/>
      <c r="MQQ255" s="2"/>
      <c r="MQR255" s="2"/>
      <c r="MQS255" s="2"/>
      <c r="MQT255" s="2"/>
      <c r="MQU255" s="2"/>
      <c r="MQV255" s="2"/>
      <c r="MQW255" s="2"/>
      <c r="MQX255" s="2"/>
      <c r="MQY255" s="2"/>
      <c r="MQZ255" s="2"/>
      <c r="MRA255" s="2"/>
      <c r="MRB255" s="2"/>
      <c r="MRC255" s="2"/>
      <c r="MRD255" s="2"/>
      <c r="MRE255" s="2"/>
      <c r="MRF255" s="2"/>
      <c r="MRG255" s="2"/>
      <c r="MRH255" s="2"/>
      <c r="MRI255" s="2"/>
      <c r="MRJ255" s="2"/>
      <c r="MRK255" s="2"/>
      <c r="MRL255" s="2"/>
      <c r="MRM255" s="2"/>
      <c r="MRN255" s="2"/>
      <c r="MRO255" s="2"/>
      <c r="MRP255" s="2"/>
      <c r="MRQ255" s="2"/>
      <c r="MRR255" s="2"/>
      <c r="MRS255" s="2"/>
      <c r="MRT255" s="2"/>
      <c r="MRU255" s="2"/>
      <c r="MRV255" s="2"/>
      <c r="MRW255" s="2"/>
      <c r="MRX255" s="2"/>
      <c r="MRY255" s="2"/>
      <c r="MRZ255" s="2"/>
      <c r="MSA255" s="2"/>
      <c r="MSB255" s="2"/>
      <c r="MSC255" s="2"/>
      <c r="MSD255" s="2"/>
      <c r="MSE255" s="2"/>
      <c r="MSF255" s="2"/>
      <c r="MSG255" s="2"/>
      <c r="MSH255" s="2"/>
      <c r="MSI255" s="2"/>
      <c r="MSJ255" s="2"/>
      <c r="MSK255" s="2"/>
      <c r="MSL255" s="2"/>
      <c r="MSM255" s="2"/>
      <c r="MSN255" s="2"/>
      <c r="MSO255" s="2"/>
      <c r="MSP255" s="2"/>
      <c r="MSQ255" s="2"/>
      <c r="MSR255" s="2"/>
      <c r="MSS255" s="2"/>
      <c r="MST255" s="2"/>
      <c r="MSU255" s="2"/>
      <c r="MSV255" s="2"/>
      <c r="MSW255" s="2"/>
      <c r="MSX255" s="2"/>
      <c r="MSY255" s="2"/>
      <c r="MSZ255" s="2"/>
      <c r="MTA255" s="2"/>
      <c r="MTB255" s="2"/>
      <c r="MTC255" s="2"/>
      <c r="MTD255" s="2"/>
      <c r="MTE255" s="2"/>
      <c r="MTF255" s="2"/>
      <c r="MTG255" s="2"/>
      <c r="MTH255" s="2"/>
      <c r="MTI255" s="2"/>
      <c r="MTJ255" s="2"/>
      <c r="MTK255" s="2"/>
      <c r="MTL255" s="2"/>
      <c r="MTM255" s="2"/>
      <c r="MTN255" s="2"/>
      <c r="MTO255" s="2"/>
      <c r="MTP255" s="2"/>
      <c r="MTQ255" s="2"/>
      <c r="MTR255" s="2"/>
      <c r="MTS255" s="2"/>
      <c r="MTT255" s="2"/>
      <c r="MTU255" s="2"/>
      <c r="MTV255" s="2"/>
      <c r="MTW255" s="2"/>
      <c r="MTX255" s="2"/>
      <c r="MTY255" s="2"/>
      <c r="MTZ255" s="2"/>
      <c r="MUA255" s="2"/>
      <c r="MUB255" s="2"/>
      <c r="MUC255" s="2"/>
      <c r="MUD255" s="2"/>
      <c r="MUE255" s="2"/>
      <c r="MUF255" s="2"/>
      <c r="MUG255" s="2"/>
      <c r="MUH255" s="2"/>
      <c r="MUI255" s="2"/>
      <c r="MUJ255" s="2"/>
      <c r="MUK255" s="2"/>
      <c r="MUL255" s="2"/>
      <c r="MUM255" s="2"/>
      <c r="MUN255" s="2"/>
      <c r="MUO255" s="2"/>
      <c r="MUP255" s="2"/>
      <c r="MUQ255" s="2"/>
      <c r="MUR255" s="2"/>
      <c r="MUS255" s="2"/>
      <c r="MUT255" s="2"/>
      <c r="MUU255" s="2"/>
      <c r="MUV255" s="2"/>
      <c r="MUW255" s="2"/>
      <c r="MUX255" s="2"/>
      <c r="MUY255" s="2"/>
      <c r="MUZ255" s="2"/>
      <c r="MVA255" s="2"/>
      <c r="MVB255" s="2"/>
      <c r="MVC255" s="2"/>
      <c r="MVD255" s="2"/>
      <c r="MVE255" s="2"/>
      <c r="MVF255" s="2"/>
      <c r="MVG255" s="2"/>
      <c r="MVH255" s="2"/>
      <c r="MVI255" s="2"/>
      <c r="MVJ255" s="2"/>
      <c r="MVK255" s="2"/>
      <c r="MVL255" s="2"/>
      <c r="MVM255" s="2"/>
      <c r="MVN255" s="2"/>
      <c r="MVO255" s="2"/>
      <c r="MVP255" s="2"/>
      <c r="MVQ255" s="2"/>
      <c r="MVR255" s="2"/>
      <c r="MVS255" s="2"/>
      <c r="MVT255" s="2"/>
      <c r="MVU255" s="2"/>
      <c r="MVV255" s="2"/>
      <c r="MVW255" s="2"/>
      <c r="MVX255" s="2"/>
      <c r="MVY255" s="2"/>
      <c r="MVZ255" s="2"/>
      <c r="MWA255" s="2"/>
      <c r="MWB255" s="2"/>
      <c r="MWC255" s="2"/>
      <c r="MWD255" s="2"/>
      <c r="MWE255" s="2"/>
      <c r="MWF255" s="2"/>
      <c r="MWG255" s="2"/>
      <c r="MWH255" s="2"/>
      <c r="MWI255" s="2"/>
      <c r="MWJ255" s="2"/>
      <c r="MWK255" s="2"/>
      <c r="MWL255" s="2"/>
      <c r="MWM255" s="2"/>
      <c r="MWN255" s="2"/>
      <c r="MWO255" s="2"/>
      <c r="MWP255" s="2"/>
      <c r="MWQ255" s="2"/>
      <c r="MWR255" s="2"/>
      <c r="MWS255" s="2"/>
      <c r="MWT255" s="2"/>
      <c r="MWU255" s="2"/>
      <c r="MWV255" s="2"/>
      <c r="MWW255" s="2"/>
      <c r="MWX255" s="2"/>
      <c r="MWY255" s="2"/>
      <c r="MWZ255" s="2"/>
      <c r="MXA255" s="2"/>
      <c r="MXB255" s="2"/>
      <c r="MXC255" s="2"/>
      <c r="MXD255" s="2"/>
      <c r="MXE255" s="2"/>
      <c r="MXF255" s="2"/>
      <c r="MXG255" s="2"/>
      <c r="MXH255" s="2"/>
      <c r="MXI255" s="2"/>
      <c r="MXJ255" s="2"/>
      <c r="MXK255" s="2"/>
      <c r="MXL255" s="2"/>
      <c r="MXM255" s="2"/>
      <c r="MXN255" s="2"/>
      <c r="MXO255" s="2"/>
      <c r="MXP255" s="2"/>
      <c r="MXQ255" s="2"/>
      <c r="MXR255" s="2"/>
      <c r="MXS255" s="2"/>
      <c r="MXT255" s="2"/>
      <c r="MXU255" s="2"/>
      <c r="MXV255" s="2"/>
      <c r="MXW255" s="2"/>
      <c r="MXX255" s="2"/>
      <c r="MXY255" s="2"/>
      <c r="MXZ255" s="2"/>
      <c r="MYA255" s="2"/>
      <c r="MYB255" s="2"/>
      <c r="MYC255" s="2"/>
      <c r="MYD255" s="2"/>
      <c r="MYE255" s="2"/>
      <c r="MYF255" s="2"/>
      <c r="MYG255" s="2"/>
      <c r="MYH255" s="2"/>
      <c r="MYI255" s="2"/>
      <c r="MYJ255" s="2"/>
      <c r="MYK255" s="2"/>
      <c r="MYL255" s="2"/>
      <c r="MYM255" s="2"/>
      <c r="MYN255" s="2"/>
      <c r="MYO255" s="2"/>
      <c r="MYP255" s="2"/>
      <c r="MYQ255" s="2"/>
      <c r="MYR255" s="2"/>
      <c r="MYS255" s="2"/>
      <c r="MYT255" s="2"/>
      <c r="MYU255" s="2"/>
      <c r="MYV255" s="2"/>
      <c r="MYW255" s="2"/>
      <c r="MYX255" s="2"/>
      <c r="MYY255" s="2"/>
      <c r="MYZ255" s="2"/>
      <c r="MZA255" s="2"/>
      <c r="MZB255" s="2"/>
      <c r="MZC255" s="2"/>
      <c r="MZD255" s="2"/>
      <c r="MZE255" s="2"/>
      <c r="MZF255" s="2"/>
      <c r="MZG255" s="2"/>
      <c r="MZH255" s="2"/>
      <c r="MZI255" s="2"/>
      <c r="MZJ255" s="2"/>
      <c r="MZK255" s="2"/>
      <c r="MZL255" s="2"/>
      <c r="MZM255" s="2"/>
      <c r="MZN255" s="2"/>
      <c r="MZO255" s="2"/>
      <c r="MZP255" s="2"/>
      <c r="MZQ255" s="2"/>
      <c r="MZR255" s="2"/>
      <c r="MZS255" s="2"/>
      <c r="MZT255" s="2"/>
      <c r="MZU255" s="2"/>
      <c r="MZV255" s="2"/>
      <c r="MZW255" s="2"/>
      <c r="MZX255" s="2"/>
      <c r="MZY255" s="2"/>
      <c r="MZZ255" s="2"/>
      <c r="NAA255" s="2"/>
      <c r="NAB255" s="2"/>
      <c r="NAC255" s="2"/>
      <c r="NAD255" s="2"/>
      <c r="NAE255" s="2"/>
      <c r="NAF255" s="2"/>
      <c r="NAG255" s="2"/>
      <c r="NAH255" s="2"/>
      <c r="NAI255" s="2"/>
      <c r="NAJ255" s="2"/>
      <c r="NAK255" s="2"/>
      <c r="NAL255" s="2"/>
      <c r="NAM255" s="2"/>
      <c r="NAN255" s="2"/>
      <c r="NAO255" s="2"/>
      <c r="NAP255" s="2"/>
      <c r="NAQ255" s="2"/>
      <c r="NAR255" s="2"/>
      <c r="NAS255" s="2"/>
      <c r="NAT255" s="2"/>
      <c r="NAU255" s="2"/>
      <c r="NAV255" s="2"/>
      <c r="NAW255" s="2"/>
      <c r="NAX255" s="2"/>
      <c r="NAY255" s="2"/>
      <c r="NAZ255" s="2"/>
      <c r="NBA255" s="2"/>
      <c r="NBB255" s="2"/>
      <c r="NBC255" s="2"/>
      <c r="NBD255" s="2"/>
      <c r="NBE255" s="2"/>
      <c r="NBF255" s="2"/>
      <c r="NBG255" s="2"/>
      <c r="NBH255" s="2"/>
      <c r="NBI255" s="2"/>
      <c r="NBJ255" s="2"/>
      <c r="NBK255" s="2"/>
      <c r="NBL255" s="2"/>
      <c r="NBM255" s="2"/>
      <c r="NBN255" s="2"/>
      <c r="NBO255" s="2"/>
      <c r="NBP255" s="2"/>
      <c r="NBQ255" s="2"/>
      <c r="NBR255" s="2"/>
      <c r="NBS255" s="2"/>
      <c r="NBT255" s="2"/>
      <c r="NBU255" s="2"/>
      <c r="NBV255" s="2"/>
      <c r="NBW255" s="2"/>
      <c r="NBX255" s="2"/>
      <c r="NBY255" s="2"/>
      <c r="NBZ255" s="2"/>
      <c r="NCA255" s="2"/>
      <c r="NCB255" s="2"/>
      <c r="NCC255" s="2"/>
      <c r="NCD255" s="2"/>
      <c r="NCE255" s="2"/>
      <c r="NCF255" s="2"/>
      <c r="NCG255" s="2"/>
      <c r="NCH255" s="2"/>
      <c r="NCI255" s="2"/>
      <c r="NCJ255" s="2"/>
      <c r="NCK255" s="2"/>
      <c r="NCL255" s="2"/>
      <c r="NCM255" s="2"/>
      <c r="NCN255" s="2"/>
      <c r="NCO255" s="2"/>
      <c r="NCP255" s="2"/>
      <c r="NCQ255" s="2"/>
      <c r="NCR255" s="2"/>
      <c r="NCS255" s="2"/>
      <c r="NCT255" s="2"/>
      <c r="NCU255" s="2"/>
      <c r="NCV255" s="2"/>
      <c r="NCW255" s="2"/>
      <c r="NCX255" s="2"/>
      <c r="NCY255" s="2"/>
      <c r="NCZ255" s="2"/>
      <c r="NDA255" s="2"/>
      <c r="NDB255" s="2"/>
      <c r="NDC255" s="2"/>
      <c r="NDD255" s="2"/>
      <c r="NDE255" s="2"/>
      <c r="NDF255" s="2"/>
      <c r="NDG255" s="2"/>
      <c r="NDH255" s="2"/>
      <c r="NDI255" s="2"/>
      <c r="NDJ255" s="2"/>
      <c r="NDK255" s="2"/>
      <c r="NDL255" s="2"/>
      <c r="NDM255" s="2"/>
      <c r="NDN255" s="2"/>
      <c r="NDO255" s="2"/>
      <c r="NDP255" s="2"/>
      <c r="NDQ255" s="2"/>
      <c r="NDR255" s="2"/>
      <c r="NDS255" s="2"/>
      <c r="NDT255" s="2"/>
      <c r="NDU255" s="2"/>
      <c r="NDV255" s="2"/>
      <c r="NDW255" s="2"/>
      <c r="NDX255" s="2"/>
      <c r="NDY255" s="2"/>
      <c r="NDZ255" s="2"/>
      <c r="NEA255" s="2"/>
      <c r="NEB255" s="2"/>
      <c r="NEC255" s="2"/>
      <c r="NED255" s="2"/>
      <c r="NEE255" s="2"/>
      <c r="NEF255" s="2"/>
      <c r="NEG255" s="2"/>
      <c r="NEH255" s="2"/>
      <c r="NEI255" s="2"/>
      <c r="NEJ255" s="2"/>
      <c r="NEK255" s="2"/>
      <c r="NEL255" s="2"/>
      <c r="NEM255" s="2"/>
      <c r="NEN255" s="2"/>
      <c r="NEO255" s="2"/>
      <c r="NEP255" s="2"/>
      <c r="NEQ255" s="2"/>
      <c r="NER255" s="2"/>
      <c r="NES255" s="2"/>
      <c r="NET255" s="2"/>
      <c r="NEU255" s="2"/>
      <c r="NEV255" s="2"/>
      <c r="NEW255" s="2"/>
      <c r="NEX255" s="2"/>
      <c r="NEY255" s="2"/>
      <c r="NEZ255" s="2"/>
      <c r="NFA255" s="2"/>
      <c r="NFB255" s="2"/>
      <c r="NFC255" s="2"/>
      <c r="NFD255" s="2"/>
      <c r="NFE255" s="2"/>
      <c r="NFF255" s="2"/>
      <c r="NFG255" s="2"/>
      <c r="NFH255" s="2"/>
      <c r="NFI255" s="2"/>
      <c r="NFJ255" s="2"/>
      <c r="NFK255" s="2"/>
      <c r="NFL255" s="2"/>
      <c r="NFM255" s="2"/>
      <c r="NFN255" s="2"/>
      <c r="NFO255" s="2"/>
      <c r="NFP255" s="2"/>
      <c r="NFQ255" s="2"/>
      <c r="NFR255" s="2"/>
      <c r="NFS255" s="2"/>
      <c r="NFT255" s="2"/>
      <c r="NFU255" s="2"/>
      <c r="NFV255" s="2"/>
      <c r="NFW255" s="2"/>
      <c r="NFX255" s="2"/>
      <c r="NFY255" s="2"/>
      <c r="NFZ255" s="2"/>
      <c r="NGA255" s="2"/>
      <c r="NGB255" s="2"/>
      <c r="NGC255" s="2"/>
      <c r="NGD255" s="2"/>
      <c r="NGE255" s="2"/>
      <c r="NGF255" s="2"/>
      <c r="NGG255" s="2"/>
      <c r="NGH255" s="2"/>
      <c r="NGI255" s="2"/>
      <c r="NGJ255" s="2"/>
      <c r="NGK255" s="2"/>
      <c r="NGL255" s="2"/>
      <c r="NGM255" s="2"/>
      <c r="NGN255" s="2"/>
      <c r="NGO255" s="2"/>
      <c r="NGP255" s="2"/>
      <c r="NGQ255" s="2"/>
      <c r="NGR255" s="2"/>
      <c r="NGS255" s="2"/>
      <c r="NGT255" s="2"/>
      <c r="NGU255" s="2"/>
      <c r="NGV255" s="2"/>
      <c r="NGW255" s="2"/>
      <c r="NGX255" s="2"/>
      <c r="NGY255" s="2"/>
      <c r="NGZ255" s="2"/>
      <c r="NHA255" s="2"/>
      <c r="NHB255" s="2"/>
      <c r="NHC255" s="2"/>
      <c r="NHD255" s="2"/>
      <c r="NHE255" s="2"/>
      <c r="NHF255" s="2"/>
      <c r="NHG255" s="2"/>
      <c r="NHH255" s="2"/>
      <c r="NHI255" s="2"/>
      <c r="NHJ255" s="2"/>
      <c r="NHK255" s="2"/>
      <c r="NHL255" s="2"/>
      <c r="NHM255" s="2"/>
      <c r="NHN255" s="2"/>
      <c r="NHO255" s="2"/>
      <c r="NHP255" s="2"/>
      <c r="NHQ255" s="2"/>
      <c r="NHR255" s="2"/>
      <c r="NHS255" s="2"/>
      <c r="NHT255" s="2"/>
      <c r="NHU255" s="2"/>
      <c r="NHV255" s="2"/>
      <c r="NHW255" s="2"/>
      <c r="NHX255" s="2"/>
      <c r="NHY255" s="2"/>
      <c r="NHZ255" s="2"/>
      <c r="NIA255" s="2"/>
      <c r="NIB255" s="2"/>
      <c r="NIC255" s="2"/>
      <c r="NID255" s="2"/>
      <c r="NIE255" s="2"/>
      <c r="NIF255" s="2"/>
      <c r="NIG255" s="2"/>
      <c r="NIH255" s="2"/>
      <c r="NII255" s="2"/>
      <c r="NIJ255" s="2"/>
      <c r="NIK255" s="2"/>
      <c r="NIL255" s="2"/>
      <c r="NIM255" s="2"/>
      <c r="NIN255" s="2"/>
      <c r="NIO255" s="2"/>
      <c r="NIP255" s="2"/>
      <c r="NIQ255" s="2"/>
      <c r="NIR255" s="2"/>
      <c r="NIS255" s="2"/>
      <c r="NIT255" s="2"/>
      <c r="NIU255" s="2"/>
      <c r="NIV255" s="2"/>
      <c r="NIW255" s="2"/>
      <c r="NIX255" s="2"/>
      <c r="NIY255" s="2"/>
      <c r="NIZ255" s="2"/>
      <c r="NJA255" s="2"/>
      <c r="NJB255" s="2"/>
      <c r="NJC255" s="2"/>
      <c r="NJD255" s="2"/>
      <c r="NJE255" s="2"/>
      <c r="NJF255" s="2"/>
      <c r="NJG255" s="2"/>
      <c r="NJH255" s="2"/>
      <c r="NJI255" s="2"/>
      <c r="NJJ255" s="2"/>
      <c r="NJK255" s="2"/>
      <c r="NJL255" s="2"/>
      <c r="NJM255" s="2"/>
      <c r="NJN255" s="2"/>
      <c r="NJO255" s="2"/>
      <c r="NJP255" s="2"/>
      <c r="NJQ255" s="2"/>
      <c r="NJR255" s="2"/>
      <c r="NJS255" s="2"/>
      <c r="NJT255" s="2"/>
      <c r="NJU255" s="2"/>
      <c r="NJV255" s="2"/>
      <c r="NJW255" s="2"/>
      <c r="NJX255" s="2"/>
      <c r="NJY255" s="2"/>
      <c r="NJZ255" s="2"/>
      <c r="NKA255" s="2"/>
      <c r="NKB255" s="2"/>
      <c r="NKC255" s="2"/>
      <c r="NKD255" s="2"/>
      <c r="NKE255" s="2"/>
      <c r="NKF255" s="2"/>
      <c r="NKG255" s="2"/>
      <c r="NKH255" s="2"/>
      <c r="NKI255" s="2"/>
      <c r="NKJ255" s="2"/>
      <c r="NKK255" s="2"/>
      <c r="NKL255" s="2"/>
      <c r="NKM255" s="2"/>
      <c r="NKN255" s="2"/>
      <c r="NKO255" s="2"/>
      <c r="NKP255" s="2"/>
      <c r="NKQ255" s="2"/>
      <c r="NKR255" s="2"/>
      <c r="NKS255" s="2"/>
      <c r="NKT255" s="2"/>
      <c r="NKU255" s="2"/>
      <c r="NKV255" s="2"/>
      <c r="NKW255" s="2"/>
      <c r="NKX255" s="2"/>
      <c r="NKY255" s="2"/>
      <c r="NKZ255" s="2"/>
      <c r="NLA255" s="2"/>
      <c r="NLB255" s="2"/>
      <c r="NLC255" s="2"/>
      <c r="NLD255" s="2"/>
      <c r="NLE255" s="2"/>
      <c r="NLF255" s="2"/>
      <c r="NLG255" s="2"/>
      <c r="NLH255" s="2"/>
      <c r="NLI255" s="2"/>
      <c r="NLJ255" s="2"/>
      <c r="NLK255" s="2"/>
      <c r="NLL255" s="2"/>
      <c r="NLM255" s="2"/>
      <c r="NLN255" s="2"/>
      <c r="NLO255" s="2"/>
      <c r="NLP255" s="2"/>
      <c r="NLQ255" s="2"/>
      <c r="NLR255" s="2"/>
      <c r="NLS255" s="2"/>
      <c r="NLT255" s="2"/>
      <c r="NLU255" s="2"/>
      <c r="NLV255" s="2"/>
      <c r="NLW255" s="2"/>
      <c r="NLX255" s="2"/>
      <c r="NLY255" s="2"/>
      <c r="NLZ255" s="2"/>
      <c r="NMA255" s="2"/>
      <c r="NMB255" s="2"/>
      <c r="NMC255" s="2"/>
      <c r="NMD255" s="2"/>
      <c r="NME255" s="2"/>
      <c r="NMF255" s="2"/>
      <c r="NMG255" s="2"/>
      <c r="NMH255" s="2"/>
      <c r="NMI255" s="2"/>
      <c r="NMJ255" s="2"/>
      <c r="NMK255" s="2"/>
      <c r="NML255" s="2"/>
      <c r="NMM255" s="2"/>
      <c r="NMN255" s="2"/>
      <c r="NMO255" s="2"/>
      <c r="NMP255" s="2"/>
      <c r="NMQ255" s="2"/>
      <c r="NMR255" s="2"/>
      <c r="NMS255" s="2"/>
      <c r="NMT255" s="2"/>
      <c r="NMU255" s="2"/>
      <c r="NMV255" s="2"/>
      <c r="NMW255" s="2"/>
      <c r="NMX255" s="2"/>
      <c r="NMY255" s="2"/>
      <c r="NMZ255" s="2"/>
      <c r="NNA255" s="2"/>
      <c r="NNB255" s="2"/>
      <c r="NNC255" s="2"/>
      <c r="NND255" s="2"/>
      <c r="NNE255" s="2"/>
      <c r="NNF255" s="2"/>
      <c r="NNG255" s="2"/>
      <c r="NNH255" s="2"/>
      <c r="NNI255" s="2"/>
      <c r="NNJ255" s="2"/>
      <c r="NNK255" s="2"/>
      <c r="NNL255" s="2"/>
      <c r="NNM255" s="2"/>
      <c r="NNN255" s="2"/>
      <c r="NNO255" s="2"/>
      <c r="NNP255" s="2"/>
      <c r="NNQ255" s="2"/>
      <c r="NNR255" s="2"/>
      <c r="NNS255" s="2"/>
      <c r="NNT255" s="2"/>
      <c r="NNU255" s="2"/>
      <c r="NNV255" s="2"/>
      <c r="NNW255" s="2"/>
      <c r="NNX255" s="2"/>
      <c r="NNY255" s="2"/>
      <c r="NNZ255" s="2"/>
      <c r="NOA255" s="2"/>
      <c r="NOB255" s="2"/>
      <c r="NOC255" s="2"/>
      <c r="NOD255" s="2"/>
      <c r="NOE255" s="2"/>
      <c r="NOF255" s="2"/>
      <c r="NOG255" s="2"/>
      <c r="NOH255" s="2"/>
      <c r="NOI255" s="2"/>
      <c r="NOJ255" s="2"/>
      <c r="NOK255" s="2"/>
      <c r="NOL255" s="2"/>
      <c r="NOM255" s="2"/>
      <c r="NON255" s="2"/>
      <c r="NOO255" s="2"/>
      <c r="NOP255" s="2"/>
      <c r="NOQ255" s="2"/>
      <c r="NOR255" s="2"/>
      <c r="NOS255" s="2"/>
      <c r="NOT255" s="2"/>
      <c r="NOU255" s="2"/>
      <c r="NOV255" s="2"/>
      <c r="NOW255" s="2"/>
      <c r="NOX255" s="2"/>
      <c r="NOY255" s="2"/>
      <c r="NOZ255" s="2"/>
      <c r="NPA255" s="2"/>
      <c r="NPB255" s="2"/>
      <c r="NPC255" s="2"/>
      <c r="NPD255" s="2"/>
      <c r="NPE255" s="2"/>
      <c r="NPF255" s="2"/>
      <c r="NPG255" s="2"/>
      <c r="NPH255" s="2"/>
      <c r="NPI255" s="2"/>
      <c r="NPJ255" s="2"/>
      <c r="NPK255" s="2"/>
      <c r="NPL255" s="2"/>
      <c r="NPM255" s="2"/>
      <c r="NPN255" s="2"/>
      <c r="NPO255" s="2"/>
      <c r="NPP255" s="2"/>
      <c r="NPQ255" s="2"/>
      <c r="NPR255" s="2"/>
      <c r="NPS255" s="2"/>
      <c r="NPT255" s="2"/>
      <c r="NPU255" s="2"/>
      <c r="NPV255" s="2"/>
      <c r="NPW255" s="2"/>
      <c r="NPX255" s="2"/>
      <c r="NPY255" s="2"/>
      <c r="NPZ255" s="2"/>
      <c r="NQA255" s="2"/>
      <c r="NQB255" s="2"/>
      <c r="NQC255" s="2"/>
      <c r="NQD255" s="2"/>
      <c r="NQE255" s="2"/>
      <c r="NQF255" s="2"/>
      <c r="NQG255" s="2"/>
      <c r="NQH255" s="2"/>
      <c r="NQI255" s="2"/>
      <c r="NQJ255" s="2"/>
      <c r="NQK255" s="2"/>
      <c r="NQL255" s="2"/>
      <c r="NQM255" s="2"/>
      <c r="NQN255" s="2"/>
      <c r="NQO255" s="2"/>
      <c r="NQP255" s="2"/>
      <c r="NQQ255" s="2"/>
      <c r="NQR255" s="2"/>
      <c r="NQS255" s="2"/>
      <c r="NQT255" s="2"/>
      <c r="NQU255" s="2"/>
      <c r="NQV255" s="2"/>
      <c r="NQW255" s="2"/>
      <c r="NQX255" s="2"/>
      <c r="NQY255" s="2"/>
      <c r="NQZ255" s="2"/>
      <c r="NRA255" s="2"/>
      <c r="NRB255" s="2"/>
      <c r="NRC255" s="2"/>
      <c r="NRD255" s="2"/>
      <c r="NRE255" s="2"/>
      <c r="NRF255" s="2"/>
      <c r="NRG255" s="2"/>
      <c r="NRH255" s="2"/>
      <c r="NRI255" s="2"/>
      <c r="NRJ255" s="2"/>
      <c r="NRK255" s="2"/>
      <c r="NRL255" s="2"/>
      <c r="NRM255" s="2"/>
      <c r="NRN255" s="2"/>
      <c r="NRO255" s="2"/>
      <c r="NRP255" s="2"/>
      <c r="NRQ255" s="2"/>
      <c r="NRR255" s="2"/>
      <c r="NRS255" s="2"/>
      <c r="NRT255" s="2"/>
      <c r="NRU255" s="2"/>
      <c r="NRV255" s="2"/>
      <c r="NRW255" s="2"/>
      <c r="NRX255" s="2"/>
      <c r="NRY255" s="2"/>
      <c r="NRZ255" s="2"/>
      <c r="NSA255" s="2"/>
      <c r="NSB255" s="2"/>
      <c r="NSC255" s="2"/>
      <c r="NSD255" s="2"/>
      <c r="NSE255" s="2"/>
      <c r="NSF255" s="2"/>
      <c r="NSG255" s="2"/>
      <c r="NSH255" s="2"/>
      <c r="NSI255" s="2"/>
      <c r="NSJ255" s="2"/>
      <c r="NSK255" s="2"/>
      <c r="NSL255" s="2"/>
      <c r="NSM255" s="2"/>
      <c r="NSN255" s="2"/>
      <c r="NSO255" s="2"/>
      <c r="NSP255" s="2"/>
      <c r="NSQ255" s="2"/>
      <c r="NSR255" s="2"/>
      <c r="NSS255" s="2"/>
      <c r="NST255" s="2"/>
      <c r="NSU255" s="2"/>
      <c r="NSV255" s="2"/>
      <c r="NSW255" s="2"/>
      <c r="NSX255" s="2"/>
      <c r="NSY255" s="2"/>
      <c r="NSZ255" s="2"/>
      <c r="NTA255" s="2"/>
      <c r="NTB255" s="2"/>
      <c r="NTC255" s="2"/>
      <c r="NTD255" s="2"/>
      <c r="NTE255" s="2"/>
      <c r="NTF255" s="2"/>
      <c r="NTG255" s="2"/>
      <c r="NTH255" s="2"/>
      <c r="NTI255" s="2"/>
      <c r="NTJ255" s="2"/>
      <c r="NTK255" s="2"/>
      <c r="NTL255" s="2"/>
      <c r="NTM255" s="2"/>
      <c r="NTN255" s="2"/>
      <c r="NTO255" s="2"/>
      <c r="NTP255" s="2"/>
      <c r="NTQ255" s="2"/>
      <c r="NTR255" s="2"/>
      <c r="NTS255" s="2"/>
      <c r="NTT255" s="2"/>
      <c r="NTU255" s="2"/>
      <c r="NTV255" s="2"/>
      <c r="NTW255" s="2"/>
      <c r="NTX255" s="2"/>
      <c r="NTY255" s="2"/>
      <c r="NTZ255" s="2"/>
      <c r="NUA255" s="2"/>
      <c r="NUB255" s="2"/>
      <c r="NUC255" s="2"/>
      <c r="NUD255" s="2"/>
      <c r="NUE255" s="2"/>
      <c r="NUF255" s="2"/>
      <c r="NUG255" s="2"/>
      <c r="NUH255" s="2"/>
      <c r="NUI255" s="2"/>
      <c r="NUJ255" s="2"/>
      <c r="NUK255" s="2"/>
      <c r="NUL255" s="2"/>
      <c r="NUM255" s="2"/>
      <c r="NUN255" s="2"/>
      <c r="NUO255" s="2"/>
      <c r="NUP255" s="2"/>
      <c r="NUQ255" s="2"/>
      <c r="NUR255" s="2"/>
      <c r="NUS255" s="2"/>
      <c r="NUT255" s="2"/>
      <c r="NUU255" s="2"/>
      <c r="NUV255" s="2"/>
      <c r="NUW255" s="2"/>
      <c r="NUX255" s="2"/>
      <c r="NUY255" s="2"/>
      <c r="NUZ255" s="2"/>
      <c r="NVA255" s="2"/>
      <c r="NVB255" s="2"/>
      <c r="NVC255" s="2"/>
      <c r="NVD255" s="2"/>
      <c r="NVE255" s="2"/>
      <c r="NVF255" s="2"/>
      <c r="NVG255" s="2"/>
      <c r="NVH255" s="2"/>
      <c r="NVI255" s="2"/>
      <c r="NVJ255" s="2"/>
      <c r="NVK255" s="2"/>
      <c r="NVL255" s="2"/>
      <c r="NVM255" s="2"/>
      <c r="NVN255" s="2"/>
      <c r="NVO255" s="2"/>
      <c r="NVP255" s="2"/>
      <c r="NVQ255" s="2"/>
      <c r="NVR255" s="2"/>
      <c r="NVS255" s="2"/>
      <c r="NVT255" s="2"/>
      <c r="NVU255" s="2"/>
      <c r="NVV255" s="2"/>
      <c r="NVW255" s="2"/>
      <c r="NVX255" s="2"/>
      <c r="NVY255" s="2"/>
      <c r="NVZ255" s="2"/>
      <c r="NWA255" s="2"/>
      <c r="NWB255" s="2"/>
      <c r="NWC255" s="2"/>
      <c r="NWD255" s="2"/>
      <c r="NWE255" s="2"/>
      <c r="NWF255" s="2"/>
      <c r="NWG255" s="2"/>
      <c r="NWH255" s="2"/>
      <c r="NWI255" s="2"/>
      <c r="NWJ255" s="2"/>
      <c r="NWK255" s="2"/>
      <c r="NWL255" s="2"/>
      <c r="NWM255" s="2"/>
      <c r="NWN255" s="2"/>
      <c r="NWO255" s="2"/>
      <c r="NWP255" s="2"/>
      <c r="NWQ255" s="2"/>
      <c r="NWR255" s="2"/>
      <c r="NWS255" s="2"/>
      <c r="NWT255" s="2"/>
      <c r="NWU255" s="2"/>
      <c r="NWV255" s="2"/>
      <c r="NWW255" s="2"/>
      <c r="NWX255" s="2"/>
      <c r="NWY255" s="2"/>
      <c r="NWZ255" s="2"/>
      <c r="NXA255" s="2"/>
      <c r="NXB255" s="2"/>
      <c r="NXC255" s="2"/>
      <c r="NXD255" s="2"/>
      <c r="NXE255" s="2"/>
      <c r="NXF255" s="2"/>
      <c r="NXG255" s="2"/>
      <c r="NXH255" s="2"/>
      <c r="NXI255" s="2"/>
      <c r="NXJ255" s="2"/>
      <c r="NXK255" s="2"/>
      <c r="NXL255" s="2"/>
      <c r="NXM255" s="2"/>
      <c r="NXN255" s="2"/>
      <c r="NXO255" s="2"/>
      <c r="NXP255" s="2"/>
      <c r="NXQ255" s="2"/>
      <c r="NXR255" s="2"/>
      <c r="NXS255" s="2"/>
      <c r="NXT255" s="2"/>
      <c r="NXU255" s="2"/>
      <c r="NXV255" s="2"/>
      <c r="NXW255" s="2"/>
      <c r="NXX255" s="2"/>
      <c r="NXY255" s="2"/>
      <c r="NXZ255" s="2"/>
      <c r="NYA255" s="2"/>
      <c r="NYB255" s="2"/>
      <c r="NYC255" s="2"/>
      <c r="NYD255" s="2"/>
      <c r="NYE255" s="2"/>
      <c r="NYF255" s="2"/>
      <c r="NYG255" s="2"/>
      <c r="NYH255" s="2"/>
      <c r="NYI255" s="2"/>
      <c r="NYJ255" s="2"/>
      <c r="NYK255" s="2"/>
      <c r="NYL255" s="2"/>
      <c r="NYM255" s="2"/>
      <c r="NYN255" s="2"/>
      <c r="NYO255" s="2"/>
      <c r="NYP255" s="2"/>
      <c r="NYQ255" s="2"/>
      <c r="NYR255" s="2"/>
      <c r="NYS255" s="2"/>
      <c r="NYT255" s="2"/>
      <c r="NYU255" s="2"/>
      <c r="NYV255" s="2"/>
      <c r="NYW255" s="2"/>
      <c r="NYX255" s="2"/>
      <c r="NYY255" s="2"/>
      <c r="NYZ255" s="2"/>
      <c r="NZA255" s="2"/>
      <c r="NZB255" s="2"/>
      <c r="NZC255" s="2"/>
      <c r="NZD255" s="2"/>
      <c r="NZE255" s="2"/>
      <c r="NZF255" s="2"/>
      <c r="NZG255" s="2"/>
      <c r="NZH255" s="2"/>
      <c r="NZI255" s="2"/>
      <c r="NZJ255" s="2"/>
      <c r="NZK255" s="2"/>
      <c r="NZL255" s="2"/>
      <c r="NZM255" s="2"/>
      <c r="NZN255" s="2"/>
      <c r="NZO255" s="2"/>
      <c r="NZP255" s="2"/>
      <c r="NZQ255" s="2"/>
      <c r="NZR255" s="2"/>
      <c r="NZS255" s="2"/>
      <c r="NZT255" s="2"/>
      <c r="NZU255" s="2"/>
      <c r="NZV255" s="2"/>
      <c r="NZW255" s="2"/>
      <c r="NZX255" s="2"/>
      <c r="NZY255" s="2"/>
      <c r="NZZ255" s="2"/>
      <c r="OAA255" s="2"/>
      <c r="OAB255" s="2"/>
      <c r="OAC255" s="2"/>
      <c r="OAD255" s="2"/>
      <c r="OAE255" s="2"/>
      <c r="OAF255" s="2"/>
      <c r="OAG255" s="2"/>
      <c r="OAH255" s="2"/>
      <c r="OAI255" s="2"/>
      <c r="OAJ255" s="2"/>
      <c r="OAK255" s="2"/>
      <c r="OAL255" s="2"/>
      <c r="OAM255" s="2"/>
      <c r="OAN255" s="2"/>
      <c r="OAO255" s="2"/>
      <c r="OAP255" s="2"/>
      <c r="OAQ255" s="2"/>
      <c r="OAR255" s="2"/>
      <c r="OAS255" s="2"/>
      <c r="OAT255" s="2"/>
      <c r="OAU255" s="2"/>
      <c r="OAV255" s="2"/>
      <c r="OAW255" s="2"/>
      <c r="OAX255" s="2"/>
      <c r="OAY255" s="2"/>
      <c r="OAZ255" s="2"/>
      <c r="OBA255" s="2"/>
      <c r="OBB255" s="2"/>
      <c r="OBC255" s="2"/>
      <c r="OBD255" s="2"/>
      <c r="OBE255" s="2"/>
      <c r="OBF255" s="2"/>
      <c r="OBG255" s="2"/>
      <c r="OBH255" s="2"/>
      <c r="OBI255" s="2"/>
      <c r="OBJ255" s="2"/>
      <c r="OBK255" s="2"/>
      <c r="OBL255" s="2"/>
      <c r="OBM255" s="2"/>
      <c r="OBN255" s="2"/>
      <c r="OBO255" s="2"/>
      <c r="OBP255" s="2"/>
      <c r="OBQ255" s="2"/>
      <c r="OBR255" s="2"/>
      <c r="OBS255" s="2"/>
      <c r="OBT255" s="2"/>
      <c r="OBU255" s="2"/>
      <c r="OBV255" s="2"/>
      <c r="OBW255" s="2"/>
      <c r="OBX255" s="2"/>
      <c r="OBY255" s="2"/>
      <c r="OBZ255" s="2"/>
      <c r="OCA255" s="2"/>
      <c r="OCB255" s="2"/>
      <c r="OCC255" s="2"/>
      <c r="OCD255" s="2"/>
      <c r="OCE255" s="2"/>
      <c r="OCF255" s="2"/>
      <c r="OCG255" s="2"/>
      <c r="OCH255" s="2"/>
      <c r="OCI255" s="2"/>
      <c r="OCJ255" s="2"/>
      <c r="OCK255" s="2"/>
      <c r="OCL255" s="2"/>
      <c r="OCM255" s="2"/>
      <c r="OCN255" s="2"/>
      <c r="OCO255" s="2"/>
      <c r="OCP255" s="2"/>
      <c r="OCQ255" s="2"/>
      <c r="OCR255" s="2"/>
      <c r="OCS255" s="2"/>
      <c r="OCT255" s="2"/>
      <c r="OCU255" s="2"/>
      <c r="OCV255" s="2"/>
      <c r="OCW255" s="2"/>
      <c r="OCX255" s="2"/>
      <c r="OCY255" s="2"/>
      <c r="OCZ255" s="2"/>
      <c r="ODA255" s="2"/>
      <c r="ODB255" s="2"/>
      <c r="ODC255" s="2"/>
      <c r="ODD255" s="2"/>
      <c r="ODE255" s="2"/>
      <c r="ODF255" s="2"/>
      <c r="ODG255" s="2"/>
      <c r="ODH255" s="2"/>
      <c r="ODI255" s="2"/>
      <c r="ODJ255" s="2"/>
      <c r="ODK255" s="2"/>
      <c r="ODL255" s="2"/>
      <c r="ODM255" s="2"/>
      <c r="ODN255" s="2"/>
      <c r="ODO255" s="2"/>
      <c r="ODP255" s="2"/>
      <c r="ODQ255" s="2"/>
      <c r="ODR255" s="2"/>
      <c r="ODS255" s="2"/>
      <c r="ODT255" s="2"/>
      <c r="ODU255" s="2"/>
      <c r="ODV255" s="2"/>
      <c r="ODW255" s="2"/>
      <c r="ODX255" s="2"/>
      <c r="ODY255" s="2"/>
      <c r="ODZ255" s="2"/>
      <c r="OEA255" s="2"/>
      <c r="OEB255" s="2"/>
      <c r="OEC255" s="2"/>
      <c r="OED255" s="2"/>
      <c r="OEE255" s="2"/>
      <c r="OEF255" s="2"/>
      <c r="OEG255" s="2"/>
      <c r="OEH255" s="2"/>
      <c r="OEI255" s="2"/>
      <c r="OEJ255" s="2"/>
      <c r="OEK255" s="2"/>
      <c r="OEL255" s="2"/>
      <c r="OEM255" s="2"/>
      <c r="OEN255" s="2"/>
      <c r="OEO255" s="2"/>
      <c r="OEP255" s="2"/>
      <c r="OEQ255" s="2"/>
      <c r="OER255" s="2"/>
      <c r="OES255" s="2"/>
      <c r="OET255" s="2"/>
      <c r="OEU255" s="2"/>
      <c r="OEV255" s="2"/>
      <c r="OEW255" s="2"/>
      <c r="OEX255" s="2"/>
      <c r="OEY255" s="2"/>
      <c r="OEZ255" s="2"/>
      <c r="OFA255" s="2"/>
      <c r="OFB255" s="2"/>
      <c r="OFC255" s="2"/>
      <c r="OFD255" s="2"/>
      <c r="OFE255" s="2"/>
      <c r="OFF255" s="2"/>
      <c r="OFG255" s="2"/>
      <c r="OFH255" s="2"/>
      <c r="OFI255" s="2"/>
      <c r="OFJ255" s="2"/>
      <c r="OFK255" s="2"/>
      <c r="OFL255" s="2"/>
      <c r="OFM255" s="2"/>
      <c r="OFN255" s="2"/>
      <c r="OFO255" s="2"/>
      <c r="OFP255" s="2"/>
      <c r="OFQ255" s="2"/>
      <c r="OFR255" s="2"/>
      <c r="OFS255" s="2"/>
      <c r="OFT255" s="2"/>
      <c r="OFU255" s="2"/>
      <c r="OFV255" s="2"/>
      <c r="OFW255" s="2"/>
      <c r="OFX255" s="2"/>
      <c r="OFY255" s="2"/>
      <c r="OFZ255" s="2"/>
      <c r="OGA255" s="2"/>
      <c r="OGB255" s="2"/>
      <c r="OGC255" s="2"/>
      <c r="OGD255" s="2"/>
      <c r="OGE255" s="2"/>
      <c r="OGF255" s="2"/>
      <c r="OGG255" s="2"/>
      <c r="OGH255" s="2"/>
      <c r="OGI255" s="2"/>
      <c r="OGJ255" s="2"/>
      <c r="OGK255" s="2"/>
      <c r="OGL255" s="2"/>
      <c r="OGM255" s="2"/>
      <c r="OGN255" s="2"/>
      <c r="OGO255" s="2"/>
      <c r="OGP255" s="2"/>
      <c r="OGQ255" s="2"/>
      <c r="OGR255" s="2"/>
      <c r="OGS255" s="2"/>
      <c r="OGT255" s="2"/>
      <c r="OGU255" s="2"/>
      <c r="OGV255" s="2"/>
      <c r="OGW255" s="2"/>
      <c r="OGX255" s="2"/>
      <c r="OGY255" s="2"/>
      <c r="OGZ255" s="2"/>
      <c r="OHA255" s="2"/>
      <c r="OHB255" s="2"/>
      <c r="OHC255" s="2"/>
      <c r="OHD255" s="2"/>
      <c r="OHE255" s="2"/>
      <c r="OHF255" s="2"/>
      <c r="OHG255" s="2"/>
      <c r="OHH255" s="2"/>
      <c r="OHI255" s="2"/>
      <c r="OHJ255" s="2"/>
      <c r="OHK255" s="2"/>
      <c r="OHL255" s="2"/>
      <c r="OHM255" s="2"/>
      <c r="OHN255" s="2"/>
      <c r="OHO255" s="2"/>
      <c r="OHP255" s="2"/>
      <c r="OHQ255" s="2"/>
      <c r="OHR255" s="2"/>
      <c r="OHS255" s="2"/>
      <c r="OHT255" s="2"/>
      <c r="OHU255" s="2"/>
      <c r="OHV255" s="2"/>
      <c r="OHW255" s="2"/>
      <c r="OHX255" s="2"/>
      <c r="OHY255" s="2"/>
      <c r="OHZ255" s="2"/>
      <c r="OIA255" s="2"/>
      <c r="OIB255" s="2"/>
      <c r="OIC255" s="2"/>
      <c r="OID255" s="2"/>
      <c r="OIE255" s="2"/>
      <c r="OIF255" s="2"/>
      <c r="OIG255" s="2"/>
      <c r="OIH255" s="2"/>
      <c r="OII255" s="2"/>
      <c r="OIJ255" s="2"/>
      <c r="OIK255" s="2"/>
      <c r="OIL255" s="2"/>
      <c r="OIM255" s="2"/>
      <c r="OIN255" s="2"/>
      <c r="OIO255" s="2"/>
      <c r="OIP255" s="2"/>
      <c r="OIQ255" s="2"/>
      <c r="OIR255" s="2"/>
      <c r="OIS255" s="2"/>
      <c r="OIT255" s="2"/>
      <c r="OIU255" s="2"/>
      <c r="OIV255" s="2"/>
      <c r="OIW255" s="2"/>
      <c r="OIX255" s="2"/>
      <c r="OIY255" s="2"/>
      <c r="OIZ255" s="2"/>
      <c r="OJA255" s="2"/>
      <c r="OJB255" s="2"/>
      <c r="OJC255" s="2"/>
      <c r="OJD255" s="2"/>
      <c r="OJE255" s="2"/>
      <c r="OJF255" s="2"/>
      <c r="OJG255" s="2"/>
      <c r="OJH255" s="2"/>
      <c r="OJI255" s="2"/>
      <c r="OJJ255" s="2"/>
      <c r="OJK255" s="2"/>
      <c r="OJL255" s="2"/>
      <c r="OJM255" s="2"/>
      <c r="OJN255" s="2"/>
      <c r="OJO255" s="2"/>
      <c r="OJP255" s="2"/>
      <c r="OJQ255" s="2"/>
      <c r="OJR255" s="2"/>
      <c r="OJS255" s="2"/>
      <c r="OJT255" s="2"/>
      <c r="OJU255" s="2"/>
      <c r="OJV255" s="2"/>
      <c r="OJW255" s="2"/>
      <c r="OJX255" s="2"/>
      <c r="OJY255" s="2"/>
      <c r="OJZ255" s="2"/>
      <c r="OKA255" s="2"/>
      <c r="OKB255" s="2"/>
      <c r="OKC255" s="2"/>
      <c r="OKD255" s="2"/>
      <c r="OKE255" s="2"/>
      <c r="OKF255" s="2"/>
      <c r="OKG255" s="2"/>
      <c r="OKH255" s="2"/>
      <c r="OKI255" s="2"/>
      <c r="OKJ255" s="2"/>
      <c r="OKK255" s="2"/>
      <c r="OKL255" s="2"/>
      <c r="OKM255" s="2"/>
      <c r="OKN255" s="2"/>
      <c r="OKO255" s="2"/>
      <c r="OKP255" s="2"/>
      <c r="OKQ255" s="2"/>
      <c r="OKR255" s="2"/>
      <c r="OKS255" s="2"/>
      <c r="OKT255" s="2"/>
      <c r="OKU255" s="2"/>
      <c r="OKV255" s="2"/>
      <c r="OKW255" s="2"/>
      <c r="OKX255" s="2"/>
      <c r="OKY255" s="2"/>
      <c r="OKZ255" s="2"/>
      <c r="OLA255" s="2"/>
      <c r="OLB255" s="2"/>
      <c r="OLC255" s="2"/>
      <c r="OLD255" s="2"/>
      <c r="OLE255" s="2"/>
      <c r="OLF255" s="2"/>
      <c r="OLG255" s="2"/>
      <c r="OLH255" s="2"/>
      <c r="OLI255" s="2"/>
      <c r="OLJ255" s="2"/>
      <c r="OLK255" s="2"/>
      <c r="OLL255" s="2"/>
      <c r="OLM255" s="2"/>
      <c r="OLN255" s="2"/>
      <c r="OLO255" s="2"/>
      <c r="OLP255" s="2"/>
      <c r="OLQ255" s="2"/>
      <c r="OLR255" s="2"/>
      <c r="OLS255" s="2"/>
      <c r="OLT255" s="2"/>
      <c r="OLU255" s="2"/>
      <c r="OLV255" s="2"/>
      <c r="OLW255" s="2"/>
      <c r="OLX255" s="2"/>
      <c r="OLY255" s="2"/>
      <c r="OLZ255" s="2"/>
      <c r="OMA255" s="2"/>
      <c r="OMB255" s="2"/>
      <c r="OMC255" s="2"/>
      <c r="OMD255" s="2"/>
      <c r="OME255" s="2"/>
      <c r="OMF255" s="2"/>
      <c r="OMG255" s="2"/>
      <c r="OMH255" s="2"/>
      <c r="OMI255" s="2"/>
      <c r="OMJ255" s="2"/>
      <c r="OMK255" s="2"/>
      <c r="OML255" s="2"/>
      <c r="OMM255" s="2"/>
      <c r="OMN255" s="2"/>
      <c r="OMO255" s="2"/>
      <c r="OMP255" s="2"/>
      <c r="OMQ255" s="2"/>
      <c r="OMR255" s="2"/>
      <c r="OMS255" s="2"/>
      <c r="OMT255" s="2"/>
      <c r="OMU255" s="2"/>
      <c r="OMV255" s="2"/>
      <c r="OMW255" s="2"/>
      <c r="OMX255" s="2"/>
      <c r="OMY255" s="2"/>
      <c r="OMZ255" s="2"/>
      <c r="ONA255" s="2"/>
      <c r="ONB255" s="2"/>
      <c r="ONC255" s="2"/>
      <c r="OND255" s="2"/>
      <c r="ONE255" s="2"/>
      <c r="ONF255" s="2"/>
      <c r="ONG255" s="2"/>
      <c r="ONH255" s="2"/>
      <c r="ONI255" s="2"/>
      <c r="ONJ255" s="2"/>
      <c r="ONK255" s="2"/>
      <c r="ONL255" s="2"/>
      <c r="ONM255" s="2"/>
      <c r="ONN255" s="2"/>
      <c r="ONO255" s="2"/>
      <c r="ONP255" s="2"/>
      <c r="ONQ255" s="2"/>
      <c r="ONR255" s="2"/>
      <c r="ONS255" s="2"/>
      <c r="ONT255" s="2"/>
      <c r="ONU255" s="2"/>
      <c r="ONV255" s="2"/>
      <c r="ONW255" s="2"/>
      <c r="ONX255" s="2"/>
      <c r="ONY255" s="2"/>
      <c r="ONZ255" s="2"/>
      <c r="OOA255" s="2"/>
      <c r="OOB255" s="2"/>
      <c r="OOC255" s="2"/>
      <c r="OOD255" s="2"/>
      <c r="OOE255" s="2"/>
      <c r="OOF255" s="2"/>
      <c r="OOG255" s="2"/>
      <c r="OOH255" s="2"/>
      <c r="OOI255" s="2"/>
      <c r="OOJ255" s="2"/>
      <c r="OOK255" s="2"/>
      <c r="OOL255" s="2"/>
      <c r="OOM255" s="2"/>
      <c r="OON255" s="2"/>
      <c r="OOO255" s="2"/>
      <c r="OOP255" s="2"/>
      <c r="OOQ255" s="2"/>
      <c r="OOR255" s="2"/>
      <c r="OOS255" s="2"/>
      <c r="OOT255" s="2"/>
      <c r="OOU255" s="2"/>
      <c r="OOV255" s="2"/>
      <c r="OOW255" s="2"/>
      <c r="OOX255" s="2"/>
      <c r="OOY255" s="2"/>
      <c r="OOZ255" s="2"/>
      <c r="OPA255" s="2"/>
      <c r="OPB255" s="2"/>
      <c r="OPC255" s="2"/>
      <c r="OPD255" s="2"/>
      <c r="OPE255" s="2"/>
      <c r="OPF255" s="2"/>
      <c r="OPG255" s="2"/>
      <c r="OPH255" s="2"/>
      <c r="OPI255" s="2"/>
      <c r="OPJ255" s="2"/>
      <c r="OPK255" s="2"/>
      <c r="OPL255" s="2"/>
      <c r="OPM255" s="2"/>
      <c r="OPN255" s="2"/>
      <c r="OPO255" s="2"/>
      <c r="OPP255" s="2"/>
      <c r="OPQ255" s="2"/>
      <c r="OPR255" s="2"/>
      <c r="OPS255" s="2"/>
      <c r="OPT255" s="2"/>
      <c r="OPU255" s="2"/>
      <c r="OPV255" s="2"/>
      <c r="OPW255" s="2"/>
      <c r="OPX255" s="2"/>
      <c r="OPY255" s="2"/>
      <c r="OPZ255" s="2"/>
      <c r="OQA255" s="2"/>
      <c r="OQB255" s="2"/>
      <c r="OQC255" s="2"/>
      <c r="OQD255" s="2"/>
      <c r="OQE255" s="2"/>
      <c r="OQF255" s="2"/>
      <c r="OQG255" s="2"/>
      <c r="OQH255" s="2"/>
      <c r="OQI255" s="2"/>
      <c r="OQJ255" s="2"/>
      <c r="OQK255" s="2"/>
      <c r="OQL255" s="2"/>
      <c r="OQM255" s="2"/>
      <c r="OQN255" s="2"/>
      <c r="OQO255" s="2"/>
      <c r="OQP255" s="2"/>
      <c r="OQQ255" s="2"/>
      <c r="OQR255" s="2"/>
      <c r="OQS255" s="2"/>
      <c r="OQT255" s="2"/>
      <c r="OQU255" s="2"/>
      <c r="OQV255" s="2"/>
      <c r="OQW255" s="2"/>
      <c r="OQX255" s="2"/>
      <c r="OQY255" s="2"/>
      <c r="OQZ255" s="2"/>
      <c r="ORA255" s="2"/>
      <c r="ORB255" s="2"/>
      <c r="ORC255" s="2"/>
      <c r="ORD255" s="2"/>
      <c r="ORE255" s="2"/>
      <c r="ORF255" s="2"/>
      <c r="ORG255" s="2"/>
      <c r="ORH255" s="2"/>
      <c r="ORI255" s="2"/>
      <c r="ORJ255" s="2"/>
      <c r="ORK255" s="2"/>
      <c r="ORL255" s="2"/>
      <c r="ORM255" s="2"/>
      <c r="ORN255" s="2"/>
      <c r="ORO255" s="2"/>
      <c r="ORP255" s="2"/>
      <c r="ORQ255" s="2"/>
      <c r="ORR255" s="2"/>
      <c r="ORS255" s="2"/>
      <c r="ORT255" s="2"/>
      <c r="ORU255" s="2"/>
      <c r="ORV255" s="2"/>
      <c r="ORW255" s="2"/>
      <c r="ORX255" s="2"/>
      <c r="ORY255" s="2"/>
      <c r="ORZ255" s="2"/>
      <c r="OSA255" s="2"/>
      <c r="OSB255" s="2"/>
      <c r="OSC255" s="2"/>
      <c r="OSD255" s="2"/>
      <c r="OSE255" s="2"/>
      <c r="OSF255" s="2"/>
      <c r="OSG255" s="2"/>
      <c r="OSH255" s="2"/>
      <c r="OSI255" s="2"/>
      <c r="OSJ255" s="2"/>
      <c r="OSK255" s="2"/>
      <c r="OSL255" s="2"/>
      <c r="OSM255" s="2"/>
      <c r="OSN255" s="2"/>
      <c r="OSO255" s="2"/>
      <c r="OSP255" s="2"/>
      <c r="OSQ255" s="2"/>
      <c r="OSR255" s="2"/>
      <c r="OSS255" s="2"/>
      <c r="OST255" s="2"/>
      <c r="OSU255" s="2"/>
      <c r="OSV255" s="2"/>
      <c r="OSW255" s="2"/>
      <c r="OSX255" s="2"/>
      <c r="OSY255" s="2"/>
      <c r="OSZ255" s="2"/>
      <c r="OTA255" s="2"/>
      <c r="OTB255" s="2"/>
      <c r="OTC255" s="2"/>
      <c r="OTD255" s="2"/>
      <c r="OTE255" s="2"/>
      <c r="OTF255" s="2"/>
      <c r="OTG255" s="2"/>
      <c r="OTH255" s="2"/>
      <c r="OTI255" s="2"/>
      <c r="OTJ255" s="2"/>
      <c r="OTK255" s="2"/>
      <c r="OTL255" s="2"/>
      <c r="OTM255" s="2"/>
      <c r="OTN255" s="2"/>
      <c r="OTO255" s="2"/>
      <c r="OTP255" s="2"/>
      <c r="OTQ255" s="2"/>
      <c r="OTR255" s="2"/>
      <c r="OTS255" s="2"/>
      <c r="OTT255" s="2"/>
      <c r="OTU255" s="2"/>
      <c r="OTV255" s="2"/>
      <c r="OTW255" s="2"/>
      <c r="OTX255" s="2"/>
      <c r="OTY255" s="2"/>
      <c r="OTZ255" s="2"/>
      <c r="OUA255" s="2"/>
      <c r="OUB255" s="2"/>
      <c r="OUC255" s="2"/>
      <c r="OUD255" s="2"/>
      <c r="OUE255" s="2"/>
      <c r="OUF255" s="2"/>
      <c r="OUG255" s="2"/>
      <c r="OUH255" s="2"/>
      <c r="OUI255" s="2"/>
      <c r="OUJ255" s="2"/>
      <c r="OUK255" s="2"/>
      <c r="OUL255" s="2"/>
      <c r="OUM255" s="2"/>
      <c r="OUN255" s="2"/>
      <c r="OUO255" s="2"/>
      <c r="OUP255" s="2"/>
      <c r="OUQ255" s="2"/>
      <c r="OUR255" s="2"/>
      <c r="OUS255" s="2"/>
      <c r="OUT255" s="2"/>
      <c r="OUU255" s="2"/>
      <c r="OUV255" s="2"/>
      <c r="OUW255" s="2"/>
      <c r="OUX255" s="2"/>
      <c r="OUY255" s="2"/>
      <c r="OUZ255" s="2"/>
      <c r="OVA255" s="2"/>
      <c r="OVB255" s="2"/>
      <c r="OVC255" s="2"/>
      <c r="OVD255" s="2"/>
      <c r="OVE255" s="2"/>
      <c r="OVF255" s="2"/>
      <c r="OVG255" s="2"/>
      <c r="OVH255" s="2"/>
      <c r="OVI255" s="2"/>
      <c r="OVJ255" s="2"/>
      <c r="OVK255" s="2"/>
      <c r="OVL255" s="2"/>
      <c r="OVM255" s="2"/>
      <c r="OVN255" s="2"/>
      <c r="OVO255" s="2"/>
      <c r="OVP255" s="2"/>
      <c r="OVQ255" s="2"/>
      <c r="OVR255" s="2"/>
      <c r="OVS255" s="2"/>
      <c r="OVT255" s="2"/>
      <c r="OVU255" s="2"/>
      <c r="OVV255" s="2"/>
      <c r="OVW255" s="2"/>
      <c r="OVX255" s="2"/>
      <c r="OVY255" s="2"/>
      <c r="OVZ255" s="2"/>
      <c r="OWA255" s="2"/>
      <c r="OWB255" s="2"/>
      <c r="OWC255" s="2"/>
      <c r="OWD255" s="2"/>
      <c r="OWE255" s="2"/>
      <c r="OWF255" s="2"/>
      <c r="OWG255" s="2"/>
      <c r="OWH255" s="2"/>
      <c r="OWI255" s="2"/>
      <c r="OWJ255" s="2"/>
      <c r="OWK255" s="2"/>
      <c r="OWL255" s="2"/>
      <c r="OWM255" s="2"/>
      <c r="OWN255" s="2"/>
      <c r="OWO255" s="2"/>
      <c r="OWP255" s="2"/>
      <c r="OWQ255" s="2"/>
      <c r="OWR255" s="2"/>
      <c r="OWS255" s="2"/>
      <c r="OWT255" s="2"/>
      <c r="OWU255" s="2"/>
      <c r="OWV255" s="2"/>
      <c r="OWW255" s="2"/>
      <c r="OWX255" s="2"/>
      <c r="OWY255" s="2"/>
      <c r="OWZ255" s="2"/>
      <c r="OXA255" s="2"/>
      <c r="OXB255" s="2"/>
      <c r="OXC255" s="2"/>
      <c r="OXD255" s="2"/>
      <c r="OXE255" s="2"/>
      <c r="OXF255" s="2"/>
      <c r="OXG255" s="2"/>
      <c r="OXH255" s="2"/>
      <c r="OXI255" s="2"/>
      <c r="OXJ255" s="2"/>
      <c r="OXK255" s="2"/>
      <c r="OXL255" s="2"/>
      <c r="OXM255" s="2"/>
      <c r="OXN255" s="2"/>
      <c r="OXO255" s="2"/>
      <c r="OXP255" s="2"/>
      <c r="OXQ255" s="2"/>
      <c r="OXR255" s="2"/>
      <c r="OXS255" s="2"/>
      <c r="OXT255" s="2"/>
      <c r="OXU255" s="2"/>
      <c r="OXV255" s="2"/>
      <c r="OXW255" s="2"/>
      <c r="OXX255" s="2"/>
      <c r="OXY255" s="2"/>
      <c r="OXZ255" s="2"/>
      <c r="OYA255" s="2"/>
      <c r="OYB255" s="2"/>
      <c r="OYC255" s="2"/>
      <c r="OYD255" s="2"/>
      <c r="OYE255" s="2"/>
      <c r="OYF255" s="2"/>
      <c r="OYG255" s="2"/>
      <c r="OYH255" s="2"/>
      <c r="OYI255" s="2"/>
      <c r="OYJ255" s="2"/>
      <c r="OYK255" s="2"/>
      <c r="OYL255" s="2"/>
      <c r="OYM255" s="2"/>
      <c r="OYN255" s="2"/>
      <c r="OYO255" s="2"/>
      <c r="OYP255" s="2"/>
      <c r="OYQ255" s="2"/>
      <c r="OYR255" s="2"/>
      <c r="OYS255" s="2"/>
      <c r="OYT255" s="2"/>
      <c r="OYU255" s="2"/>
      <c r="OYV255" s="2"/>
      <c r="OYW255" s="2"/>
      <c r="OYX255" s="2"/>
      <c r="OYY255" s="2"/>
      <c r="OYZ255" s="2"/>
      <c r="OZA255" s="2"/>
      <c r="OZB255" s="2"/>
      <c r="OZC255" s="2"/>
      <c r="OZD255" s="2"/>
      <c r="OZE255" s="2"/>
      <c r="OZF255" s="2"/>
      <c r="OZG255" s="2"/>
      <c r="OZH255" s="2"/>
      <c r="OZI255" s="2"/>
      <c r="OZJ255" s="2"/>
      <c r="OZK255" s="2"/>
      <c r="OZL255" s="2"/>
      <c r="OZM255" s="2"/>
      <c r="OZN255" s="2"/>
      <c r="OZO255" s="2"/>
      <c r="OZP255" s="2"/>
      <c r="OZQ255" s="2"/>
      <c r="OZR255" s="2"/>
      <c r="OZS255" s="2"/>
      <c r="OZT255" s="2"/>
      <c r="OZU255" s="2"/>
      <c r="OZV255" s="2"/>
      <c r="OZW255" s="2"/>
      <c r="OZX255" s="2"/>
      <c r="OZY255" s="2"/>
      <c r="OZZ255" s="2"/>
      <c r="PAA255" s="2"/>
      <c r="PAB255" s="2"/>
      <c r="PAC255" s="2"/>
      <c r="PAD255" s="2"/>
      <c r="PAE255" s="2"/>
      <c r="PAF255" s="2"/>
      <c r="PAG255" s="2"/>
      <c r="PAH255" s="2"/>
      <c r="PAI255" s="2"/>
      <c r="PAJ255" s="2"/>
      <c r="PAK255" s="2"/>
      <c r="PAL255" s="2"/>
      <c r="PAM255" s="2"/>
      <c r="PAN255" s="2"/>
      <c r="PAO255" s="2"/>
      <c r="PAP255" s="2"/>
      <c r="PAQ255" s="2"/>
      <c r="PAR255" s="2"/>
      <c r="PAS255" s="2"/>
      <c r="PAT255" s="2"/>
      <c r="PAU255" s="2"/>
      <c r="PAV255" s="2"/>
      <c r="PAW255" s="2"/>
      <c r="PAX255" s="2"/>
      <c r="PAY255" s="2"/>
      <c r="PAZ255" s="2"/>
      <c r="PBA255" s="2"/>
      <c r="PBB255" s="2"/>
      <c r="PBC255" s="2"/>
      <c r="PBD255" s="2"/>
      <c r="PBE255" s="2"/>
      <c r="PBF255" s="2"/>
      <c r="PBG255" s="2"/>
      <c r="PBH255" s="2"/>
      <c r="PBI255" s="2"/>
      <c r="PBJ255" s="2"/>
      <c r="PBK255" s="2"/>
      <c r="PBL255" s="2"/>
      <c r="PBM255" s="2"/>
      <c r="PBN255" s="2"/>
      <c r="PBO255" s="2"/>
      <c r="PBP255" s="2"/>
      <c r="PBQ255" s="2"/>
      <c r="PBR255" s="2"/>
      <c r="PBS255" s="2"/>
      <c r="PBT255" s="2"/>
      <c r="PBU255" s="2"/>
      <c r="PBV255" s="2"/>
      <c r="PBW255" s="2"/>
      <c r="PBX255" s="2"/>
      <c r="PBY255" s="2"/>
      <c r="PBZ255" s="2"/>
      <c r="PCA255" s="2"/>
      <c r="PCB255" s="2"/>
      <c r="PCC255" s="2"/>
      <c r="PCD255" s="2"/>
      <c r="PCE255" s="2"/>
      <c r="PCF255" s="2"/>
      <c r="PCG255" s="2"/>
      <c r="PCH255" s="2"/>
      <c r="PCI255" s="2"/>
      <c r="PCJ255" s="2"/>
      <c r="PCK255" s="2"/>
      <c r="PCL255" s="2"/>
      <c r="PCM255" s="2"/>
      <c r="PCN255" s="2"/>
      <c r="PCO255" s="2"/>
      <c r="PCP255" s="2"/>
      <c r="PCQ255" s="2"/>
      <c r="PCR255" s="2"/>
      <c r="PCS255" s="2"/>
      <c r="PCT255" s="2"/>
      <c r="PCU255" s="2"/>
      <c r="PCV255" s="2"/>
      <c r="PCW255" s="2"/>
      <c r="PCX255" s="2"/>
      <c r="PCY255" s="2"/>
      <c r="PCZ255" s="2"/>
      <c r="PDA255" s="2"/>
      <c r="PDB255" s="2"/>
      <c r="PDC255" s="2"/>
      <c r="PDD255" s="2"/>
      <c r="PDE255" s="2"/>
      <c r="PDF255" s="2"/>
      <c r="PDG255" s="2"/>
      <c r="PDH255" s="2"/>
      <c r="PDI255" s="2"/>
      <c r="PDJ255" s="2"/>
      <c r="PDK255" s="2"/>
      <c r="PDL255" s="2"/>
      <c r="PDM255" s="2"/>
      <c r="PDN255" s="2"/>
      <c r="PDO255" s="2"/>
      <c r="PDP255" s="2"/>
      <c r="PDQ255" s="2"/>
      <c r="PDR255" s="2"/>
      <c r="PDS255" s="2"/>
      <c r="PDT255" s="2"/>
      <c r="PDU255" s="2"/>
      <c r="PDV255" s="2"/>
      <c r="PDW255" s="2"/>
      <c r="PDX255" s="2"/>
      <c r="PDY255" s="2"/>
      <c r="PDZ255" s="2"/>
      <c r="PEA255" s="2"/>
      <c r="PEB255" s="2"/>
      <c r="PEC255" s="2"/>
      <c r="PED255" s="2"/>
      <c r="PEE255" s="2"/>
      <c r="PEF255" s="2"/>
      <c r="PEG255" s="2"/>
      <c r="PEH255" s="2"/>
      <c r="PEI255" s="2"/>
      <c r="PEJ255" s="2"/>
      <c r="PEK255" s="2"/>
      <c r="PEL255" s="2"/>
      <c r="PEM255" s="2"/>
      <c r="PEN255" s="2"/>
      <c r="PEO255" s="2"/>
      <c r="PEP255" s="2"/>
      <c r="PEQ255" s="2"/>
      <c r="PER255" s="2"/>
      <c r="PES255" s="2"/>
      <c r="PET255" s="2"/>
      <c r="PEU255" s="2"/>
      <c r="PEV255" s="2"/>
      <c r="PEW255" s="2"/>
      <c r="PEX255" s="2"/>
      <c r="PEY255" s="2"/>
      <c r="PEZ255" s="2"/>
      <c r="PFA255" s="2"/>
      <c r="PFB255" s="2"/>
      <c r="PFC255" s="2"/>
      <c r="PFD255" s="2"/>
      <c r="PFE255" s="2"/>
      <c r="PFF255" s="2"/>
      <c r="PFG255" s="2"/>
      <c r="PFH255" s="2"/>
      <c r="PFI255" s="2"/>
      <c r="PFJ255" s="2"/>
      <c r="PFK255" s="2"/>
      <c r="PFL255" s="2"/>
      <c r="PFM255" s="2"/>
      <c r="PFN255" s="2"/>
      <c r="PFO255" s="2"/>
      <c r="PFP255" s="2"/>
      <c r="PFQ255" s="2"/>
      <c r="PFR255" s="2"/>
      <c r="PFS255" s="2"/>
      <c r="PFT255" s="2"/>
      <c r="PFU255" s="2"/>
      <c r="PFV255" s="2"/>
      <c r="PFW255" s="2"/>
      <c r="PFX255" s="2"/>
      <c r="PFY255" s="2"/>
      <c r="PFZ255" s="2"/>
      <c r="PGA255" s="2"/>
      <c r="PGB255" s="2"/>
      <c r="PGC255" s="2"/>
      <c r="PGD255" s="2"/>
      <c r="PGE255" s="2"/>
      <c r="PGF255" s="2"/>
      <c r="PGG255" s="2"/>
      <c r="PGH255" s="2"/>
      <c r="PGI255" s="2"/>
      <c r="PGJ255" s="2"/>
      <c r="PGK255" s="2"/>
      <c r="PGL255" s="2"/>
      <c r="PGM255" s="2"/>
      <c r="PGN255" s="2"/>
      <c r="PGO255" s="2"/>
      <c r="PGP255" s="2"/>
      <c r="PGQ255" s="2"/>
      <c r="PGR255" s="2"/>
      <c r="PGS255" s="2"/>
      <c r="PGT255" s="2"/>
      <c r="PGU255" s="2"/>
      <c r="PGV255" s="2"/>
      <c r="PGW255" s="2"/>
      <c r="PGX255" s="2"/>
      <c r="PGY255" s="2"/>
      <c r="PGZ255" s="2"/>
      <c r="PHA255" s="2"/>
      <c r="PHB255" s="2"/>
      <c r="PHC255" s="2"/>
      <c r="PHD255" s="2"/>
      <c r="PHE255" s="2"/>
      <c r="PHF255" s="2"/>
      <c r="PHG255" s="2"/>
      <c r="PHH255" s="2"/>
      <c r="PHI255" s="2"/>
      <c r="PHJ255" s="2"/>
      <c r="PHK255" s="2"/>
      <c r="PHL255" s="2"/>
      <c r="PHM255" s="2"/>
      <c r="PHN255" s="2"/>
      <c r="PHO255" s="2"/>
      <c r="PHP255" s="2"/>
      <c r="PHQ255" s="2"/>
      <c r="PHR255" s="2"/>
      <c r="PHS255" s="2"/>
      <c r="PHT255" s="2"/>
      <c r="PHU255" s="2"/>
      <c r="PHV255" s="2"/>
      <c r="PHW255" s="2"/>
      <c r="PHX255" s="2"/>
      <c r="PHY255" s="2"/>
      <c r="PHZ255" s="2"/>
      <c r="PIA255" s="2"/>
      <c r="PIB255" s="2"/>
      <c r="PIC255" s="2"/>
      <c r="PID255" s="2"/>
      <c r="PIE255" s="2"/>
      <c r="PIF255" s="2"/>
      <c r="PIG255" s="2"/>
      <c r="PIH255" s="2"/>
      <c r="PII255" s="2"/>
      <c r="PIJ255" s="2"/>
      <c r="PIK255" s="2"/>
      <c r="PIL255" s="2"/>
      <c r="PIM255" s="2"/>
      <c r="PIN255" s="2"/>
      <c r="PIO255" s="2"/>
      <c r="PIP255" s="2"/>
      <c r="PIQ255" s="2"/>
      <c r="PIR255" s="2"/>
      <c r="PIS255" s="2"/>
      <c r="PIT255" s="2"/>
      <c r="PIU255" s="2"/>
      <c r="PIV255" s="2"/>
      <c r="PIW255" s="2"/>
      <c r="PIX255" s="2"/>
      <c r="PIY255" s="2"/>
      <c r="PIZ255" s="2"/>
      <c r="PJA255" s="2"/>
      <c r="PJB255" s="2"/>
      <c r="PJC255" s="2"/>
      <c r="PJD255" s="2"/>
      <c r="PJE255" s="2"/>
      <c r="PJF255" s="2"/>
      <c r="PJG255" s="2"/>
      <c r="PJH255" s="2"/>
      <c r="PJI255" s="2"/>
      <c r="PJJ255" s="2"/>
      <c r="PJK255" s="2"/>
      <c r="PJL255" s="2"/>
      <c r="PJM255" s="2"/>
      <c r="PJN255" s="2"/>
      <c r="PJO255" s="2"/>
      <c r="PJP255" s="2"/>
      <c r="PJQ255" s="2"/>
      <c r="PJR255" s="2"/>
      <c r="PJS255" s="2"/>
      <c r="PJT255" s="2"/>
      <c r="PJU255" s="2"/>
      <c r="PJV255" s="2"/>
      <c r="PJW255" s="2"/>
      <c r="PJX255" s="2"/>
      <c r="PJY255" s="2"/>
      <c r="PJZ255" s="2"/>
      <c r="PKA255" s="2"/>
      <c r="PKB255" s="2"/>
      <c r="PKC255" s="2"/>
      <c r="PKD255" s="2"/>
      <c r="PKE255" s="2"/>
      <c r="PKF255" s="2"/>
      <c r="PKG255" s="2"/>
      <c r="PKH255" s="2"/>
      <c r="PKI255" s="2"/>
      <c r="PKJ255" s="2"/>
      <c r="PKK255" s="2"/>
      <c r="PKL255" s="2"/>
      <c r="PKM255" s="2"/>
      <c r="PKN255" s="2"/>
      <c r="PKO255" s="2"/>
      <c r="PKP255" s="2"/>
      <c r="PKQ255" s="2"/>
      <c r="PKR255" s="2"/>
      <c r="PKS255" s="2"/>
      <c r="PKT255" s="2"/>
      <c r="PKU255" s="2"/>
      <c r="PKV255" s="2"/>
      <c r="PKW255" s="2"/>
      <c r="PKX255" s="2"/>
      <c r="PKY255" s="2"/>
      <c r="PKZ255" s="2"/>
      <c r="PLA255" s="2"/>
      <c r="PLB255" s="2"/>
      <c r="PLC255" s="2"/>
      <c r="PLD255" s="2"/>
      <c r="PLE255" s="2"/>
      <c r="PLF255" s="2"/>
      <c r="PLG255" s="2"/>
      <c r="PLH255" s="2"/>
      <c r="PLI255" s="2"/>
      <c r="PLJ255" s="2"/>
      <c r="PLK255" s="2"/>
      <c r="PLL255" s="2"/>
      <c r="PLM255" s="2"/>
      <c r="PLN255" s="2"/>
      <c r="PLO255" s="2"/>
      <c r="PLP255" s="2"/>
      <c r="PLQ255" s="2"/>
      <c r="PLR255" s="2"/>
      <c r="PLS255" s="2"/>
      <c r="PLT255" s="2"/>
      <c r="PLU255" s="2"/>
      <c r="PLV255" s="2"/>
      <c r="PLW255" s="2"/>
      <c r="PLX255" s="2"/>
      <c r="PLY255" s="2"/>
      <c r="PLZ255" s="2"/>
      <c r="PMA255" s="2"/>
      <c r="PMB255" s="2"/>
      <c r="PMC255" s="2"/>
      <c r="PMD255" s="2"/>
      <c r="PME255" s="2"/>
      <c r="PMF255" s="2"/>
      <c r="PMG255" s="2"/>
      <c r="PMH255" s="2"/>
      <c r="PMI255" s="2"/>
      <c r="PMJ255" s="2"/>
      <c r="PMK255" s="2"/>
      <c r="PML255" s="2"/>
      <c r="PMM255" s="2"/>
      <c r="PMN255" s="2"/>
      <c r="PMO255" s="2"/>
      <c r="PMP255" s="2"/>
      <c r="PMQ255" s="2"/>
      <c r="PMR255" s="2"/>
      <c r="PMS255" s="2"/>
      <c r="PMT255" s="2"/>
      <c r="PMU255" s="2"/>
      <c r="PMV255" s="2"/>
      <c r="PMW255" s="2"/>
      <c r="PMX255" s="2"/>
      <c r="PMY255" s="2"/>
      <c r="PMZ255" s="2"/>
      <c r="PNA255" s="2"/>
      <c r="PNB255" s="2"/>
      <c r="PNC255" s="2"/>
      <c r="PND255" s="2"/>
      <c r="PNE255" s="2"/>
      <c r="PNF255" s="2"/>
      <c r="PNG255" s="2"/>
      <c r="PNH255" s="2"/>
      <c r="PNI255" s="2"/>
      <c r="PNJ255" s="2"/>
      <c r="PNK255" s="2"/>
      <c r="PNL255" s="2"/>
      <c r="PNM255" s="2"/>
      <c r="PNN255" s="2"/>
      <c r="PNO255" s="2"/>
      <c r="PNP255" s="2"/>
      <c r="PNQ255" s="2"/>
      <c r="PNR255" s="2"/>
      <c r="PNS255" s="2"/>
      <c r="PNT255" s="2"/>
      <c r="PNU255" s="2"/>
      <c r="PNV255" s="2"/>
      <c r="PNW255" s="2"/>
      <c r="PNX255" s="2"/>
      <c r="PNY255" s="2"/>
      <c r="PNZ255" s="2"/>
      <c r="POA255" s="2"/>
      <c r="POB255" s="2"/>
      <c r="POC255" s="2"/>
      <c r="POD255" s="2"/>
      <c r="POE255" s="2"/>
      <c r="POF255" s="2"/>
      <c r="POG255" s="2"/>
      <c r="POH255" s="2"/>
      <c r="POI255" s="2"/>
      <c r="POJ255" s="2"/>
      <c r="POK255" s="2"/>
      <c r="POL255" s="2"/>
      <c r="POM255" s="2"/>
      <c r="PON255" s="2"/>
      <c r="POO255" s="2"/>
      <c r="POP255" s="2"/>
      <c r="POQ255" s="2"/>
      <c r="POR255" s="2"/>
      <c r="POS255" s="2"/>
      <c r="POT255" s="2"/>
      <c r="POU255" s="2"/>
      <c r="POV255" s="2"/>
      <c r="POW255" s="2"/>
      <c r="POX255" s="2"/>
      <c r="POY255" s="2"/>
      <c r="POZ255" s="2"/>
      <c r="PPA255" s="2"/>
      <c r="PPB255" s="2"/>
      <c r="PPC255" s="2"/>
      <c r="PPD255" s="2"/>
      <c r="PPE255" s="2"/>
      <c r="PPF255" s="2"/>
      <c r="PPG255" s="2"/>
      <c r="PPH255" s="2"/>
      <c r="PPI255" s="2"/>
      <c r="PPJ255" s="2"/>
      <c r="PPK255" s="2"/>
      <c r="PPL255" s="2"/>
      <c r="PPM255" s="2"/>
      <c r="PPN255" s="2"/>
      <c r="PPO255" s="2"/>
      <c r="PPP255" s="2"/>
      <c r="PPQ255" s="2"/>
      <c r="PPR255" s="2"/>
      <c r="PPS255" s="2"/>
      <c r="PPT255" s="2"/>
      <c r="PPU255" s="2"/>
      <c r="PPV255" s="2"/>
      <c r="PPW255" s="2"/>
      <c r="PPX255" s="2"/>
      <c r="PPY255" s="2"/>
      <c r="PPZ255" s="2"/>
      <c r="PQA255" s="2"/>
      <c r="PQB255" s="2"/>
      <c r="PQC255" s="2"/>
      <c r="PQD255" s="2"/>
      <c r="PQE255" s="2"/>
      <c r="PQF255" s="2"/>
      <c r="PQG255" s="2"/>
      <c r="PQH255" s="2"/>
      <c r="PQI255" s="2"/>
      <c r="PQJ255" s="2"/>
      <c r="PQK255" s="2"/>
      <c r="PQL255" s="2"/>
      <c r="PQM255" s="2"/>
      <c r="PQN255" s="2"/>
      <c r="PQO255" s="2"/>
      <c r="PQP255" s="2"/>
      <c r="PQQ255" s="2"/>
      <c r="PQR255" s="2"/>
      <c r="PQS255" s="2"/>
      <c r="PQT255" s="2"/>
      <c r="PQU255" s="2"/>
      <c r="PQV255" s="2"/>
      <c r="PQW255" s="2"/>
      <c r="PQX255" s="2"/>
      <c r="PQY255" s="2"/>
      <c r="PQZ255" s="2"/>
      <c r="PRA255" s="2"/>
      <c r="PRB255" s="2"/>
      <c r="PRC255" s="2"/>
      <c r="PRD255" s="2"/>
      <c r="PRE255" s="2"/>
      <c r="PRF255" s="2"/>
      <c r="PRG255" s="2"/>
      <c r="PRH255" s="2"/>
      <c r="PRI255" s="2"/>
      <c r="PRJ255" s="2"/>
      <c r="PRK255" s="2"/>
      <c r="PRL255" s="2"/>
      <c r="PRM255" s="2"/>
      <c r="PRN255" s="2"/>
      <c r="PRO255" s="2"/>
      <c r="PRP255" s="2"/>
      <c r="PRQ255" s="2"/>
      <c r="PRR255" s="2"/>
      <c r="PRS255" s="2"/>
      <c r="PRT255" s="2"/>
      <c r="PRU255" s="2"/>
      <c r="PRV255" s="2"/>
      <c r="PRW255" s="2"/>
      <c r="PRX255" s="2"/>
      <c r="PRY255" s="2"/>
      <c r="PRZ255" s="2"/>
      <c r="PSA255" s="2"/>
      <c r="PSB255" s="2"/>
      <c r="PSC255" s="2"/>
      <c r="PSD255" s="2"/>
      <c r="PSE255" s="2"/>
      <c r="PSF255" s="2"/>
      <c r="PSG255" s="2"/>
      <c r="PSH255" s="2"/>
      <c r="PSI255" s="2"/>
      <c r="PSJ255" s="2"/>
      <c r="PSK255" s="2"/>
      <c r="PSL255" s="2"/>
      <c r="PSM255" s="2"/>
      <c r="PSN255" s="2"/>
      <c r="PSO255" s="2"/>
      <c r="PSP255" s="2"/>
      <c r="PSQ255" s="2"/>
      <c r="PSR255" s="2"/>
      <c r="PSS255" s="2"/>
      <c r="PST255" s="2"/>
      <c r="PSU255" s="2"/>
      <c r="PSV255" s="2"/>
      <c r="PSW255" s="2"/>
      <c r="PSX255" s="2"/>
      <c r="PSY255" s="2"/>
      <c r="PSZ255" s="2"/>
      <c r="PTA255" s="2"/>
      <c r="PTB255" s="2"/>
      <c r="PTC255" s="2"/>
      <c r="PTD255" s="2"/>
      <c r="PTE255" s="2"/>
      <c r="PTF255" s="2"/>
      <c r="PTG255" s="2"/>
      <c r="PTH255" s="2"/>
      <c r="PTI255" s="2"/>
      <c r="PTJ255" s="2"/>
      <c r="PTK255" s="2"/>
      <c r="PTL255" s="2"/>
      <c r="PTM255" s="2"/>
      <c r="PTN255" s="2"/>
      <c r="PTO255" s="2"/>
      <c r="PTP255" s="2"/>
      <c r="PTQ255" s="2"/>
      <c r="PTR255" s="2"/>
      <c r="PTS255" s="2"/>
      <c r="PTT255" s="2"/>
      <c r="PTU255" s="2"/>
      <c r="PTV255" s="2"/>
      <c r="PTW255" s="2"/>
      <c r="PTX255" s="2"/>
      <c r="PTY255" s="2"/>
      <c r="PTZ255" s="2"/>
      <c r="PUA255" s="2"/>
      <c r="PUB255" s="2"/>
      <c r="PUC255" s="2"/>
      <c r="PUD255" s="2"/>
      <c r="PUE255" s="2"/>
      <c r="PUF255" s="2"/>
      <c r="PUG255" s="2"/>
      <c r="PUH255" s="2"/>
      <c r="PUI255" s="2"/>
      <c r="PUJ255" s="2"/>
      <c r="PUK255" s="2"/>
      <c r="PUL255" s="2"/>
      <c r="PUM255" s="2"/>
      <c r="PUN255" s="2"/>
      <c r="PUO255" s="2"/>
      <c r="PUP255" s="2"/>
      <c r="PUQ255" s="2"/>
      <c r="PUR255" s="2"/>
      <c r="PUS255" s="2"/>
      <c r="PUT255" s="2"/>
      <c r="PUU255" s="2"/>
      <c r="PUV255" s="2"/>
      <c r="PUW255" s="2"/>
      <c r="PUX255" s="2"/>
      <c r="PUY255" s="2"/>
      <c r="PUZ255" s="2"/>
      <c r="PVA255" s="2"/>
      <c r="PVB255" s="2"/>
      <c r="PVC255" s="2"/>
      <c r="PVD255" s="2"/>
      <c r="PVE255" s="2"/>
      <c r="PVF255" s="2"/>
      <c r="PVG255" s="2"/>
      <c r="PVH255" s="2"/>
      <c r="PVI255" s="2"/>
      <c r="PVJ255" s="2"/>
      <c r="PVK255" s="2"/>
      <c r="PVL255" s="2"/>
      <c r="PVM255" s="2"/>
      <c r="PVN255" s="2"/>
      <c r="PVO255" s="2"/>
      <c r="PVP255" s="2"/>
      <c r="PVQ255" s="2"/>
      <c r="PVR255" s="2"/>
      <c r="PVS255" s="2"/>
      <c r="PVT255" s="2"/>
      <c r="PVU255" s="2"/>
      <c r="PVV255" s="2"/>
      <c r="PVW255" s="2"/>
      <c r="PVX255" s="2"/>
      <c r="PVY255" s="2"/>
      <c r="PVZ255" s="2"/>
      <c r="PWA255" s="2"/>
      <c r="PWB255" s="2"/>
      <c r="PWC255" s="2"/>
      <c r="PWD255" s="2"/>
      <c r="PWE255" s="2"/>
      <c r="PWF255" s="2"/>
      <c r="PWG255" s="2"/>
      <c r="PWH255" s="2"/>
      <c r="PWI255" s="2"/>
      <c r="PWJ255" s="2"/>
      <c r="PWK255" s="2"/>
      <c r="PWL255" s="2"/>
      <c r="PWM255" s="2"/>
      <c r="PWN255" s="2"/>
      <c r="PWO255" s="2"/>
      <c r="PWP255" s="2"/>
      <c r="PWQ255" s="2"/>
      <c r="PWR255" s="2"/>
      <c r="PWS255" s="2"/>
      <c r="PWT255" s="2"/>
      <c r="PWU255" s="2"/>
      <c r="PWV255" s="2"/>
      <c r="PWW255" s="2"/>
      <c r="PWX255" s="2"/>
      <c r="PWY255" s="2"/>
      <c r="PWZ255" s="2"/>
      <c r="PXA255" s="2"/>
      <c r="PXB255" s="2"/>
      <c r="PXC255" s="2"/>
      <c r="PXD255" s="2"/>
      <c r="PXE255" s="2"/>
      <c r="PXF255" s="2"/>
      <c r="PXG255" s="2"/>
      <c r="PXH255" s="2"/>
      <c r="PXI255" s="2"/>
      <c r="PXJ255" s="2"/>
      <c r="PXK255" s="2"/>
      <c r="PXL255" s="2"/>
      <c r="PXM255" s="2"/>
      <c r="PXN255" s="2"/>
      <c r="PXO255" s="2"/>
      <c r="PXP255" s="2"/>
      <c r="PXQ255" s="2"/>
      <c r="PXR255" s="2"/>
      <c r="PXS255" s="2"/>
      <c r="PXT255" s="2"/>
      <c r="PXU255" s="2"/>
      <c r="PXV255" s="2"/>
      <c r="PXW255" s="2"/>
      <c r="PXX255" s="2"/>
      <c r="PXY255" s="2"/>
      <c r="PXZ255" s="2"/>
      <c r="PYA255" s="2"/>
      <c r="PYB255" s="2"/>
      <c r="PYC255" s="2"/>
      <c r="PYD255" s="2"/>
      <c r="PYE255" s="2"/>
      <c r="PYF255" s="2"/>
      <c r="PYG255" s="2"/>
      <c r="PYH255" s="2"/>
      <c r="PYI255" s="2"/>
      <c r="PYJ255" s="2"/>
      <c r="PYK255" s="2"/>
      <c r="PYL255" s="2"/>
      <c r="PYM255" s="2"/>
      <c r="PYN255" s="2"/>
      <c r="PYO255" s="2"/>
      <c r="PYP255" s="2"/>
      <c r="PYQ255" s="2"/>
      <c r="PYR255" s="2"/>
      <c r="PYS255" s="2"/>
      <c r="PYT255" s="2"/>
      <c r="PYU255" s="2"/>
      <c r="PYV255" s="2"/>
      <c r="PYW255" s="2"/>
      <c r="PYX255" s="2"/>
      <c r="PYY255" s="2"/>
      <c r="PYZ255" s="2"/>
      <c r="PZA255" s="2"/>
      <c r="PZB255" s="2"/>
      <c r="PZC255" s="2"/>
      <c r="PZD255" s="2"/>
      <c r="PZE255" s="2"/>
      <c r="PZF255" s="2"/>
      <c r="PZG255" s="2"/>
      <c r="PZH255" s="2"/>
      <c r="PZI255" s="2"/>
      <c r="PZJ255" s="2"/>
      <c r="PZK255" s="2"/>
      <c r="PZL255" s="2"/>
      <c r="PZM255" s="2"/>
      <c r="PZN255" s="2"/>
      <c r="PZO255" s="2"/>
      <c r="PZP255" s="2"/>
      <c r="PZQ255" s="2"/>
      <c r="PZR255" s="2"/>
      <c r="PZS255" s="2"/>
      <c r="PZT255" s="2"/>
      <c r="PZU255" s="2"/>
      <c r="PZV255" s="2"/>
      <c r="PZW255" s="2"/>
      <c r="PZX255" s="2"/>
      <c r="PZY255" s="2"/>
      <c r="PZZ255" s="2"/>
      <c r="QAA255" s="2"/>
      <c r="QAB255" s="2"/>
      <c r="QAC255" s="2"/>
      <c r="QAD255" s="2"/>
      <c r="QAE255" s="2"/>
      <c r="QAF255" s="2"/>
      <c r="QAG255" s="2"/>
      <c r="QAH255" s="2"/>
      <c r="QAI255" s="2"/>
      <c r="QAJ255" s="2"/>
      <c r="QAK255" s="2"/>
      <c r="QAL255" s="2"/>
      <c r="QAM255" s="2"/>
      <c r="QAN255" s="2"/>
      <c r="QAO255" s="2"/>
      <c r="QAP255" s="2"/>
      <c r="QAQ255" s="2"/>
      <c r="QAR255" s="2"/>
      <c r="QAS255" s="2"/>
      <c r="QAT255" s="2"/>
      <c r="QAU255" s="2"/>
      <c r="QAV255" s="2"/>
      <c r="QAW255" s="2"/>
      <c r="QAX255" s="2"/>
      <c r="QAY255" s="2"/>
      <c r="QAZ255" s="2"/>
      <c r="QBA255" s="2"/>
      <c r="QBB255" s="2"/>
      <c r="QBC255" s="2"/>
      <c r="QBD255" s="2"/>
      <c r="QBE255" s="2"/>
      <c r="QBF255" s="2"/>
      <c r="QBG255" s="2"/>
      <c r="QBH255" s="2"/>
      <c r="QBI255" s="2"/>
      <c r="QBJ255" s="2"/>
      <c r="QBK255" s="2"/>
      <c r="QBL255" s="2"/>
      <c r="QBM255" s="2"/>
      <c r="QBN255" s="2"/>
      <c r="QBO255" s="2"/>
      <c r="QBP255" s="2"/>
      <c r="QBQ255" s="2"/>
      <c r="QBR255" s="2"/>
      <c r="QBS255" s="2"/>
      <c r="QBT255" s="2"/>
      <c r="QBU255" s="2"/>
      <c r="QBV255" s="2"/>
      <c r="QBW255" s="2"/>
      <c r="QBX255" s="2"/>
      <c r="QBY255" s="2"/>
      <c r="QBZ255" s="2"/>
      <c r="QCA255" s="2"/>
      <c r="QCB255" s="2"/>
      <c r="QCC255" s="2"/>
      <c r="QCD255" s="2"/>
      <c r="QCE255" s="2"/>
      <c r="QCF255" s="2"/>
      <c r="QCG255" s="2"/>
      <c r="QCH255" s="2"/>
      <c r="QCI255" s="2"/>
      <c r="QCJ255" s="2"/>
      <c r="QCK255" s="2"/>
      <c r="QCL255" s="2"/>
      <c r="QCM255" s="2"/>
      <c r="QCN255" s="2"/>
      <c r="QCO255" s="2"/>
      <c r="QCP255" s="2"/>
      <c r="QCQ255" s="2"/>
      <c r="QCR255" s="2"/>
      <c r="QCS255" s="2"/>
      <c r="QCT255" s="2"/>
      <c r="QCU255" s="2"/>
      <c r="QCV255" s="2"/>
      <c r="QCW255" s="2"/>
      <c r="QCX255" s="2"/>
      <c r="QCY255" s="2"/>
      <c r="QCZ255" s="2"/>
      <c r="QDA255" s="2"/>
      <c r="QDB255" s="2"/>
      <c r="QDC255" s="2"/>
      <c r="QDD255" s="2"/>
      <c r="QDE255" s="2"/>
      <c r="QDF255" s="2"/>
      <c r="QDG255" s="2"/>
      <c r="QDH255" s="2"/>
      <c r="QDI255" s="2"/>
      <c r="QDJ255" s="2"/>
      <c r="QDK255" s="2"/>
      <c r="QDL255" s="2"/>
      <c r="QDM255" s="2"/>
      <c r="QDN255" s="2"/>
      <c r="QDO255" s="2"/>
      <c r="QDP255" s="2"/>
      <c r="QDQ255" s="2"/>
      <c r="QDR255" s="2"/>
      <c r="QDS255" s="2"/>
      <c r="QDT255" s="2"/>
      <c r="QDU255" s="2"/>
      <c r="QDV255" s="2"/>
      <c r="QDW255" s="2"/>
      <c r="QDX255" s="2"/>
      <c r="QDY255" s="2"/>
      <c r="QDZ255" s="2"/>
      <c r="QEA255" s="2"/>
      <c r="QEB255" s="2"/>
      <c r="QEC255" s="2"/>
      <c r="QED255" s="2"/>
      <c r="QEE255" s="2"/>
      <c r="QEF255" s="2"/>
      <c r="QEG255" s="2"/>
      <c r="QEH255" s="2"/>
      <c r="QEI255" s="2"/>
      <c r="QEJ255" s="2"/>
      <c r="QEK255" s="2"/>
      <c r="QEL255" s="2"/>
      <c r="QEM255" s="2"/>
      <c r="QEN255" s="2"/>
      <c r="QEO255" s="2"/>
      <c r="QEP255" s="2"/>
      <c r="QEQ255" s="2"/>
      <c r="QER255" s="2"/>
      <c r="QES255" s="2"/>
      <c r="QET255" s="2"/>
      <c r="QEU255" s="2"/>
      <c r="QEV255" s="2"/>
      <c r="QEW255" s="2"/>
      <c r="QEX255" s="2"/>
      <c r="QEY255" s="2"/>
      <c r="QEZ255" s="2"/>
      <c r="QFA255" s="2"/>
      <c r="QFB255" s="2"/>
      <c r="QFC255" s="2"/>
      <c r="QFD255" s="2"/>
      <c r="QFE255" s="2"/>
      <c r="QFF255" s="2"/>
      <c r="QFG255" s="2"/>
      <c r="QFH255" s="2"/>
      <c r="QFI255" s="2"/>
      <c r="QFJ255" s="2"/>
      <c r="QFK255" s="2"/>
      <c r="QFL255" s="2"/>
      <c r="QFM255" s="2"/>
      <c r="QFN255" s="2"/>
      <c r="QFO255" s="2"/>
      <c r="QFP255" s="2"/>
      <c r="QFQ255" s="2"/>
      <c r="QFR255" s="2"/>
      <c r="QFS255" s="2"/>
      <c r="QFT255" s="2"/>
      <c r="QFU255" s="2"/>
      <c r="QFV255" s="2"/>
      <c r="QFW255" s="2"/>
      <c r="QFX255" s="2"/>
      <c r="QFY255" s="2"/>
      <c r="QFZ255" s="2"/>
      <c r="QGA255" s="2"/>
      <c r="QGB255" s="2"/>
      <c r="QGC255" s="2"/>
      <c r="QGD255" s="2"/>
      <c r="QGE255" s="2"/>
      <c r="QGF255" s="2"/>
      <c r="QGG255" s="2"/>
      <c r="QGH255" s="2"/>
      <c r="QGI255" s="2"/>
      <c r="QGJ255" s="2"/>
      <c r="QGK255" s="2"/>
      <c r="QGL255" s="2"/>
      <c r="QGM255" s="2"/>
      <c r="QGN255" s="2"/>
      <c r="QGO255" s="2"/>
      <c r="QGP255" s="2"/>
      <c r="QGQ255" s="2"/>
      <c r="QGR255" s="2"/>
      <c r="QGS255" s="2"/>
      <c r="QGT255" s="2"/>
      <c r="QGU255" s="2"/>
      <c r="QGV255" s="2"/>
      <c r="QGW255" s="2"/>
      <c r="QGX255" s="2"/>
      <c r="QGY255" s="2"/>
      <c r="QGZ255" s="2"/>
      <c r="QHA255" s="2"/>
      <c r="QHB255" s="2"/>
      <c r="QHC255" s="2"/>
      <c r="QHD255" s="2"/>
      <c r="QHE255" s="2"/>
      <c r="QHF255" s="2"/>
      <c r="QHG255" s="2"/>
      <c r="QHH255" s="2"/>
      <c r="QHI255" s="2"/>
      <c r="QHJ255" s="2"/>
      <c r="QHK255" s="2"/>
      <c r="QHL255" s="2"/>
      <c r="QHM255" s="2"/>
      <c r="QHN255" s="2"/>
      <c r="QHO255" s="2"/>
      <c r="QHP255" s="2"/>
      <c r="QHQ255" s="2"/>
      <c r="QHR255" s="2"/>
      <c r="QHS255" s="2"/>
      <c r="QHT255" s="2"/>
      <c r="QHU255" s="2"/>
      <c r="QHV255" s="2"/>
      <c r="QHW255" s="2"/>
      <c r="QHX255" s="2"/>
      <c r="QHY255" s="2"/>
      <c r="QHZ255" s="2"/>
      <c r="QIA255" s="2"/>
      <c r="QIB255" s="2"/>
      <c r="QIC255" s="2"/>
      <c r="QID255" s="2"/>
      <c r="QIE255" s="2"/>
      <c r="QIF255" s="2"/>
      <c r="QIG255" s="2"/>
      <c r="QIH255" s="2"/>
      <c r="QII255" s="2"/>
      <c r="QIJ255" s="2"/>
      <c r="QIK255" s="2"/>
      <c r="QIL255" s="2"/>
      <c r="QIM255" s="2"/>
      <c r="QIN255" s="2"/>
      <c r="QIO255" s="2"/>
      <c r="QIP255" s="2"/>
      <c r="QIQ255" s="2"/>
      <c r="QIR255" s="2"/>
      <c r="QIS255" s="2"/>
      <c r="QIT255" s="2"/>
      <c r="QIU255" s="2"/>
      <c r="QIV255" s="2"/>
      <c r="QIW255" s="2"/>
      <c r="QIX255" s="2"/>
      <c r="QIY255" s="2"/>
      <c r="QIZ255" s="2"/>
      <c r="QJA255" s="2"/>
      <c r="QJB255" s="2"/>
      <c r="QJC255" s="2"/>
      <c r="QJD255" s="2"/>
      <c r="QJE255" s="2"/>
      <c r="QJF255" s="2"/>
      <c r="QJG255" s="2"/>
      <c r="QJH255" s="2"/>
      <c r="QJI255" s="2"/>
      <c r="QJJ255" s="2"/>
      <c r="QJK255" s="2"/>
      <c r="QJL255" s="2"/>
      <c r="QJM255" s="2"/>
      <c r="QJN255" s="2"/>
      <c r="QJO255" s="2"/>
      <c r="QJP255" s="2"/>
      <c r="QJQ255" s="2"/>
      <c r="QJR255" s="2"/>
      <c r="QJS255" s="2"/>
      <c r="QJT255" s="2"/>
      <c r="QJU255" s="2"/>
      <c r="QJV255" s="2"/>
      <c r="QJW255" s="2"/>
      <c r="QJX255" s="2"/>
      <c r="QJY255" s="2"/>
      <c r="QJZ255" s="2"/>
      <c r="QKA255" s="2"/>
      <c r="QKB255" s="2"/>
      <c r="QKC255" s="2"/>
      <c r="QKD255" s="2"/>
      <c r="QKE255" s="2"/>
      <c r="QKF255" s="2"/>
      <c r="QKG255" s="2"/>
      <c r="QKH255" s="2"/>
      <c r="QKI255" s="2"/>
      <c r="QKJ255" s="2"/>
      <c r="QKK255" s="2"/>
      <c r="QKL255" s="2"/>
      <c r="QKM255" s="2"/>
      <c r="QKN255" s="2"/>
      <c r="QKO255" s="2"/>
      <c r="QKP255" s="2"/>
      <c r="QKQ255" s="2"/>
      <c r="QKR255" s="2"/>
      <c r="QKS255" s="2"/>
      <c r="QKT255" s="2"/>
      <c r="QKU255" s="2"/>
      <c r="QKV255" s="2"/>
      <c r="QKW255" s="2"/>
      <c r="QKX255" s="2"/>
      <c r="QKY255" s="2"/>
      <c r="QKZ255" s="2"/>
      <c r="QLA255" s="2"/>
      <c r="QLB255" s="2"/>
      <c r="QLC255" s="2"/>
      <c r="QLD255" s="2"/>
      <c r="QLE255" s="2"/>
      <c r="QLF255" s="2"/>
      <c r="QLG255" s="2"/>
      <c r="QLH255" s="2"/>
      <c r="QLI255" s="2"/>
      <c r="QLJ255" s="2"/>
      <c r="QLK255" s="2"/>
      <c r="QLL255" s="2"/>
      <c r="QLM255" s="2"/>
      <c r="QLN255" s="2"/>
      <c r="QLO255" s="2"/>
      <c r="QLP255" s="2"/>
      <c r="QLQ255" s="2"/>
      <c r="QLR255" s="2"/>
      <c r="QLS255" s="2"/>
      <c r="QLT255" s="2"/>
      <c r="QLU255" s="2"/>
      <c r="QLV255" s="2"/>
      <c r="QLW255" s="2"/>
      <c r="QLX255" s="2"/>
      <c r="QLY255" s="2"/>
      <c r="QLZ255" s="2"/>
      <c r="QMA255" s="2"/>
      <c r="QMB255" s="2"/>
      <c r="QMC255" s="2"/>
      <c r="QMD255" s="2"/>
      <c r="QME255" s="2"/>
      <c r="QMF255" s="2"/>
      <c r="QMG255" s="2"/>
      <c r="QMH255" s="2"/>
      <c r="QMI255" s="2"/>
      <c r="QMJ255" s="2"/>
      <c r="QMK255" s="2"/>
      <c r="QML255" s="2"/>
      <c r="QMM255" s="2"/>
      <c r="QMN255" s="2"/>
      <c r="QMO255" s="2"/>
      <c r="QMP255" s="2"/>
      <c r="QMQ255" s="2"/>
      <c r="QMR255" s="2"/>
      <c r="QMS255" s="2"/>
      <c r="QMT255" s="2"/>
      <c r="QMU255" s="2"/>
      <c r="QMV255" s="2"/>
      <c r="QMW255" s="2"/>
      <c r="QMX255" s="2"/>
      <c r="QMY255" s="2"/>
      <c r="QMZ255" s="2"/>
      <c r="QNA255" s="2"/>
      <c r="QNB255" s="2"/>
      <c r="QNC255" s="2"/>
      <c r="QND255" s="2"/>
      <c r="QNE255" s="2"/>
      <c r="QNF255" s="2"/>
      <c r="QNG255" s="2"/>
      <c r="QNH255" s="2"/>
      <c r="QNI255" s="2"/>
      <c r="QNJ255" s="2"/>
      <c r="QNK255" s="2"/>
      <c r="QNL255" s="2"/>
      <c r="QNM255" s="2"/>
      <c r="QNN255" s="2"/>
      <c r="QNO255" s="2"/>
      <c r="QNP255" s="2"/>
      <c r="QNQ255" s="2"/>
      <c r="QNR255" s="2"/>
      <c r="QNS255" s="2"/>
      <c r="QNT255" s="2"/>
      <c r="QNU255" s="2"/>
      <c r="QNV255" s="2"/>
      <c r="QNW255" s="2"/>
      <c r="QNX255" s="2"/>
      <c r="QNY255" s="2"/>
      <c r="QNZ255" s="2"/>
      <c r="QOA255" s="2"/>
      <c r="QOB255" s="2"/>
      <c r="QOC255" s="2"/>
      <c r="QOD255" s="2"/>
      <c r="QOE255" s="2"/>
      <c r="QOF255" s="2"/>
      <c r="QOG255" s="2"/>
      <c r="QOH255" s="2"/>
      <c r="QOI255" s="2"/>
      <c r="QOJ255" s="2"/>
      <c r="QOK255" s="2"/>
      <c r="QOL255" s="2"/>
      <c r="QOM255" s="2"/>
      <c r="QON255" s="2"/>
      <c r="QOO255" s="2"/>
      <c r="QOP255" s="2"/>
      <c r="QOQ255" s="2"/>
      <c r="QOR255" s="2"/>
      <c r="QOS255" s="2"/>
      <c r="QOT255" s="2"/>
      <c r="QOU255" s="2"/>
      <c r="QOV255" s="2"/>
      <c r="QOW255" s="2"/>
      <c r="QOX255" s="2"/>
      <c r="QOY255" s="2"/>
      <c r="QOZ255" s="2"/>
      <c r="QPA255" s="2"/>
      <c r="QPB255" s="2"/>
      <c r="QPC255" s="2"/>
      <c r="QPD255" s="2"/>
      <c r="QPE255" s="2"/>
      <c r="QPF255" s="2"/>
      <c r="QPG255" s="2"/>
      <c r="QPH255" s="2"/>
      <c r="QPI255" s="2"/>
      <c r="QPJ255" s="2"/>
      <c r="QPK255" s="2"/>
      <c r="QPL255" s="2"/>
      <c r="QPM255" s="2"/>
      <c r="QPN255" s="2"/>
      <c r="QPO255" s="2"/>
      <c r="QPP255" s="2"/>
      <c r="QPQ255" s="2"/>
      <c r="QPR255" s="2"/>
      <c r="QPS255" s="2"/>
      <c r="QPT255" s="2"/>
      <c r="QPU255" s="2"/>
      <c r="QPV255" s="2"/>
      <c r="QPW255" s="2"/>
      <c r="QPX255" s="2"/>
      <c r="QPY255" s="2"/>
      <c r="QPZ255" s="2"/>
      <c r="QQA255" s="2"/>
      <c r="QQB255" s="2"/>
      <c r="QQC255" s="2"/>
      <c r="QQD255" s="2"/>
      <c r="QQE255" s="2"/>
      <c r="QQF255" s="2"/>
      <c r="QQG255" s="2"/>
      <c r="QQH255" s="2"/>
      <c r="QQI255" s="2"/>
      <c r="QQJ255" s="2"/>
      <c r="QQK255" s="2"/>
      <c r="QQL255" s="2"/>
      <c r="QQM255" s="2"/>
      <c r="QQN255" s="2"/>
      <c r="QQO255" s="2"/>
      <c r="QQP255" s="2"/>
      <c r="QQQ255" s="2"/>
      <c r="QQR255" s="2"/>
      <c r="QQS255" s="2"/>
      <c r="QQT255" s="2"/>
      <c r="QQU255" s="2"/>
      <c r="QQV255" s="2"/>
      <c r="QQW255" s="2"/>
      <c r="QQX255" s="2"/>
      <c r="QQY255" s="2"/>
      <c r="QQZ255" s="2"/>
      <c r="QRA255" s="2"/>
      <c r="QRB255" s="2"/>
      <c r="QRC255" s="2"/>
      <c r="QRD255" s="2"/>
      <c r="QRE255" s="2"/>
      <c r="QRF255" s="2"/>
      <c r="QRG255" s="2"/>
      <c r="QRH255" s="2"/>
      <c r="QRI255" s="2"/>
      <c r="QRJ255" s="2"/>
      <c r="QRK255" s="2"/>
      <c r="QRL255" s="2"/>
      <c r="QRM255" s="2"/>
      <c r="QRN255" s="2"/>
      <c r="QRO255" s="2"/>
      <c r="QRP255" s="2"/>
      <c r="QRQ255" s="2"/>
      <c r="QRR255" s="2"/>
      <c r="QRS255" s="2"/>
      <c r="QRT255" s="2"/>
      <c r="QRU255" s="2"/>
      <c r="QRV255" s="2"/>
      <c r="QRW255" s="2"/>
      <c r="QRX255" s="2"/>
      <c r="QRY255" s="2"/>
      <c r="QRZ255" s="2"/>
      <c r="QSA255" s="2"/>
      <c r="QSB255" s="2"/>
      <c r="QSC255" s="2"/>
      <c r="QSD255" s="2"/>
      <c r="QSE255" s="2"/>
      <c r="QSF255" s="2"/>
      <c r="QSG255" s="2"/>
      <c r="QSH255" s="2"/>
      <c r="QSI255" s="2"/>
      <c r="QSJ255" s="2"/>
      <c r="QSK255" s="2"/>
      <c r="QSL255" s="2"/>
      <c r="QSM255" s="2"/>
      <c r="QSN255" s="2"/>
      <c r="QSO255" s="2"/>
      <c r="QSP255" s="2"/>
      <c r="QSQ255" s="2"/>
      <c r="QSR255" s="2"/>
      <c r="QSS255" s="2"/>
      <c r="QST255" s="2"/>
      <c r="QSU255" s="2"/>
      <c r="QSV255" s="2"/>
      <c r="QSW255" s="2"/>
      <c r="QSX255" s="2"/>
      <c r="QSY255" s="2"/>
      <c r="QSZ255" s="2"/>
      <c r="QTA255" s="2"/>
      <c r="QTB255" s="2"/>
      <c r="QTC255" s="2"/>
      <c r="QTD255" s="2"/>
      <c r="QTE255" s="2"/>
      <c r="QTF255" s="2"/>
      <c r="QTG255" s="2"/>
      <c r="QTH255" s="2"/>
      <c r="QTI255" s="2"/>
      <c r="QTJ255" s="2"/>
      <c r="QTK255" s="2"/>
      <c r="QTL255" s="2"/>
      <c r="QTM255" s="2"/>
      <c r="QTN255" s="2"/>
      <c r="QTO255" s="2"/>
      <c r="QTP255" s="2"/>
      <c r="QTQ255" s="2"/>
      <c r="QTR255" s="2"/>
      <c r="QTS255" s="2"/>
      <c r="QTT255" s="2"/>
      <c r="QTU255" s="2"/>
      <c r="QTV255" s="2"/>
      <c r="QTW255" s="2"/>
      <c r="QTX255" s="2"/>
      <c r="QTY255" s="2"/>
      <c r="QTZ255" s="2"/>
      <c r="QUA255" s="2"/>
      <c r="QUB255" s="2"/>
      <c r="QUC255" s="2"/>
      <c r="QUD255" s="2"/>
      <c r="QUE255" s="2"/>
      <c r="QUF255" s="2"/>
      <c r="QUG255" s="2"/>
      <c r="QUH255" s="2"/>
      <c r="QUI255" s="2"/>
      <c r="QUJ255" s="2"/>
      <c r="QUK255" s="2"/>
      <c r="QUL255" s="2"/>
      <c r="QUM255" s="2"/>
      <c r="QUN255" s="2"/>
      <c r="QUO255" s="2"/>
      <c r="QUP255" s="2"/>
      <c r="QUQ255" s="2"/>
      <c r="QUR255" s="2"/>
      <c r="QUS255" s="2"/>
      <c r="QUT255" s="2"/>
      <c r="QUU255" s="2"/>
      <c r="QUV255" s="2"/>
      <c r="QUW255" s="2"/>
      <c r="QUX255" s="2"/>
      <c r="QUY255" s="2"/>
      <c r="QUZ255" s="2"/>
      <c r="QVA255" s="2"/>
      <c r="QVB255" s="2"/>
      <c r="QVC255" s="2"/>
      <c r="QVD255" s="2"/>
      <c r="QVE255" s="2"/>
      <c r="QVF255" s="2"/>
      <c r="QVG255" s="2"/>
      <c r="QVH255" s="2"/>
      <c r="QVI255" s="2"/>
      <c r="QVJ255" s="2"/>
      <c r="QVK255" s="2"/>
      <c r="QVL255" s="2"/>
      <c r="QVM255" s="2"/>
      <c r="QVN255" s="2"/>
      <c r="QVO255" s="2"/>
      <c r="QVP255" s="2"/>
      <c r="QVQ255" s="2"/>
      <c r="QVR255" s="2"/>
      <c r="QVS255" s="2"/>
      <c r="QVT255" s="2"/>
      <c r="QVU255" s="2"/>
      <c r="QVV255" s="2"/>
      <c r="QVW255" s="2"/>
      <c r="QVX255" s="2"/>
      <c r="QVY255" s="2"/>
      <c r="QVZ255" s="2"/>
      <c r="QWA255" s="2"/>
      <c r="QWB255" s="2"/>
      <c r="QWC255" s="2"/>
      <c r="QWD255" s="2"/>
      <c r="QWE255" s="2"/>
      <c r="QWF255" s="2"/>
      <c r="QWG255" s="2"/>
      <c r="QWH255" s="2"/>
      <c r="QWI255" s="2"/>
      <c r="QWJ255" s="2"/>
      <c r="QWK255" s="2"/>
      <c r="QWL255" s="2"/>
      <c r="QWM255" s="2"/>
      <c r="QWN255" s="2"/>
      <c r="QWO255" s="2"/>
      <c r="QWP255" s="2"/>
      <c r="QWQ255" s="2"/>
      <c r="QWR255" s="2"/>
      <c r="QWS255" s="2"/>
      <c r="QWT255" s="2"/>
      <c r="QWU255" s="2"/>
      <c r="QWV255" s="2"/>
      <c r="QWW255" s="2"/>
      <c r="QWX255" s="2"/>
      <c r="QWY255" s="2"/>
      <c r="QWZ255" s="2"/>
      <c r="QXA255" s="2"/>
      <c r="QXB255" s="2"/>
      <c r="QXC255" s="2"/>
      <c r="QXD255" s="2"/>
      <c r="QXE255" s="2"/>
      <c r="QXF255" s="2"/>
      <c r="QXG255" s="2"/>
      <c r="QXH255" s="2"/>
      <c r="QXI255" s="2"/>
      <c r="QXJ255" s="2"/>
      <c r="QXK255" s="2"/>
      <c r="QXL255" s="2"/>
      <c r="QXM255" s="2"/>
      <c r="QXN255" s="2"/>
      <c r="QXO255" s="2"/>
      <c r="QXP255" s="2"/>
      <c r="QXQ255" s="2"/>
      <c r="QXR255" s="2"/>
      <c r="QXS255" s="2"/>
      <c r="QXT255" s="2"/>
      <c r="QXU255" s="2"/>
      <c r="QXV255" s="2"/>
      <c r="QXW255" s="2"/>
      <c r="QXX255" s="2"/>
      <c r="QXY255" s="2"/>
      <c r="QXZ255" s="2"/>
      <c r="QYA255" s="2"/>
      <c r="QYB255" s="2"/>
      <c r="QYC255" s="2"/>
      <c r="QYD255" s="2"/>
      <c r="QYE255" s="2"/>
      <c r="QYF255" s="2"/>
      <c r="QYG255" s="2"/>
      <c r="QYH255" s="2"/>
      <c r="QYI255" s="2"/>
      <c r="QYJ255" s="2"/>
      <c r="QYK255" s="2"/>
      <c r="QYL255" s="2"/>
      <c r="QYM255" s="2"/>
      <c r="QYN255" s="2"/>
      <c r="QYO255" s="2"/>
      <c r="QYP255" s="2"/>
      <c r="QYQ255" s="2"/>
      <c r="QYR255" s="2"/>
      <c r="QYS255" s="2"/>
      <c r="QYT255" s="2"/>
      <c r="QYU255" s="2"/>
      <c r="QYV255" s="2"/>
      <c r="QYW255" s="2"/>
      <c r="QYX255" s="2"/>
      <c r="QYY255" s="2"/>
      <c r="QYZ255" s="2"/>
      <c r="QZA255" s="2"/>
      <c r="QZB255" s="2"/>
      <c r="QZC255" s="2"/>
      <c r="QZD255" s="2"/>
      <c r="QZE255" s="2"/>
      <c r="QZF255" s="2"/>
      <c r="QZG255" s="2"/>
      <c r="QZH255" s="2"/>
      <c r="QZI255" s="2"/>
      <c r="QZJ255" s="2"/>
      <c r="QZK255" s="2"/>
      <c r="QZL255" s="2"/>
      <c r="QZM255" s="2"/>
      <c r="QZN255" s="2"/>
      <c r="QZO255" s="2"/>
      <c r="QZP255" s="2"/>
      <c r="QZQ255" s="2"/>
      <c r="QZR255" s="2"/>
      <c r="QZS255" s="2"/>
      <c r="QZT255" s="2"/>
      <c r="QZU255" s="2"/>
      <c r="QZV255" s="2"/>
      <c r="QZW255" s="2"/>
      <c r="QZX255" s="2"/>
      <c r="QZY255" s="2"/>
      <c r="QZZ255" s="2"/>
      <c r="RAA255" s="2"/>
      <c r="RAB255" s="2"/>
      <c r="RAC255" s="2"/>
      <c r="RAD255" s="2"/>
      <c r="RAE255" s="2"/>
      <c r="RAF255" s="2"/>
      <c r="RAG255" s="2"/>
      <c r="RAH255" s="2"/>
      <c r="RAI255" s="2"/>
      <c r="RAJ255" s="2"/>
      <c r="RAK255" s="2"/>
      <c r="RAL255" s="2"/>
      <c r="RAM255" s="2"/>
      <c r="RAN255" s="2"/>
      <c r="RAO255" s="2"/>
      <c r="RAP255" s="2"/>
      <c r="RAQ255" s="2"/>
      <c r="RAR255" s="2"/>
      <c r="RAS255" s="2"/>
      <c r="RAT255" s="2"/>
      <c r="RAU255" s="2"/>
      <c r="RAV255" s="2"/>
      <c r="RAW255" s="2"/>
      <c r="RAX255" s="2"/>
      <c r="RAY255" s="2"/>
      <c r="RAZ255" s="2"/>
      <c r="RBA255" s="2"/>
      <c r="RBB255" s="2"/>
      <c r="RBC255" s="2"/>
      <c r="RBD255" s="2"/>
      <c r="RBE255" s="2"/>
      <c r="RBF255" s="2"/>
      <c r="RBG255" s="2"/>
      <c r="RBH255" s="2"/>
      <c r="RBI255" s="2"/>
      <c r="RBJ255" s="2"/>
      <c r="RBK255" s="2"/>
      <c r="RBL255" s="2"/>
      <c r="RBM255" s="2"/>
      <c r="RBN255" s="2"/>
      <c r="RBO255" s="2"/>
      <c r="RBP255" s="2"/>
      <c r="RBQ255" s="2"/>
      <c r="RBR255" s="2"/>
      <c r="RBS255" s="2"/>
      <c r="RBT255" s="2"/>
      <c r="RBU255" s="2"/>
      <c r="RBV255" s="2"/>
      <c r="RBW255" s="2"/>
      <c r="RBX255" s="2"/>
      <c r="RBY255" s="2"/>
      <c r="RBZ255" s="2"/>
      <c r="RCA255" s="2"/>
      <c r="RCB255" s="2"/>
      <c r="RCC255" s="2"/>
      <c r="RCD255" s="2"/>
      <c r="RCE255" s="2"/>
      <c r="RCF255" s="2"/>
      <c r="RCG255" s="2"/>
      <c r="RCH255" s="2"/>
      <c r="RCI255" s="2"/>
      <c r="RCJ255" s="2"/>
      <c r="RCK255" s="2"/>
      <c r="RCL255" s="2"/>
      <c r="RCM255" s="2"/>
      <c r="RCN255" s="2"/>
      <c r="RCO255" s="2"/>
      <c r="RCP255" s="2"/>
      <c r="RCQ255" s="2"/>
      <c r="RCR255" s="2"/>
      <c r="RCS255" s="2"/>
      <c r="RCT255" s="2"/>
      <c r="RCU255" s="2"/>
      <c r="RCV255" s="2"/>
      <c r="RCW255" s="2"/>
      <c r="RCX255" s="2"/>
      <c r="RCY255" s="2"/>
      <c r="RCZ255" s="2"/>
      <c r="RDA255" s="2"/>
      <c r="RDB255" s="2"/>
      <c r="RDC255" s="2"/>
      <c r="RDD255" s="2"/>
      <c r="RDE255" s="2"/>
      <c r="RDF255" s="2"/>
      <c r="RDG255" s="2"/>
      <c r="RDH255" s="2"/>
      <c r="RDI255" s="2"/>
      <c r="RDJ255" s="2"/>
      <c r="RDK255" s="2"/>
      <c r="RDL255" s="2"/>
      <c r="RDM255" s="2"/>
      <c r="RDN255" s="2"/>
      <c r="RDO255" s="2"/>
      <c r="RDP255" s="2"/>
      <c r="RDQ255" s="2"/>
      <c r="RDR255" s="2"/>
      <c r="RDS255" s="2"/>
      <c r="RDT255" s="2"/>
      <c r="RDU255" s="2"/>
      <c r="RDV255" s="2"/>
      <c r="RDW255" s="2"/>
      <c r="RDX255" s="2"/>
      <c r="RDY255" s="2"/>
      <c r="RDZ255" s="2"/>
      <c r="REA255" s="2"/>
      <c r="REB255" s="2"/>
      <c r="REC255" s="2"/>
      <c r="RED255" s="2"/>
      <c r="REE255" s="2"/>
      <c r="REF255" s="2"/>
      <c r="REG255" s="2"/>
      <c r="REH255" s="2"/>
      <c r="REI255" s="2"/>
      <c r="REJ255" s="2"/>
      <c r="REK255" s="2"/>
      <c r="REL255" s="2"/>
      <c r="REM255" s="2"/>
      <c r="REN255" s="2"/>
      <c r="REO255" s="2"/>
      <c r="REP255" s="2"/>
      <c r="REQ255" s="2"/>
      <c r="RER255" s="2"/>
      <c r="RES255" s="2"/>
      <c r="RET255" s="2"/>
      <c r="REU255" s="2"/>
      <c r="REV255" s="2"/>
      <c r="REW255" s="2"/>
      <c r="REX255" s="2"/>
      <c r="REY255" s="2"/>
      <c r="REZ255" s="2"/>
      <c r="RFA255" s="2"/>
      <c r="RFB255" s="2"/>
      <c r="RFC255" s="2"/>
      <c r="RFD255" s="2"/>
      <c r="RFE255" s="2"/>
      <c r="RFF255" s="2"/>
      <c r="RFG255" s="2"/>
      <c r="RFH255" s="2"/>
      <c r="RFI255" s="2"/>
      <c r="RFJ255" s="2"/>
      <c r="RFK255" s="2"/>
      <c r="RFL255" s="2"/>
      <c r="RFM255" s="2"/>
      <c r="RFN255" s="2"/>
      <c r="RFO255" s="2"/>
      <c r="RFP255" s="2"/>
      <c r="RFQ255" s="2"/>
      <c r="RFR255" s="2"/>
      <c r="RFS255" s="2"/>
      <c r="RFT255" s="2"/>
      <c r="RFU255" s="2"/>
      <c r="RFV255" s="2"/>
      <c r="RFW255" s="2"/>
      <c r="RFX255" s="2"/>
      <c r="RFY255" s="2"/>
      <c r="RFZ255" s="2"/>
      <c r="RGA255" s="2"/>
      <c r="RGB255" s="2"/>
      <c r="RGC255" s="2"/>
      <c r="RGD255" s="2"/>
      <c r="RGE255" s="2"/>
      <c r="RGF255" s="2"/>
      <c r="RGG255" s="2"/>
      <c r="RGH255" s="2"/>
      <c r="RGI255" s="2"/>
      <c r="RGJ255" s="2"/>
      <c r="RGK255" s="2"/>
      <c r="RGL255" s="2"/>
      <c r="RGM255" s="2"/>
      <c r="RGN255" s="2"/>
      <c r="RGO255" s="2"/>
      <c r="RGP255" s="2"/>
      <c r="RGQ255" s="2"/>
      <c r="RGR255" s="2"/>
      <c r="RGS255" s="2"/>
      <c r="RGT255" s="2"/>
      <c r="RGU255" s="2"/>
      <c r="RGV255" s="2"/>
      <c r="RGW255" s="2"/>
      <c r="RGX255" s="2"/>
      <c r="RGY255" s="2"/>
      <c r="RGZ255" s="2"/>
      <c r="RHA255" s="2"/>
      <c r="RHB255" s="2"/>
      <c r="RHC255" s="2"/>
      <c r="RHD255" s="2"/>
      <c r="RHE255" s="2"/>
      <c r="RHF255" s="2"/>
      <c r="RHG255" s="2"/>
      <c r="RHH255" s="2"/>
      <c r="RHI255" s="2"/>
      <c r="RHJ255" s="2"/>
      <c r="RHK255" s="2"/>
      <c r="RHL255" s="2"/>
      <c r="RHM255" s="2"/>
      <c r="RHN255" s="2"/>
      <c r="RHO255" s="2"/>
      <c r="RHP255" s="2"/>
      <c r="RHQ255" s="2"/>
      <c r="RHR255" s="2"/>
      <c r="RHS255" s="2"/>
      <c r="RHT255" s="2"/>
      <c r="RHU255" s="2"/>
      <c r="RHV255" s="2"/>
      <c r="RHW255" s="2"/>
      <c r="RHX255" s="2"/>
      <c r="RHY255" s="2"/>
      <c r="RHZ255" s="2"/>
      <c r="RIA255" s="2"/>
      <c r="RIB255" s="2"/>
      <c r="RIC255" s="2"/>
      <c r="RID255" s="2"/>
      <c r="RIE255" s="2"/>
      <c r="RIF255" s="2"/>
      <c r="RIG255" s="2"/>
      <c r="RIH255" s="2"/>
      <c r="RII255" s="2"/>
      <c r="RIJ255" s="2"/>
      <c r="RIK255" s="2"/>
      <c r="RIL255" s="2"/>
      <c r="RIM255" s="2"/>
      <c r="RIN255" s="2"/>
      <c r="RIO255" s="2"/>
      <c r="RIP255" s="2"/>
      <c r="RIQ255" s="2"/>
      <c r="RIR255" s="2"/>
      <c r="RIS255" s="2"/>
      <c r="RIT255" s="2"/>
      <c r="RIU255" s="2"/>
      <c r="RIV255" s="2"/>
      <c r="RIW255" s="2"/>
      <c r="RIX255" s="2"/>
      <c r="RIY255" s="2"/>
      <c r="RIZ255" s="2"/>
      <c r="RJA255" s="2"/>
      <c r="RJB255" s="2"/>
      <c r="RJC255" s="2"/>
      <c r="RJD255" s="2"/>
      <c r="RJE255" s="2"/>
      <c r="RJF255" s="2"/>
      <c r="RJG255" s="2"/>
      <c r="RJH255" s="2"/>
      <c r="RJI255" s="2"/>
      <c r="RJJ255" s="2"/>
      <c r="RJK255" s="2"/>
      <c r="RJL255" s="2"/>
      <c r="RJM255" s="2"/>
      <c r="RJN255" s="2"/>
      <c r="RJO255" s="2"/>
      <c r="RJP255" s="2"/>
      <c r="RJQ255" s="2"/>
      <c r="RJR255" s="2"/>
      <c r="RJS255" s="2"/>
      <c r="RJT255" s="2"/>
      <c r="RJU255" s="2"/>
      <c r="RJV255" s="2"/>
      <c r="RJW255" s="2"/>
      <c r="RJX255" s="2"/>
      <c r="RJY255" s="2"/>
      <c r="RJZ255" s="2"/>
      <c r="RKA255" s="2"/>
      <c r="RKB255" s="2"/>
      <c r="RKC255" s="2"/>
      <c r="RKD255" s="2"/>
      <c r="RKE255" s="2"/>
      <c r="RKF255" s="2"/>
      <c r="RKG255" s="2"/>
      <c r="RKH255" s="2"/>
      <c r="RKI255" s="2"/>
      <c r="RKJ255" s="2"/>
      <c r="RKK255" s="2"/>
      <c r="RKL255" s="2"/>
      <c r="RKM255" s="2"/>
      <c r="RKN255" s="2"/>
      <c r="RKO255" s="2"/>
      <c r="RKP255" s="2"/>
      <c r="RKQ255" s="2"/>
      <c r="RKR255" s="2"/>
      <c r="RKS255" s="2"/>
      <c r="RKT255" s="2"/>
      <c r="RKU255" s="2"/>
      <c r="RKV255" s="2"/>
      <c r="RKW255" s="2"/>
      <c r="RKX255" s="2"/>
      <c r="RKY255" s="2"/>
      <c r="RKZ255" s="2"/>
      <c r="RLA255" s="2"/>
      <c r="RLB255" s="2"/>
      <c r="RLC255" s="2"/>
      <c r="RLD255" s="2"/>
      <c r="RLE255" s="2"/>
      <c r="RLF255" s="2"/>
      <c r="RLG255" s="2"/>
      <c r="RLH255" s="2"/>
      <c r="RLI255" s="2"/>
      <c r="RLJ255" s="2"/>
      <c r="RLK255" s="2"/>
      <c r="RLL255" s="2"/>
      <c r="RLM255" s="2"/>
      <c r="RLN255" s="2"/>
      <c r="RLO255" s="2"/>
      <c r="RLP255" s="2"/>
      <c r="RLQ255" s="2"/>
      <c r="RLR255" s="2"/>
      <c r="RLS255" s="2"/>
      <c r="RLT255" s="2"/>
      <c r="RLU255" s="2"/>
      <c r="RLV255" s="2"/>
      <c r="RLW255" s="2"/>
      <c r="RLX255" s="2"/>
      <c r="RLY255" s="2"/>
      <c r="RLZ255" s="2"/>
      <c r="RMA255" s="2"/>
      <c r="RMB255" s="2"/>
      <c r="RMC255" s="2"/>
      <c r="RMD255" s="2"/>
      <c r="RME255" s="2"/>
      <c r="RMF255" s="2"/>
      <c r="RMG255" s="2"/>
      <c r="RMH255" s="2"/>
      <c r="RMI255" s="2"/>
      <c r="RMJ255" s="2"/>
      <c r="RMK255" s="2"/>
      <c r="RML255" s="2"/>
      <c r="RMM255" s="2"/>
      <c r="RMN255" s="2"/>
      <c r="RMO255" s="2"/>
      <c r="RMP255" s="2"/>
      <c r="RMQ255" s="2"/>
      <c r="RMR255" s="2"/>
      <c r="RMS255" s="2"/>
      <c r="RMT255" s="2"/>
      <c r="RMU255" s="2"/>
      <c r="RMV255" s="2"/>
      <c r="RMW255" s="2"/>
      <c r="RMX255" s="2"/>
      <c r="RMY255" s="2"/>
      <c r="RMZ255" s="2"/>
      <c r="RNA255" s="2"/>
      <c r="RNB255" s="2"/>
      <c r="RNC255" s="2"/>
      <c r="RND255" s="2"/>
      <c r="RNE255" s="2"/>
      <c r="RNF255" s="2"/>
      <c r="RNG255" s="2"/>
      <c r="RNH255" s="2"/>
      <c r="RNI255" s="2"/>
      <c r="RNJ255" s="2"/>
      <c r="RNK255" s="2"/>
      <c r="RNL255" s="2"/>
      <c r="RNM255" s="2"/>
      <c r="RNN255" s="2"/>
      <c r="RNO255" s="2"/>
      <c r="RNP255" s="2"/>
      <c r="RNQ255" s="2"/>
      <c r="RNR255" s="2"/>
      <c r="RNS255" s="2"/>
      <c r="RNT255" s="2"/>
      <c r="RNU255" s="2"/>
      <c r="RNV255" s="2"/>
      <c r="RNW255" s="2"/>
      <c r="RNX255" s="2"/>
      <c r="RNY255" s="2"/>
      <c r="RNZ255" s="2"/>
      <c r="ROA255" s="2"/>
      <c r="ROB255" s="2"/>
      <c r="ROC255" s="2"/>
      <c r="ROD255" s="2"/>
      <c r="ROE255" s="2"/>
      <c r="ROF255" s="2"/>
      <c r="ROG255" s="2"/>
      <c r="ROH255" s="2"/>
      <c r="ROI255" s="2"/>
      <c r="ROJ255" s="2"/>
      <c r="ROK255" s="2"/>
      <c r="ROL255" s="2"/>
      <c r="ROM255" s="2"/>
      <c r="RON255" s="2"/>
      <c r="ROO255" s="2"/>
      <c r="ROP255" s="2"/>
      <c r="ROQ255" s="2"/>
      <c r="ROR255" s="2"/>
      <c r="ROS255" s="2"/>
      <c r="ROT255" s="2"/>
      <c r="ROU255" s="2"/>
      <c r="ROV255" s="2"/>
      <c r="ROW255" s="2"/>
      <c r="ROX255" s="2"/>
      <c r="ROY255" s="2"/>
      <c r="ROZ255" s="2"/>
      <c r="RPA255" s="2"/>
      <c r="RPB255" s="2"/>
      <c r="RPC255" s="2"/>
      <c r="RPD255" s="2"/>
      <c r="RPE255" s="2"/>
      <c r="RPF255" s="2"/>
      <c r="RPG255" s="2"/>
      <c r="RPH255" s="2"/>
      <c r="RPI255" s="2"/>
      <c r="RPJ255" s="2"/>
      <c r="RPK255" s="2"/>
      <c r="RPL255" s="2"/>
      <c r="RPM255" s="2"/>
      <c r="RPN255" s="2"/>
      <c r="RPO255" s="2"/>
      <c r="RPP255" s="2"/>
      <c r="RPQ255" s="2"/>
      <c r="RPR255" s="2"/>
      <c r="RPS255" s="2"/>
      <c r="RPT255" s="2"/>
      <c r="RPU255" s="2"/>
      <c r="RPV255" s="2"/>
      <c r="RPW255" s="2"/>
      <c r="RPX255" s="2"/>
      <c r="RPY255" s="2"/>
      <c r="RPZ255" s="2"/>
      <c r="RQA255" s="2"/>
      <c r="RQB255" s="2"/>
      <c r="RQC255" s="2"/>
      <c r="RQD255" s="2"/>
      <c r="RQE255" s="2"/>
      <c r="RQF255" s="2"/>
      <c r="RQG255" s="2"/>
      <c r="RQH255" s="2"/>
      <c r="RQI255" s="2"/>
      <c r="RQJ255" s="2"/>
      <c r="RQK255" s="2"/>
      <c r="RQL255" s="2"/>
      <c r="RQM255" s="2"/>
      <c r="RQN255" s="2"/>
      <c r="RQO255" s="2"/>
      <c r="RQP255" s="2"/>
      <c r="RQQ255" s="2"/>
      <c r="RQR255" s="2"/>
      <c r="RQS255" s="2"/>
      <c r="RQT255" s="2"/>
      <c r="RQU255" s="2"/>
      <c r="RQV255" s="2"/>
      <c r="RQW255" s="2"/>
      <c r="RQX255" s="2"/>
      <c r="RQY255" s="2"/>
      <c r="RQZ255" s="2"/>
      <c r="RRA255" s="2"/>
      <c r="RRB255" s="2"/>
      <c r="RRC255" s="2"/>
      <c r="RRD255" s="2"/>
      <c r="RRE255" s="2"/>
      <c r="RRF255" s="2"/>
      <c r="RRG255" s="2"/>
      <c r="RRH255" s="2"/>
      <c r="RRI255" s="2"/>
      <c r="RRJ255" s="2"/>
      <c r="RRK255" s="2"/>
      <c r="RRL255" s="2"/>
      <c r="RRM255" s="2"/>
      <c r="RRN255" s="2"/>
      <c r="RRO255" s="2"/>
      <c r="RRP255" s="2"/>
      <c r="RRQ255" s="2"/>
      <c r="RRR255" s="2"/>
      <c r="RRS255" s="2"/>
      <c r="RRT255" s="2"/>
      <c r="RRU255" s="2"/>
      <c r="RRV255" s="2"/>
      <c r="RRW255" s="2"/>
      <c r="RRX255" s="2"/>
      <c r="RRY255" s="2"/>
      <c r="RRZ255" s="2"/>
      <c r="RSA255" s="2"/>
      <c r="RSB255" s="2"/>
      <c r="RSC255" s="2"/>
      <c r="RSD255" s="2"/>
      <c r="RSE255" s="2"/>
      <c r="RSF255" s="2"/>
      <c r="RSG255" s="2"/>
      <c r="RSH255" s="2"/>
      <c r="RSI255" s="2"/>
      <c r="RSJ255" s="2"/>
      <c r="RSK255" s="2"/>
      <c r="RSL255" s="2"/>
      <c r="RSM255" s="2"/>
      <c r="RSN255" s="2"/>
      <c r="RSO255" s="2"/>
      <c r="RSP255" s="2"/>
      <c r="RSQ255" s="2"/>
      <c r="RSR255" s="2"/>
      <c r="RSS255" s="2"/>
      <c r="RST255" s="2"/>
      <c r="RSU255" s="2"/>
      <c r="RSV255" s="2"/>
      <c r="RSW255" s="2"/>
      <c r="RSX255" s="2"/>
      <c r="RSY255" s="2"/>
      <c r="RSZ255" s="2"/>
      <c r="RTA255" s="2"/>
      <c r="RTB255" s="2"/>
      <c r="RTC255" s="2"/>
      <c r="RTD255" s="2"/>
      <c r="RTE255" s="2"/>
      <c r="RTF255" s="2"/>
      <c r="RTG255" s="2"/>
      <c r="RTH255" s="2"/>
      <c r="RTI255" s="2"/>
      <c r="RTJ255" s="2"/>
      <c r="RTK255" s="2"/>
      <c r="RTL255" s="2"/>
      <c r="RTM255" s="2"/>
      <c r="RTN255" s="2"/>
      <c r="RTO255" s="2"/>
      <c r="RTP255" s="2"/>
      <c r="RTQ255" s="2"/>
      <c r="RTR255" s="2"/>
      <c r="RTS255" s="2"/>
      <c r="RTT255" s="2"/>
      <c r="RTU255" s="2"/>
      <c r="RTV255" s="2"/>
      <c r="RTW255" s="2"/>
      <c r="RTX255" s="2"/>
      <c r="RTY255" s="2"/>
      <c r="RTZ255" s="2"/>
      <c r="RUA255" s="2"/>
      <c r="RUB255" s="2"/>
      <c r="RUC255" s="2"/>
      <c r="RUD255" s="2"/>
      <c r="RUE255" s="2"/>
      <c r="RUF255" s="2"/>
      <c r="RUG255" s="2"/>
      <c r="RUH255" s="2"/>
      <c r="RUI255" s="2"/>
      <c r="RUJ255" s="2"/>
      <c r="RUK255" s="2"/>
      <c r="RUL255" s="2"/>
      <c r="RUM255" s="2"/>
      <c r="RUN255" s="2"/>
      <c r="RUO255" s="2"/>
      <c r="RUP255" s="2"/>
      <c r="RUQ255" s="2"/>
      <c r="RUR255" s="2"/>
      <c r="RUS255" s="2"/>
      <c r="RUT255" s="2"/>
      <c r="RUU255" s="2"/>
      <c r="RUV255" s="2"/>
      <c r="RUW255" s="2"/>
      <c r="RUX255" s="2"/>
      <c r="RUY255" s="2"/>
      <c r="RUZ255" s="2"/>
      <c r="RVA255" s="2"/>
      <c r="RVB255" s="2"/>
      <c r="RVC255" s="2"/>
      <c r="RVD255" s="2"/>
      <c r="RVE255" s="2"/>
      <c r="RVF255" s="2"/>
      <c r="RVG255" s="2"/>
      <c r="RVH255" s="2"/>
      <c r="RVI255" s="2"/>
      <c r="RVJ255" s="2"/>
      <c r="RVK255" s="2"/>
      <c r="RVL255" s="2"/>
      <c r="RVM255" s="2"/>
      <c r="RVN255" s="2"/>
      <c r="RVO255" s="2"/>
      <c r="RVP255" s="2"/>
      <c r="RVQ255" s="2"/>
      <c r="RVR255" s="2"/>
      <c r="RVS255" s="2"/>
      <c r="RVT255" s="2"/>
      <c r="RVU255" s="2"/>
      <c r="RVV255" s="2"/>
      <c r="RVW255" s="2"/>
      <c r="RVX255" s="2"/>
      <c r="RVY255" s="2"/>
      <c r="RVZ255" s="2"/>
      <c r="RWA255" s="2"/>
      <c r="RWB255" s="2"/>
      <c r="RWC255" s="2"/>
      <c r="RWD255" s="2"/>
      <c r="RWE255" s="2"/>
      <c r="RWF255" s="2"/>
      <c r="RWG255" s="2"/>
      <c r="RWH255" s="2"/>
      <c r="RWI255" s="2"/>
      <c r="RWJ255" s="2"/>
      <c r="RWK255" s="2"/>
      <c r="RWL255" s="2"/>
      <c r="RWM255" s="2"/>
      <c r="RWN255" s="2"/>
      <c r="RWO255" s="2"/>
      <c r="RWP255" s="2"/>
      <c r="RWQ255" s="2"/>
      <c r="RWR255" s="2"/>
      <c r="RWS255" s="2"/>
      <c r="RWT255" s="2"/>
      <c r="RWU255" s="2"/>
      <c r="RWV255" s="2"/>
      <c r="RWW255" s="2"/>
      <c r="RWX255" s="2"/>
      <c r="RWY255" s="2"/>
      <c r="RWZ255" s="2"/>
      <c r="RXA255" s="2"/>
      <c r="RXB255" s="2"/>
      <c r="RXC255" s="2"/>
      <c r="RXD255" s="2"/>
      <c r="RXE255" s="2"/>
      <c r="RXF255" s="2"/>
      <c r="RXG255" s="2"/>
      <c r="RXH255" s="2"/>
      <c r="RXI255" s="2"/>
      <c r="RXJ255" s="2"/>
      <c r="RXK255" s="2"/>
      <c r="RXL255" s="2"/>
      <c r="RXM255" s="2"/>
      <c r="RXN255" s="2"/>
      <c r="RXO255" s="2"/>
      <c r="RXP255" s="2"/>
      <c r="RXQ255" s="2"/>
      <c r="RXR255" s="2"/>
      <c r="RXS255" s="2"/>
      <c r="RXT255" s="2"/>
      <c r="RXU255" s="2"/>
      <c r="RXV255" s="2"/>
      <c r="RXW255" s="2"/>
      <c r="RXX255" s="2"/>
      <c r="RXY255" s="2"/>
      <c r="RXZ255" s="2"/>
      <c r="RYA255" s="2"/>
      <c r="RYB255" s="2"/>
      <c r="RYC255" s="2"/>
      <c r="RYD255" s="2"/>
      <c r="RYE255" s="2"/>
      <c r="RYF255" s="2"/>
      <c r="RYG255" s="2"/>
      <c r="RYH255" s="2"/>
      <c r="RYI255" s="2"/>
      <c r="RYJ255" s="2"/>
      <c r="RYK255" s="2"/>
      <c r="RYL255" s="2"/>
      <c r="RYM255" s="2"/>
      <c r="RYN255" s="2"/>
      <c r="RYO255" s="2"/>
      <c r="RYP255" s="2"/>
      <c r="RYQ255" s="2"/>
      <c r="RYR255" s="2"/>
      <c r="RYS255" s="2"/>
      <c r="RYT255" s="2"/>
      <c r="RYU255" s="2"/>
      <c r="RYV255" s="2"/>
      <c r="RYW255" s="2"/>
      <c r="RYX255" s="2"/>
      <c r="RYY255" s="2"/>
      <c r="RYZ255" s="2"/>
      <c r="RZA255" s="2"/>
      <c r="RZB255" s="2"/>
      <c r="RZC255" s="2"/>
      <c r="RZD255" s="2"/>
      <c r="RZE255" s="2"/>
      <c r="RZF255" s="2"/>
      <c r="RZG255" s="2"/>
      <c r="RZH255" s="2"/>
      <c r="RZI255" s="2"/>
      <c r="RZJ255" s="2"/>
      <c r="RZK255" s="2"/>
      <c r="RZL255" s="2"/>
      <c r="RZM255" s="2"/>
      <c r="RZN255" s="2"/>
      <c r="RZO255" s="2"/>
      <c r="RZP255" s="2"/>
      <c r="RZQ255" s="2"/>
      <c r="RZR255" s="2"/>
      <c r="RZS255" s="2"/>
      <c r="RZT255" s="2"/>
      <c r="RZU255" s="2"/>
      <c r="RZV255" s="2"/>
      <c r="RZW255" s="2"/>
      <c r="RZX255" s="2"/>
      <c r="RZY255" s="2"/>
      <c r="RZZ255" s="2"/>
      <c r="SAA255" s="2"/>
      <c r="SAB255" s="2"/>
      <c r="SAC255" s="2"/>
      <c r="SAD255" s="2"/>
      <c r="SAE255" s="2"/>
      <c r="SAF255" s="2"/>
      <c r="SAG255" s="2"/>
      <c r="SAH255" s="2"/>
      <c r="SAI255" s="2"/>
      <c r="SAJ255" s="2"/>
      <c r="SAK255" s="2"/>
      <c r="SAL255" s="2"/>
      <c r="SAM255" s="2"/>
      <c r="SAN255" s="2"/>
      <c r="SAO255" s="2"/>
      <c r="SAP255" s="2"/>
      <c r="SAQ255" s="2"/>
      <c r="SAR255" s="2"/>
      <c r="SAS255" s="2"/>
      <c r="SAT255" s="2"/>
      <c r="SAU255" s="2"/>
      <c r="SAV255" s="2"/>
      <c r="SAW255" s="2"/>
      <c r="SAX255" s="2"/>
      <c r="SAY255" s="2"/>
      <c r="SAZ255" s="2"/>
      <c r="SBA255" s="2"/>
      <c r="SBB255" s="2"/>
      <c r="SBC255" s="2"/>
      <c r="SBD255" s="2"/>
      <c r="SBE255" s="2"/>
      <c r="SBF255" s="2"/>
      <c r="SBG255" s="2"/>
      <c r="SBH255" s="2"/>
      <c r="SBI255" s="2"/>
      <c r="SBJ255" s="2"/>
      <c r="SBK255" s="2"/>
      <c r="SBL255" s="2"/>
      <c r="SBM255" s="2"/>
      <c r="SBN255" s="2"/>
      <c r="SBO255" s="2"/>
      <c r="SBP255" s="2"/>
      <c r="SBQ255" s="2"/>
      <c r="SBR255" s="2"/>
      <c r="SBS255" s="2"/>
      <c r="SBT255" s="2"/>
      <c r="SBU255" s="2"/>
      <c r="SBV255" s="2"/>
      <c r="SBW255" s="2"/>
      <c r="SBX255" s="2"/>
      <c r="SBY255" s="2"/>
      <c r="SBZ255" s="2"/>
      <c r="SCA255" s="2"/>
      <c r="SCB255" s="2"/>
      <c r="SCC255" s="2"/>
      <c r="SCD255" s="2"/>
      <c r="SCE255" s="2"/>
      <c r="SCF255" s="2"/>
      <c r="SCG255" s="2"/>
      <c r="SCH255" s="2"/>
      <c r="SCI255" s="2"/>
      <c r="SCJ255" s="2"/>
      <c r="SCK255" s="2"/>
      <c r="SCL255" s="2"/>
      <c r="SCM255" s="2"/>
      <c r="SCN255" s="2"/>
      <c r="SCO255" s="2"/>
      <c r="SCP255" s="2"/>
      <c r="SCQ255" s="2"/>
      <c r="SCR255" s="2"/>
      <c r="SCS255" s="2"/>
      <c r="SCT255" s="2"/>
      <c r="SCU255" s="2"/>
      <c r="SCV255" s="2"/>
      <c r="SCW255" s="2"/>
      <c r="SCX255" s="2"/>
      <c r="SCY255" s="2"/>
      <c r="SCZ255" s="2"/>
      <c r="SDA255" s="2"/>
      <c r="SDB255" s="2"/>
      <c r="SDC255" s="2"/>
      <c r="SDD255" s="2"/>
      <c r="SDE255" s="2"/>
      <c r="SDF255" s="2"/>
      <c r="SDG255" s="2"/>
      <c r="SDH255" s="2"/>
      <c r="SDI255" s="2"/>
      <c r="SDJ255" s="2"/>
      <c r="SDK255" s="2"/>
      <c r="SDL255" s="2"/>
      <c r="SDM255" s="2"/>
      <c r="SDN255" s="2"/>
      <c r="SDO255" s="2"/>
      <c r="SDP255" s="2"/>
      <c r="SDQ255" s="2"/>
      <c r="SDR255" s="2"/>
      <c r="SDS255" s="2"/>
      <c r="SDT255" s="2"/>
      <c r="SDU255" s="2"/>
      <c r="SDV255" s="2"/>
      <c r="SDW255" s="2"/>
      <c r="SDX255" s="2"/>
      <c r="SDY255" s="2"/>
      <c r="SDZ255" s="2"/>
      <c r="SEA255" s="2"/>
      <c r="SEB255" s="2"/>
      <c r="SEC255" s="2"/>
      <c r="SED255" s="2"/>
      <c r="SEE255" s="2"/>
      <c r="SEF255" s="2"/>
      <c r="SEG255" s="2"/>
      <c r="SEH255" s="2"/>
      <c r="SEI255" s="2"/>
      <c r="SEJ255" s="2"/>
      <c r="SEK255" s="2"/>
      <c r="SEL255" s="2"/>
      <c r="SEM255" s="2"/>
      <c r="SEN255" s="2"/>
      <c r="SEO255" s="2"/>
      <c r="SEP255" s="2"/>
      <c r="SEQ255" s="2"/>
      <c r="SER255" s="2"/>
      <c r="SES255" s="2"/>
      <c r="SET255" s="2"/>
      <c r="SEU255" s="2"/>
      <c r="SEV255" s="2"/>
      <c r="SEW255" s="2"/>
      <c r="SEX255" s="2"/>
      <c r="SEY255" s="2"/>
      <c r="SEZ255" s="2"/>
      <c r="SFA255" s="2"/>
      <c r="SFB255" s="2"/>
      <c r="SFC255" s="2"/>
      <c r="SFD255" s="2"/>
      <c r="SFE255" s="2"/>
      <c r="SFF255" s="2"/>
      <c r="SFG255" s="2"/>
      <c r="SFH255" s="2"/>
      <c r="SFI255" s="2"/>
      <c r="SFJ255" s="2"/>
      <c r="SFK255" s="2"/>
      <c r="SFL255" s="2"/>
      <c r="SFM255" s="2"/>
      <c r="SFN255" s="2"/>
      <c r="SFO255" s="2"/>
      <c r="SFP255" s="2"/>
      <c r="SFQ255" s="2"/>
      <c r="SFR255" s="2"/>
      <c r="SFS255" s="2"/>
      <c r="SFT255" s="2"/>
      <c r="SFU255" s="2"/>
      <c r="SFV255" s="2"/>
      <c r="SFW255" s="2"/>
      <c r="SFX255" s="2"/>
      <c r="SFY255" s="2"/>
      <c r="SFZ255" s="2"/>
      <c r="SGA255" s="2"/>
      <c r="SGB255" s="2"/>
      <c r="SGC255" s="2"/>
      <c r="SGD255" s="2"/>
      <c r="SGE255" s="2"/>
      <c r="SGF255" s="2"/>
      <c r="SGG255" s="2"/>
      <c r="SGH255" s="2"/>
      <c r="SGI255" s="2"/>
      <c r="SGJ255" s="2"/>
      <c r="SGK255" s="2"/>
      <c r="SGL255" s="2"/>
      <c r="SGM255" s="2"/>
      <c r="SGN255" s="2"/>
      <c r="SGO255" s="2"/>
      <c r="SGP255" s="2"/>
      <c r="SGQ255" s="2"/>
      <c r="SGR255" s="2"/>
      <c r="SGS255" s="2"/>
      <c r="SGT255" s="2"/>
      <c r="SGU255" s="2"/>
      <c r="SGV255" s="2"/>
      <c r="SGW255" s="2"/>
      <c r="SGX255" s="2"/>
      <c r="SGY255" s="2"/>
      <c r="SGZ255" s="2"/>
      <c r="SHA255" s="2"/>
      <c r="SHB255" s="2"/>
      <c r="SHC255" s="2"/>
      <c r="SHD255" s="2"/>
      <c r="SHE255" s="2"/>
      <c r="SHF255" s="2"/>
      <c r="SHG255" s="2"/>
      <c r="SHH255" s="2"/>
      <c r="SHI255" s="2"/>
      <c r="SHJ255" s="2"/>
      <c r="SHK255" s="2"/>
      <c r="SHL255" s="2"/>
      <c r="SHM255" s="2"/>
      <c r="SHN255" s="2"/>
      <c r="SHO255" s="2"/>
      <c r="SHP255" s="2"/>
      <c r="SHQ255" s="2"/>
      <c r="SHR255" s="2"/>
      <c r="SHS255" s="2"/>
      <c r="SHT255" s="2"/>
      <c r="SHU255" s="2"/>
      <c r="SHV255" s="2"/>
      <c r="SHW255" s="2"/>
      <c r="SHX255" s="2"/>
      <c r="SHY255" s="2"/>
      <c r="SHZ255" s="2"/>
      <c r="SIA255" s="2"/>
      <c r="SIB255" s="2"/>
      <c r="SIC255" s="2"/>
      <c r="SID255" s="2"/>
      <c r="SIE255" s="2"/>
      <c r="SIF255" s="2"/>
      <c r="SIG255" s="2"/>
      <c r="SIH255" s="2"/>
      <c r="SII255" s="2"/>
      <c r="SIJ255" s="2"/>
      <c r="SIK255" s="2"/>
      <c r="SIL255" s="2"/>
      <c r="SIM255" s="2"/>
      <c r="SIN255" s="2"/>
      <c r="SIO255" s="2"/>
      <c r="SIP255" s="2"/>
      <c r="SIQ255" s="2"/>
      <c r="SIR255" s="2"/>
      <c r="SIS255" s="2"/>
      <c r="SIT255" s="2"/>
      <c r="SIU255" s="2"/>
      <c r="SIV255" s="2"/>
      <c r="SIW255" s="2"/>
      <c r="SIX255" s="2"/>
      <c r="SIY255" s="2"/>
      <c r="SIZ255" s="2"/>
      <c r="SJA255" s="2"/>
      <c r="SJB255" s="2"/>
      <c r="SJC255" s="2"/>
      <c r="SJD255" s="2"/>
      <c r="SJE255" s="2"/>
      <c r="SJF255" s="2"/>
      <c r="SJG255" s="2"/>
      <c r="SJH255" s="2"/>
      <c r="SJI255" s="2"/>
      <c r="SJJ255" s="2"/>
      <c r="SJK255" s="2"/>
      <c r="SJL255" s="2"/>
      <c r="SJM255" s="2"/>
      <c r="SJN255" s="2"/>
      <c r="SJO255" s="2"/>
      <c r="SJP255" s="2"/>
      <c r="SJQ255" s="2"/>
      <c r="SJR255" s="2"/>
      <c r="SJS255" s="2"/>
      <c r="SJT255" s="2"/>
      <c r="SJU255" s="2"/>
      <c r="SJV255" s="2"/>
      <c r="SJW255" s="2"/>
      <c r="SJX255" s="2"/>
      <c r="SJY255" s="2"/>
      <c r="SJZ255" s="2"/>
      <c r="SKA255" s="2"/>
      <c r="SKB255" s="2"/>
      <c r="SKC255" s="2"/>
      <c r="SKD255" s="2"/>
      <c r="SKE255" s="2"/>
      <c r="SKF255" s="2"/>
      <c r="SKG255" s="2"/>
      <c r="SKH255" s="2"/>
      <c r="SKI255" s="2"/>
      <c r="SKJ255" s="2"/>
      <c r="SKK255" s="2"/>
      <c r="SKL255" s="2"/>
      <c r="SKM255" s="2"/>
      <c r="SKN255" s="2"/>
      <c r="SKO255" s="2"/>
      <c r="SKP255" s="2"/>
      <c r="SKQ255" s="2"/>
      <c r="SKR255" s="2"/>
      <c r="SKS255" s="2"/>
      <c r="SKT255" s="2"/>
      <c r="SKU255" s="2"/>
      <c r="SKV255" s="2"/>
      <c r="SKW255" s="2"/>
      <c r="SKX255" s="2"/>
      <c r="SKY255" s="2"/>
      <c r="SKZ255" s="2"/>
      <c r="SLA255" s="2"/>
      <c r="SLB255" s="2"/>
      <c r="SLC255" s="2"/>
      <c r="SLD255" s="2"/>
      <c r="SLE255" s="2"/>
      <c r="SLF255" s="2"/>
      <c r="SLG255" s="2"/>
      <c r="SLH255" s="2"/>
      <c r="SLI255" s="2"/>
      <c r="SLJ255" s="2"/>
      <c r="SLK255" s="2"/>
      <c r="SLL255" s="2"/>
      <c r="SLM255" s="2"/>
      <c r="SLN255" s="2"/>
      <c r="SLO255" s="2"/>
      <c r="SLP255" s="2"/>
      <c r="SLQ255" s="2"/>
      <c r="SLR255" s="2"/>
      <c r="SLS255" s="2"/>
      <c r="SLT255" s="2"/>
      <c r="SLU255" s="2"/>
      <c r="SLV255" s="2"/>
      <c r="SLW255" s="2"/>
      <c r="SLX255" s="2"/>
      <c r="SLY255" s="2"/>
      <c r="SLZ255" s="2"/>
      <c r="SMA255" s="2"/>
      <c r="SMB255" s="2"/>
      <c r="SMC255" s="2"/>
      <c r="SMD255" s="2"/>
      <c r="SME255" s="2"/>
      <c r="SMF255" s="2"/>
      <c r="SMG255" s="2"/>
      <c r="SMH255" s="2"/>
      <c r="SMI255" s="2"/>
      <c r="SMJ255" s="2"/>
      <c r="SMK255" s="2"/>
      <c r="SML255" s="2"/>
      <c r="SMM255" s="2"/>
      <c r="SMN255" s="2"/>
      <c r="SMO255" s="2"/>
      <c r="SMP255" s="2"/>
      <c r="SMQ255" s="2"/>
      <c r="SMR255" s="2"/>
      <c r="SMS255" s="2"/>
      <c r="SMT255" s="2"/>
      <c r="SMU255" s="2"/>
      <c r="SMV255" s="2"/>
      <c r="SMW255" s="2"/>
      <c r="SMX255" s="2"/>
      <c r="SMY255" s="2"/>
      <c r="SMZ255" s="2"/>
      <c r="SNA255" s="2"/>
      <c r="SNB255" s="2"/>
      <c r="SNC255" s="2"/>
      <c r="SND255" s="2"/>
      <c r="SNE255" s="2"/>
      <c r="SNF255" s="2"/>
      <c r="SNG255" s="2"/>
      <c r="SNH255" s="2"/>
      <c r="SNI255" s="2"/>
      <c r="SNJ255" s="2"/>
      <c r="SNK255" s="2"/>
      <c r="SNL255" s="2"/>
      <c r="SNM255" s="2"/>
      <c r="SNN255" s="2"/>
      <c r="SNO255" s="2"/>
      <c r="SNP255" s="2"/>
      <c r="SNQ255" s="2"/>
      <c r="SNR255" s="2"/>
      <c r="SNS255" s="2"/>
      <c r="SNT255" s="2"/>
      <c r="SNU255" s="2"/>
      <c r="SNV255" s="2"/>
      <c r="SNW255" s="2"/>
      <c r="SNX255" s="2"/>
      <c r="SNY255" s="2"/>
      <c r="SNZ255" s="2"/>
      <c r="SOA255" s="2"/>
      <c r="SOB255" s="2"/>
      <c r="SOC255" s="2"/>
      <c r="SOD255" s="2"/>
      <c r="SOE255" s="2"/>
      <c r="SOF255" s="2"/>
      <c r="SOG255" s="2"/>
      <c r="SOH255" s="2"/>
      <c r="SOI255" s="2"/>
      <c r="SOJ255" s="2"/>
      <c r="SOK255" s="2"/>
      <c r="SOL255" s="2"/>
      <c r="SOM255" s="2"/>
      <c r="SON255" s="2"/>
      <c r="SOO255" s="2"/>
      <c r="SOP255" s="2"/>
      <c r="SOQ255" s="2"/>
      <c r="SOR255" s="2"/>
      <c r="SOS255" s="2"/>
      <c r="SOT255" s="2"/>
      <c r="SOU255" s="2"/>
      <c r="SOV255" s="2"/>
      <c r="SOW255" s="2"/>
      <c r="SOX255" s="2"/>
      <c r="SOY255" s="2"/>
      <c r="SOZ255" s="2"/>
      <c r="SPA255" s="2"/>
      <c r="SPB255" s="2"/>
      <c r="SPC255" s="2"/>
      <c r="SPD255" s="2"/>
      <c r="SPE255" s="2"/>
      <c r="SPF255" s="2"/>
      <c r="SPG255" s="2"/>
      <c r="SPH255" s="2"/>
      <c r="SPI255" s="2"/>
      <c r="SPJ255" s="2"/>
      <c r="SPK255" s="2"/>
      <c r="SPL255" s="2"/>
      <c r="SPM255" s="2"/>
      <c r="SPN255" s="2"/>
      <c r="SPO255" s="2"/>
      <c r="SPP255" s="2"/>
      <c r="SPQ255" s="2"/>
      <c r="SPR255" s="2"/>
      <c r="SPS255" s="2"/>
      <c r="SPT255" s="2"/>
      <c r="SPU255" s="2"/>
      <c r="SPV255" s="2"/>
      <c r="SPW255" s="2"/>
      <c r="SPX255" s="2"/>
      <c r="SPY255" s="2"/>
      <c r="SPZ255" s="2"/>
      <c r="SQA255" s="2"/>
      <c r="SQB255" s="2"/>
      <c r="SQC255" s="2"/>
      <c r="SQD255" s="2"/>
      <c r="SQE255" s="2"/>
      <c r="SQF255" s="2"/>
      <c r="SQG255" s="2"/>
      <c r="SQH255" s="2"/>
      <c r="SQI255" s="2"/>
      <c r="SQJ255" s="2"/>
      <c r="SQK255" s="2"/>
      <c r="SQL255" s="2"/>
      <c r="SQM255" s="2"/>
      <c r="SQN255" s="2"/>
      <c r="SQO255" s="2"/>
      <c r="SQP255" s="2"/>
      <c r="SQQ255" s="2"/>
      <c r="SQR255" s="2"/>
      <c r="SQS255" s="2"/>
      <c r="SQT255" s="2"/>
      <c r="SQU255" s="2"/>
      <c r="SQV255" s="2"/>
      <c r="SQW255" s="2"/>
      <c r="SQX255" s="2"/>
      <c r="SQY255" s="2"/>
      <c r="SQZ255" s="2"/>
      <c r="SRA255" s="2"/>
      <c r="SRB255" s="2"/>
      <c r="SRC255" s="2"/>
      <c r="SRD255" s="2"/>
      <c r="SRE255" s="2"/>
      <c r="SRF255" s="2"/>
      <c r="SRG255" s="2"/>
      <c r="SRH255" s="2"/>
      <c r="SRI255" s="2"/>
      <c r="SRJ255" s="2"/>
      <c r="SRK255" s="2"/>
      <c r="SRL255" s="2"/>
      <c r="SRM255" s="2"/>
      <c r="SRN255" s="2"/>
      <c r="SRO255" s="2"/>
      <c r="SRP255" s="2"/>
      <c r="SRQ255" s="2"/>
      <c r="SRR255" s="2"/>
      <c r="SRS255" s="2"/>
      <c r="SRT255" s="2"/>
      <c r="SRU255" s="2"/>
      <c r="SRV255" s="2"/>
      <c r="SRW255" s="2"/>
      <c r="SRX255" s="2"/>
      <c r="SRY255" s="2"/>
      <c r="SRZ255" s="2"/>
      <c r="SSA255" s="2"/>
      <c r="SSB255" s="2"/>
      <c r="SSC255" s="2"/>
      <c r="SSD255" s="2"/>
      <c r="SSE255" s="2"/>
      <c r="SSF255" s="2"/>
      <c r="SSG255" s="2"/>
      <c r="SSH255" s="2"/>
      <c r="SSI255" s="2"/>
      <c r="SSJ255" s="2"/>
      <c r="SSK255" s="2"/>
      <c r="SSL255" s="2"/>
      <c r="SSM255" s="2"/>
      <c r="SSN255" s="2"/>
      <c r="SSO255" s="2"/>
      <c r="SSP255" s="2"/>
      <c r="SSQ255" s="2"/>
      <c r="SSR255" s="2"/>
      <c r="SSS255" s="2"/>
      <c r="SST255" s="2"/>
      <c r="SSU255" s="2"/>
      <c r="SSV255" s="2"/>
      <c r="SSW255" s="2"/>
      <c r="SSX255" s="2"/>
      <c r="SSY255" s="2"/>
      <c r="SSZ255" s="2"/>
      <c r="STA255" s="2"/>
      <c r="STB255" s="2"/>
      <c r="STC255" s="2"/>
      <c r="STD255" s="2"/>
      <c r="STE255" s="2"/>
      <c r="STF255" s="2"/>
      <c r="STG255" s="2"/>
      <c r="STH255" s="2"/>
      <c r="STI255" s="2"/>
      <c r="STJ255" s="2"/>
      <c r="STK255" s="2"/>
      <c r="STL255" s="2"/>
      <c r="STM255" s="2"/>
      <c r="STN255" s="2"/>
      <c r="STO255" s="2"/>
      <c r="STP255" s="2"/>
      <c r="STQ255" s="2"/>
      <c r="STR255" s="2"/>
      <c r="STS255" s="2"/>
      <c r="STT255" s="2"/>
      <c r="STU255" s="2"/>
      <c r="STV255" s="2"/>
      <c r="STW255" s="2"/>
      <c r="STX255" s="2"/>
      <c r="STY255" s="2"/>
      <c r="STZ255" s="2"/>
      <c r="SUA255" s="2"/>
      <c r="SUB255" s="2"/>
      <c r="SUC255" s="2"/>
      <c r="SUD255" s="2"/>
      <c r="SUE255" s="2"/>
      <c r="SUF255" s="2"/>
      <c r="SUG255" s="2"/>
      <c r="SUH255" s="2"/>
      <c r="SUI255" s="2"/>
      <c r="SUJ255" s="2"/>
      <c r="SUK255" s="2"/>
      <c r="SUL255" s="2"/>
      <c r="SUM255" s="2"/>
      <c r="SUN255" s="2"/>
      <c r="SUO255" s="2"/>
      <c r="SUP255" s="2"/>
      <c r="SUQ255" s="2"/>
      <c r="SUR255" s="2"/>
      <c r="SUS255" s="2"/>
      <c r="SUT255" s="2"/>
      <c r="SUU255" s="2"/>
      <c r="SUV255" s="2"/>
      <c r="SUW255" s="2"/>
      <c r="SUX255" s="2"/>
      <c r="SUY255" s="2"/>
      <c r="SUZ255" s="2"/>
      <c r="SVA255" s="2"/>
      <c r="SVB255" s="2"/>
      <c r="SVC255" s="2"/>
      <c r="SVD255" s="2"/>
      <c r="SVE255" s="2"/>
      <c r="SVF255" s="2"/>
      <c r="SVG255" s="2"/>
      <c r="SVH255" s="2"/>
      <c r="SVI255" s="2"/>
      <c r="SVJ255" s="2"/>
      <c r="SVK255" s="2"/>
      <c r="SVL255" s="2"/>
      <c r="SVM255" s="2"/>
      <c r="SVN255" s="2"/>
      <c r="SVO255" s="2"/>
      <c r="SVP255" s="2"/>
      <c r="SVQ255" s="2"/>
      <c r="SVR255" s="2"/>
      <c r="SVS255" s="2"/>
      <c r="SVT255" s="2"/>
      <c r="SVU255" s="2"/>
      <c r="SVV255" s="2"/>
      <c r="SVW255" s="2"/>
      <c r="SVX255" s="2"/>
      <c r="SVY255" s="2"/>
      <c r="SVZ255" s="2"/>
      <c r="SWA255" s="2"/>
      <c r="SWB255" s="2"/>
      <c r="SWC255" s="2"/>
      <c r="SWD255" s="2"/>
      <c r="SWE255" s="2"/>
      <c r="SWF255" s="2"/>
      <c r="SWG255" s="2"/>
      <c r="SWH255" s="2"/>
      <c r="SWI255" s="2"/>
      <c r="SWJ255" s="2"/>
      <c r="SWK255" s="2"/>
      <c r="SWL255" s="2"/>
      <c r="SWM255" s="2"/>
      <c r="SWN255" s="2"/>
      <c r="SWO255" s="2"/>
      <c r="SWP255" s="2"/>
      <c r="SWQ255" s="2"/>
      <c r="SWR255" s="2"/>
      <c r="SWS255" s="2"/>
      <c r="SWT255" s="2"/>
      <c r="SWU255" s="2"/>
      <c r="SWV255" s="2"/>
      <c r="SWW255" s="2"/>
      <c r="SWX255" s="2"/>
      <c r="SWY255" s="2"/>
      <c r="SWZ255" s="2"/>
      <c r="SXA255" s="2"/>
      <c r="SXB255" s="2"/>
      <c r="SXC255" s="2"/>
      <c r="SXD255" s="2"/>
      <c r="SXE255" s="2"/>
      <c r="SXF255" s="2"/>
      <c r="SXG255" s="2"/>
      <c r="SXH255" s="2"/>
      <c r="SXI255" s="2"/>
      <c r="SXJ255" s="2"/>
      <c r="SXK255" s="2"/>
      <c r="SXL255" s="2"/>
      <c r="SXM255" s="2"/>
      <c r="SXN255" s="2"/>
      <c r="SXO255" s="2"/>
      <c r="SXP255" s="2"/>
      <c r="SXQ255" s="2"/>
      <c r="SXR255" s="2"/>
      <c r="SXS255" s="2"/>
      <c r="SXT255" s="2"/>
      <c r="SXU255" s="2"/>
      <c r="SXV255" s="2"/>
      <c r="SXW255" s="2"/>
      <c r="SXX255" s="2"/>
      <c r="SXY255" s="2"/>
      <c r="SXZ255" s="2"/>
      <c r="SYA255" s="2"/>
      <c r="SYB255" s="2"/>
      <c r="SYC255" s="2"/>
      <c r="SYD255" s="2"/>
      <c r="SYE255" s="2"/>
      <c r="SYF255" s="2"/>
      <c r="SYG255" s="2"/>
      <c r="SYH255" s="2"/>
      <c r="SYI255" s="2"/>
      <c r="SYJ255" s="2"/>
      <c r="SYK255" s="2"/>
      <c r="SYL255" s="2"/>
      <c r="SYM255" s="2"/>
      <c r="SYN255" s="2"/>
      <c r="SYO255" s="2"/>
      <c r="SYP255" s="2"/>
      <c r="SYQ255" s="2"/>
      <c r="SYR255" s="2"/>
      <c r="SYS255" s="2"/>
      <c r="SYT255" s="2"/>
      <c r="SYU255" s="2"/>
      <c r="SYV255" s="2"/>
      <c r="SYW255" s="2"/>
      <c r="SYX255" s="2"/>
      <c r="SYY255" s="2"/>
      <c r="SYZ255" s="2"/>
      <c r="SZA255" s="2"/>
      <c r="SZB255" s="2"/>
      <c r="SZC255" s="2"/>
      <c r="SZD255" s="2"/>
      <c r="SZE255" s="2"/>
      <c r="SZF255" s="2"/>
      <c r="SZG255" s="2"/>
      <c r="SZH255" s="2"/>
      <c r="SZI255" s="2"/>
      <c r="SZJ255" s="2"/>
      <c r="SZK255" s="2"/>
      <c r="SZL255" s="2"/>
      <c r="SZM255" s="2"/>
      <c r="SZN255" s="2"/>
      <c r="SZO255" s="2"/>
      <c r="SZP255" s="2"/>
      <c r="SZQ255" s="2"/>
      <c r="SZR255" s="2"/>
      <c r="SZS255" s="2"/>
      <c r="SZT255" s="2"/>
      <c r="SZU255" s="2"/>
      <c r="SZV255" s="2"/>
      <c r="SZW255" s="2"/>
      <c r="SZX255" s="2"/>
      <c r="SZY255" s="2"/>
      <c r="SZZ255" s="2"/>
      <c r="TAA255" s="2"/>
      <c r="TAB255" s="2"/>
      <c r="TAC255" s="2"/>
      <c r="TAD255" s="2"/>
      <c r="TAE255" s="2"/>
      <c r="TAF255" s="2"/>
      <c r="TAG255" s="2"/>
      <c r="TAH255" s="2"/>
      <c r="TAI255" s="2"/>
      <c r="TAJ255" s="2"/>
      <c r="TAK255" s="2"/>
      <c r="TAL255" s="2"/>
      <c r="TAM255" s="2"/>
      <c r="TAN255" s="2"/>
      <c r="TAO255" s="2"/>
      <c r="TAP255" s="2"/>
      <c r="TAQ255" s="2"/>
      <c r="TAR255" s="2"/>
      <c r="TAS255" s="2"/>
      <c r="TAT255" s="2"/>
      <c r="TAU255" s="2"/>
      <c r="TAV255" s="2"/>
      <c r="TAW255" s="2"/>
      <c r="TAX255" s="2"/>
      <c r="TAY255" s="2"/>
      <c r="TAZ255" s="2"/>
      <c r="TBA255" s="2"/>
      <c r="TBB255" s="2"/>
      <c r="TBC255" s="2"/>
      <c r="TBD255" s="2"/>
      <c r="TBE255" s="2"/>
      <c r="TBF255" s="2"/>
      <c r="TBG255" s="2"/>
      <c r="TBH255" s="2"/>
      <c r="TBI255" s="2"/>
      <c r="TBJ255" s="2"/>
      <c r="TBK255" s="2"/>
      <c r="TBL255" s="2"/>
      <c r="TBM255" s="2"/>
      <c r="TBN255" s="2"/>
      <c r="TBO255" s="2"/>
      <c r="TBP255" s="2"/>
      <c r="TBQ255" s="2"/>
      <c r="TBR255" s="2"/>
      <c r="TBS255" s="2"/>
      <c r="TBT255" s="2"/>
      <c r="TBU255" s="2"/>
      <c r="TBV255" s="2"/>
      <c r="TBW255" s="2"/>
      <c r="TBX255" s="2"/>
      <c r="TBY255" s="2"/>
      <c r="TBZ255" s="2"/>
      <c r="TCA255" s="2"/>
      <c r="TCB255" s="2"/>
      <c r="TCC255" s="2"/>
      <c r="TCD255" s="2"/>
      <c r="TCE255" s="2"/>
      <c r="TCF255" s="2"/>
      <c r="TCG255" s="2"/>
      <c r="TCH255" s="2"/>
      <c r="TCI255" s="2"/>
      <c r="TCJ255" s="2"/>
      <c r="TCK255" s="2"/>
      <c r="TCL255" s="2"/>
      <c r="TCM255" s="2"/>
      <c r="TCN255" s="2"/>
      <c r="TCO255" s="2"/>
      <c r="TCP255" s="2"/>
      <c r="TCQ255" s="2"/>
      <c r="TCR255" s="2"/>
      <c r="TCS255" s="2"/>
      <c r="TCT255" s="2"/>
      <c r="TCU255" s="2"/>
      <c r="TCV255" s="2"/>
      <c r="TCW255" s="2"/>
      <c r="TCX255" s="2"/>
      <c r="TCY255" s="2"/>
      <c r="TCZ255" s="2"/>
      <c r="TDA255" s="2"/>
      <c r="TDB255" s="2"/>
      <c r="TDC255" s="2"/>
      <c r="TDD255" s="2"/>
      <c r="TDE255" s="2"/>
      <c r="TDF255" s="2"/>
      <c r="TDG255" s="2"/>
      <c r="TDH255" s="2"/>
      <c r="TDI255" s="2"/>
      <c r="TDJ255" s="2"/>
      <c r="TDK255" s="2"/>
      <c r="TDL255" s="2"/>
      <c r="TDM255" s="2"/>
      <c r="TDN255" s="2"/>
      <c r="TDO255" s="2"/>
      <c r="TDP255" s="2"/>
      <c r="TDQ255" s="2"/>
      <c r="TDR255" s="2"/>
      <c r="TDS255" s="2"/>
      <c r="TDT255" s="2"/>
      <c r="TDU255" s="2"/>
      <c r="TDV255" s="2"/>
      <c r="TDW255" s="2"/>
      <c r="TDX255" s="2"/>
      <c r="TDY255" s="2"/>
      <c r="TDZ255" s="2"/>
      <c r="TEA255" s="2"/>
      <c r="TEB255" s="2"/>
      <c r="TEC255" s="2"/>
      <c r="TED255" s="2"/>
      <c r="TEE255" s="2"/>
      <c r="TEF255" s="2"/>
      <c r="TEG255" s="2"/>
      <c r="TEH255" s="2"/>
      <c r="TEI255" s="2"/>
      <c r="TEJ255" s="2"/>
      <c r="TEK255" s="2"/>
      <c r="TEL255" s="2"/>
      <c r="TEM255" s="2"/>
      <c r="TEN255" s="2"/>
      <c r="TEO255" s="2"/>
      <c r="TEP255" s="2"/>
      <c r="TEQ255" s="2"/>
      <c r="TER255" s="2"/>
      <c r="TES255" s="2"/>
      <c r="TET255" s="2"/>
      <c r="TEU255" s="2"/>
      <c r="TEV255" s="2"/>
      <c r="TEW255" s="2"/>
      <c r="TEX255" s="2"/>
      <c r="TEY255" s="2"/>
      <c r="TEZ255" s="2"/>
      <c r="TFA255" s="2"/>
      <c r="TFB255" s="2"/>
      <c r="TFC255" s="2"/>
      <c r="TFD255" s="2"/>
      <c r="TFE255" s="2"/>
      <c r="TFF255" s="2"/>
      <c r="TFG255" s="2"/>
      <c r="TFH255" s="2"/>
      <c r="TFI255" s="2"/>
      <c r="TFJ255" s="2"/>
      <c r="TFK255" s="2"/>
      <c r="TFL255" s="2"/>
      <c r="TFM255" s="2"/>
      <c r="TFN255" s="2"/>
      <c r="TFO255" s="2"/>
      <c r="TFP255" s="2"/>
      <c r="TFQ255" s="2"/>
      <c r="TFR255" s="2"/>
      <c r="TFS255" s="2"/>
      <c r="TFT255" s="2"/>
      <c r="TFU255" s="2"/>
      <c r="TFV255" s="2"/>
      <c r="TFW255" s="2"/>
      <c r="TFX255" s="2"/>
      <c r="TFY255" s="2"/>
      <c r="TFZ255" s="2"/>
      <c r="TGA255" s="2"/>
      <c r="TGB255" s="2"/>
      <c r="TGC255" s="2"/>
      <c r="TGD255" s="2"/>
      <c r="TGE255" s="2"/>
      <c r="TGF255" s="2"/>
      <c r="TGG255" s="2"/>
      <c r="TGH255" s="2"/>
      <c r="TGI255" s="2"/>
      <c r="TGJ255" s="2"/>
      <c r="TGK255" s="2"/>
      <c r="TGL255" s="2"/>
      <c r="TGM255" s="2"/>
      <c r="TGN255" s="2"/>
      <c r="TGO255" s="2"/>
      <c r="TGP255" s="2"/>
      <c r="TGQ255" s="2"/>
      <c r="TGR255" s="2"/>
      <c r="TGS255" s="2"/>
      <c r="TGT255" s="2"/>
      <c r="TGU255" s="2"/>
      <c r="TGV255" s="2"/>
      <c r="TGW255" s="2"/>
      <c r="TGX255" s="2"/>
      <c r="TGY255" s="2"/>
      <c r="TGZ255" s="2"/>
      <c r="THA255" s="2"/>
      <c r="THB255" s="2"/>
      <c r="THC255" s="2"/>
      <c r="THD255" s="2"/>
      <c r="THE255" s="2"/>
      <c r="THF255" s="2"/>
      <c r="THG255" s="2"/>
      <c r="THH255" s="2"/>
      <c r="THI255" s="2"/>
      <c r="THJ255" s="2"/>
      <c r="THK255" s="2"/>
      <c r="THL255" s="2"/>
      <c r="THM255" s="2"/>
      <c r="THN255" s="2"/>
      <c r="THO255" s="2"/>
      <c r="THP255" s="2"/>
      <c r="THQ255" s="2"/>
      <c r="THR255" s="2"/>
      <c r="THS255" s="2"/>
      <c r="THT255" s="2"/>
      <c r="THU255" s="2"/>
      <c r="THV255" s="2"/>
      <c r="THW255" s="2"/>
      <c r="THX255" s="2"/>
      <c r="THY255" s="2"/>
      <c r="THZ255" s="2"/>
      <c r="TIA255" s="2"/>
      <c r="TIB255" s="2"/>
      <c r="TIC255" s="2"/>
      <c r="TID255" s="2"/>
      <c r="TIE255" s="2"/>
      <c r="TIF255" s="2"/>
      <c r="TIG255" s="2"/>
      <c r="TIH255" s="2"/>
      <c r="TII255" s="2"/>
      <c r="TIJ255" s="2"/>
      <c r="TIK255" s="2"/>
      <c r="TIL255" s="2"/>
      <c r="TIM255" s="2"/>
      <c r="TIN255" s="2"/>
      <c r="TIO255" s="2"/>
      <c r="TIP255" s="2"/>
      <c r="TIQ255" s="2"/>
      <c r="TIR255" s="2"/>
      <c r="TIS255" s="2"/>
      <c r="TIT255" s="2"/>
      <c r="TIU255" s="2"/>
      <c r="TIV255" s="2"/>
      <c r="TIW255" s="2"/>
      <c r="TIX255" s="2"/>
      <c r="TIY255" s="2"/>
      <c r="TIZ255" s="2"/>
      <c r="TJA255" s="2"/>
      <c r="TJB255" s="2"/>
      <c r="TJC255" s="2"/>
      <c r="TJD255" s="2"/>
      <c r="TJE255" s="2"/>
      <c r="TJF255" s="2"/>
      <c r="TJG255" s="2"/>
      <c r="TJH255" s="2"/>
      <c r="TJI255" s="2"/>
      <c r="TJJ255" s="2"/>
      <c r="TJK255" s="2"/>
      <c r="TJL255" s="2"/>
      <c r="TJM255" s="2"/>
      <c r="TJN255" s="2"/>
      <c r="TJO255" s="2"/>
      <c r="TJP255" s="2"/>
      <c r="TJQ255" s="2"/>
      <c r="TJR255" s="2"/>
      <c r="TJS255" s="2"/>
      <c r="TJT255" s="2"/>
      <c r="TJU255" s="2"/>
      <c r="TJV255" s="2"/>
      <c r="TJW255" s="2"/>
      <c r="TJX255" s="2"/>
      <c r="TJY255" s="2"/>
      <c r="TJZ255" s="2"/>
      <c r="TKA255" s="2"/>
      <c r="TKB255" s="2"/>
      <c r="TKC255" s="2"/>
      <c r="TKD255" s="2"/>
      <c r="TKE255" s="2"/>
      <c r="TKF255" s="2"/>
      <c r="TKG255" s="2"/>
      <c r="TKH255" s="2"/>
      <c r="TKI255" s="2"/>
      <c r="TKJ255" s="2"/>
      <c r="TKK255" s="2"/>
      <c r="TKL255" s="2"/>
      <c r="TKM255" s="2"/>
      <c r="TKN255" s="2"/>
      <c r="TKO255" s="2"/>
      <c r="TKP255" s="2"/>
      <c r="TKQ255" s="2"/>
      <c r="TKR255" s="2"/>
      <c r="TKS255" s="2"/>
      <c r="TKT255" s="2"/>
      <c r="TKU255" s="2"/>
      <c r="TKV255" s="2"/>
      <c r="TKW255" s="2"/>
      <c r="TKX255" s="2"/>
      <c r="TKY255" s="2"/>
      <c r="TKZ255" s="2"/>
      <c r="TLA255" s="2"/>
      <c r="TLB255" s="2"/>
      <c r="TLC255" s="2"/>
      <c r="TLD255" s="2"/>
      <c r="TLE255" s="2"/>
      <c r="TLF255" s="2"/>
      <c r="TLG255" s="2"/>
      <c r="TLH255" s="2"/>
      <c r="TLI255" s="2"/>
      <c r="TLJ255" s="2"/>
      <c r="TLK255" s="2"/>
      <c r="TLL255" s="2"/>
      <c r="TLM255" s="2"/>
      <c r="TLN255" s="2"/>
      <c r="TLO255" s="2"/>
      <c r="TLP255" s="2"/>
      <c r="TLQ255" s="2"/>
      <c r="TLR255" s="2"/>
      <c r="TLS255" s="2"/>
      <c r="TLT255" s="2"/>
      <c r="TLU255" s="2"/>
      <c r="TLV255" s="2"/>
      <c r="TLW255" s="2"/>
      <c r="TLX255" s="2"/>
      <c r="TLY255" s="2"/>
      <c r="TLZ255" s="2"/>
      <c r="TMA255" s="2"/>
      <c r="TMB255" s="2"/>
      <c r="TMC255" s="2"/>
      <c r="TMD255" s="2"/>
      <c r="TME255" s="2"/>
      <c r="TMF255" s="2"/>
      <c r="TMG255" s="2"/>
      <c r="TMH255" s="2"/>
      <c r="TMI255" s="2"/>
      <c r="TMJ255" s="2"/>
      <c r="TMK255" s="2"/>
      <c r="TML255" s="2"/>
      <c r="TMM255" s="2"/>
      <c r="TMN255" s="2"/>
      <c r="TMO255" s="2"/>
      <c r="TMP255" s="2"/>
      <c r="TMQ255" s="2"/>
      <c r="TMR255" s="2"/>
      <c r="TMS255" s="2"/>
      <c r="TMT255" s="2"/>
      <c r="TMU255" s="2"/>
      <c r="TMV255" s="2"/>
      <c r="TMW255" s="2"/>
      <c r="TMX255" s="2"/>
      <c r="TMY255" s="2"/>
      <c r="TMZ255" s="2"/>
      <c r="TNA255" s="2"/>
      <c r="TNB255" s="2"/>
      <c r="TNC255" s="2"/>
      <c r="TND255" s="2"/>
      <c r="TNE255" s="2"/>
      <c r="TNF255" s="2"/>
      <c r="TNG255" s="2"/>
      <c r="TNH255" s="2"/>
      <c r="TNI255" s="2"/>
      <c r="TNJ255" s="2"/>
      <c r="TNK255" s="2"/>
      <c r="TNL255" s="2"/>
      <c r="TNM255" s="2"/>
      <c r="TNN255" s="2"/>
      <c r="TNO255" s="2"/>
      <c r="TNP255" s="2"/>
      <c r="TNQ255" s="2"/>
      <c r="TNR255" s="2"/>
      <c r="TNS255" s="2"/>
      <c r="TNT255" s="2"/>
      <c r="TNU255" s="2"/>
      <c r="TNV255" s="2"/>
      <c r="TNW255" s="2"/>
      <c r="TNX255" s="2"/>
      <c r="TNY255" s="2"/>
      <c r="TNZ255" s="2"/>
      <c r="TOA255" s="2"/>
      <c r="TOB255" s="2"/>
      <c r="TOC255" s="2"/>
      <c r="TOD255" s="2"/>
      <c r="TOE255" s="2"/>
      <c r="TOF255" s="2"/>
      <c r="TOG255" s="2"/>
      <c r="TOH255" s="2"/>
      <c r="TOI255" s="2"/>
      <c r="TOJ255" s="2"/>
      <c r="TOK255" s="2"/>
      <c r="TOL255" s="2"/>
      <c r="TOM255" s="2"/>
      <c r="TON255" s="2"/>
      <c r="TOO255" s="2"/>
      <c r="TOP255" s="2"/>
      <c r="TOQ255" s="2"/>
      <c r="TOR255" s="2"/>
      <c r="TOS255" s="2"/>
      <c r="TOT255" s="2"/>
      <c r="TOU255" s="2"/>
      <c r="TOV255" s="2"/>
      <c r="TOW255" s="2"/>
      <c r="TOX255" s="2"/>
      <c r="TOY255" s="2"/>
      <c r="TOZ255" s="2"/>
      <c r="TPA255" s="2"/>
      <c r="TPB255" s="2"/>
      <c r="TPC255" s="2"/>
      <c r="TPD255" s="2"/>
      <c r="TPE255" s="2"/>
      <c r="TPF255" s="2"/>
      <c r="TPG255" s="2"/>
      <c r="TPH255" s="2"/>
      <c r="TPI255" s="2"/>
      <c r="TPJ255" s="2"/>
      <c r="TPK255" s="2"/>
      <c r="TPL255" s="2"/>
      <c r="TPM255" s="2"/>
      <c r="TPN255" s="2"/>
      <c r="TPO255" s="2"/>
      <c r="TPP255" s="2"/>
      <c r="TPQ255" s="2"/>
      <c r="TPR255" s="2"/>
      <c r="TPS255" s="2"/>
      <c r="TPT255" s="2"/>
      <c r="TPU255" s="2"/>
      <c r="TPV255" s="2"/>
      <c r="TPW255" s="2"/>
      <c r="TPX255" s="2"/>
      <c r="TPY255" s="2"/>
      <c r="TPZ255" s="2"/>
      <c r="TQA255" s="2"/>
      <c r="TQB255" s="2"/>
      <c r="TQC255" s="2"/>
      <c r="TQD255" s="2"/>
      <c r="TQE255" s="2"/>
      <c r="TQF255" s="2"/>
      <c r="TQG255" s="2"/>
      <c r="TQH255" s="2"/>
      <c r="TQI255" s="2"/>
      <c r="TQJ255" s="2"/>
      <c r="TQK255" s="2"/>
      <c r="TQL255" s="2"/>
      <c r="TQM255" s="2"/>
      <c r="TQN255" s="2"/>
      <c r="TQO255" s="2"/>
      <c r="TQP255" s="2"/>
      <c r="TQQ255" s="2"/>
      <c r="TQR255" s="2"/>
      <c r="TQS255" s="2"/>
      <c r="TQT255" s="2"/>
      <c r="TQU255" s="2"/>
      <c r="TQV255" s="2"/>
      <c r="TQW255" s="2"/>
      <c r="TQX255" s="2"/>
      <c r="TQY255" s="2"/>
      <c r="TQZ255" s="2"/>
      <c r="TRA255" s="2"/>
      <c r="TRB255" s="2"/>
      <c r="TRC255" s="2"/>
      <c r="TRD255" s="2"/>
      <c r="TRE255" s="2"/>
      <c r="TRF255" s="2"/>
      <c r="TRG255" s="2"/>
      <c r="TRH255" s="2"/>
      <c r="TRI255" s="2"/>
      <c r="TRJ255" s="2"/>
      <c r="TRK255" s="2"/>
      <c r="TRL255" s="2"/>
      <c r="TRM255" s="2"/>
      <c r="TRN255" s="2"/>
      <c r="TRO255" s="2"/>
      <c r="TRP255" s="2"/>
      <c r="TRQ255" s="2"/>
      <c r="TRR255" s="2"/>
      <c r="TRS255" s="2"/>
      <c r="TRT255" s="2"/>
      <c r="TRU255" s="2"/>
      <c r="TRV255" s="2"/>
      <c r="TRW255" s="2"/>
      <c r="TRX255" s="2"/>
      <c r="TRY255" s="2"/>
      <c r="TRZ255" s="2"/>
      <c r="TSA255" s="2"/>
      <c r="TSB255" s="2"/>
      <c r="TSC255" s="2"/>
      <c r="TSD255" s="2"/>
      <c r="TSE255" s="2"/>
      <c r="TSF255" s="2"/>
      <c r="TSG255" s="2"/>
      <c r="TSH255" s="2"/>
      <c r="TSI255" s="2"/>
      <c r="TSJ255" s="2"/>
      <c r="TSK255" s="2"/>
      <c r="TSL255" s="2"/>
      <c r="TSM255" s="2"/>
      <c r="TSN255" s="2"/>
      <c r="TSO255" s="2"/>
      <c r="TSP255" s="2"/>
      <c r="TSQ255" s="2"/>
      <c r="TSR255" s="2"/>
      <c r="TSS255" s="2"/>
      <c r="TST255" s="2"/>
      <c r="TSU255" s="2"/>
      <c r="TSV255" s="2"/>
      <c r="TSW255" s="2"/>
      <c r="TSX255" s="2"/>
      <c r="TSY255" s="2"/>
      <c r="TSZ255" s="2"/>
      <c r="TTA255" s="2"/>
      <c r="TTB255" s="2"/>
      <c r="TTC255" s="2"/>
      <c r="TTD255" s="2"/>
      <c r="TTE255" s="2"/>
      <c r="TTF255" s="2"/>
      <c r="TTG255" s="2"/>
      <c r="TTH255" s="2"/>
      <c r="TTI255" s="2"/>
      <c r="TTJ255" s="2"/>
      <c r="TTK255" s="2"/>
      <c r="TTL255" s="2"/>
      <c r="TTM255" s="2"/>
      <c r="TTN255" s="2"/>
      <c r="TTO255" s="2"/>
      <c r="TTP255" s="2"/>
      <c r="TTQ255" s="2"/>
      <c r="TTR255" s="2"/>
      <c r="TTS255" s="2"/>
      <c r="TTT255" s="2"/>
      <c r="TTU255" s="2"/>
      <c r="TTV255" s="2"/>
      <c r="TTW255" s="2"/>
      <c r="TTX255" s="2"/>
      <c r="TTY255" s="2"/>
      <c r="TTZ255" s="2"/>
      <c r="TUA255" s="2"/>
      <c r="TUB255" s="2"/>
      <c r="TUC255" s="2"/>
      <c r="TUD255" s="2"/>
      <c r="TUE255" s="2"/>
      <c r="TUF255" s="2"/>
      <c r="TUG255" s="2"/>
      <c r="TUH255" s="2"/>
      <c r="TUI255" s="2"/>
      <c r="TUJ255" s="2"/>
      <c r="TUK255" s="2"/>
      <c r="TUL255" s="2"/>
      <c r="TUM255" s="2"/>
      <c r="TUN255" s="2"/>
      <c r="TUO255" s="2"/>
      <c r="TUP255" s="2"/>
      <c r="TUQ255" s="2"/>
      <c r="TUR255" s="2"/>
      <c r="TUS255" s="2"/>
      <c r="TUT255" s="2"/>
      <c r="TUU255" s="2"/>
      <c r="TUV255" s="2"/>
      <c r="TUW255" s="2"/>
      <c r="TUX255" s="2"/>
      <c r="TUY255" s="2"/>
      <c r="TUZ255" s="2"/>
      <c r="TVA255" s="2"/>
      <c r="TVB255" s="2"/>
      <c r="TVC255" s="2"/>
      <c r="TVD255" s="2"/>
      <c r="TVE255" s="2"/>
      <c r="TVF255" s="2"/>
      <c r="TVG255" s="2"/>
      <c r="TVH255" s="2"/>
      <c r="TVI255" s="2"/>
      <c r="TVJ255" s="2"/>
      <c r="TVK255" s="2"/>
      <c r="TVL255" s="2"/>
      <c r="TVM255" s="2"/>
      <c r="TVN255" s="2"/>
      <c r="TVO255" s="2"/>
      <c r="TVP255" s="2"/>
      <c r="TVQ255" s="2"/>
      <c r="TVR255" s="2"/>
      <c r="TVS255" s="2"/>
      <c r="TVT255" s="2"/>
      <c r="TVU255" s="2"/>
      <c r="TVV255" s="2"/>
      <c r="TVW255" s="2"/>
      <c r="TVX255" s="2"/>
      <c r="TVY255" s="2"/>
      <c r="TVZ255" s="2"/>
      <c r="TWA255" s="2"/>
      <c r="TWB255" s="2"/>
      <c r="TWC255" s="2"/>
      <c r="TWD255" s="2"/>
      <c r="TWE255" s="2"/>
      <c r="TWF255" s="2"/>
      <c r="TWG255" s="2"/>
      <c r="TWH255" s="2"/>
      <c r="TWI255" s="2"/>
      <c r="TWJ255" s="2"/>
      <c r="TWK255" s="2"/>
      <c r="TWL255" s="2"/>
      <c r="TWM255" s="2"/>
      <c r="TWN255" s="2"/>
      <c r="TWO255" s="2"/>
      <c r="TWP255" s="2"/>
      <c r="TWQ255" s="2"/>
      <c r="TWR255" s="2"/>
      <c r="TWS255" s="2"/>
      <c r="TWT255" s="2"/>
      <c r="TWU255" s="2"/>
      <c r="TWV255" s="2"/>
      <c r="TWW255" s="2"/>
      <c r="TWX255" s="2"/>
      <c r="TWY255" s="2"/>
      <c r="TWZ255" s="2"/>
      <c r="TXA255" s="2"/>
      <c r="TXB255" s="2"/>
      <c r="TXC255" s="2"/>
      <c r="TXD255" s="2"/>
      <c r="TXE255" s="2"/>
      <c r="TXF255" s="2"/>
      <c r="TXG255" s="2"/>
      <c r="TXH255" s="2"/>
      <c r="TXI255" s="2"/>
      <c r="TXJ255" s="2"/>
      <c r="TXK255" s="2"/>
      <c r="TXL255" s="2"/>
      <c r="TXM255" s="2"/>
      <c r="TXN255" s="2"/>
      <c r="TXO255" s="2"/>
      <c r="TXP255" s="2"/>
      <c r="TXQ255" s="2"/>
      <c r="TXR255" s="2"/>
      <c r="TXS255" s="2"/>
      <c r="TXT255" s="2"/>
      <c r="TXU255" s="2"/>
      <c r="TXV255" s="2"/>
      <c r="TXW255" s="2"/>
      <c r="TXX255" s="2"/>
      <c r="TXY255" s="2"/>
      <c r="TXZ255" s="2"/>
      <c r="TYA255" s="2"/>
      <c r="TYB255" s="2"/>
      <c r="TYC255" s="2"/>
      <c r="TYD255" s="2"/>
      <c r="TYE255" s="2"/>
      <c r="TYF255" s="2"/>
      <c r="TYG255" s="2"/>
      <c r="TYH255" s="2"/>
      <c r="TYI255" s="2"/>
      <c r="TYJ255" s="2"/>
      <c r="TYK255" s="2"/>
      <c r="TYL255" s="2"/>
      <c r="TYM255" s="2"/>
      <c r="TYN255" s="2"/>
      <c r="TYO255" s="2"/>
      <c r="TYP255" s="2"/>
      <c r="TYQ255" s="2"/>
      <c r="TYR255" s="2"/>
      <c r="TYS255" s="2"/>
      <c r="TYT255" s="2"/>
      <c r="TYU255" s="2"/>
      <c r="TYV255" s="2"/>
      <c r="TYW255" s="2"/>
      <c r="TYX255" s="2"/>
      <c r="TYY255" s="2"/>
      <c r="TYZ255" s="2"/>
      <c r="TZA255" s="2"/>
      <c r="TZB255" s="2"/>
      <c r="TZC255" s="2"/>
      <c r="TZD255" s="2"/>
      <c r="TZE255" s="2"/>
      <c r="TZF255" s="2"/>
      <c r="TZG255" s="2"/>
      <c r="TZH255" s="2"/>
      <c r="TZI255" s="2"/>
      <c r="TZJ255" s="2"/>
      <c r="TZK255" s="2"/>
      <c r="TZL255" s="2"/>
      <c r="TZM255" s="2"/>
      <c r="TZN255" s="2"/>
      <c r="TZO255" s="2"/>
      <c r="TZP255" s="2"/>
      <c r="TZQ255" s="2"/>
      <c r="TZR255" s="2"/>
      <c r="TZS255" s="2"/>
      <c r="TZT255" s="2"/>
      <c r="TZU255" s="2"/>
      <c r="TZV255" s="2"/>
      <c r="TZW255" s="2"/>
      <c r="TZX255" s="2"/>
      <c r="TZY255" s="2"/>
      <c r="TZZ255" s="2"/>
      <c r="UAA255" s="2"/>
      <c r="UAB255" s="2"/>
      <c r="UAC255" s="2"/>
      <c r="UAD255" s="2"/>
      <c r="UAE255" s="2"/>
      <c r="UAF255" s="2"/>
      <c r="UAG255" s="2"/>
      <c r="UAH255" s="2"/>
      <c r="UAI255" s="2"/>
      <c r="UAJ255" s="2"/>
      <c r="UAK255" s="2"/>
      <c r="UAL255" s="2"/>
      <c r="UAM255" s="2"/>
      <c r="UAN255" s="2"/>
      <c r="UAO255" s="2"/>
      <c r="UAP255" s="2"/>
      <c r="UAQ255" s="2"/>
      <c r="UAR255" s="2"/>
      <c r="UAS255" s="2"/>
      <c r="UAT255" s="2"/>
      <c r="UAU255" s="2"/>
      <c r="UAV255" s="2"/>
      <c r="UAW255" s="2"/>
      <c r="UAX255" s="2"/>
      <c r="UAY255" s="2"/>
      <c r="UAZ255" s="2"/>
      <c r="UBA255" s="2"/>
      <c r="UBB255" s="2"/>
      <c r="UBC255" s="2"/>
      <c r="UBD255" s="2"/>
      <c r="UBE255" s="2"/>
      <c r="UBF255" s="2"/>
      <c r="UBG255" s="2"/>
      <c r="UBH255" s="2"/>
      <c r="UBI255" s="2"/>
      <c r="UBJ255" s="2"/>
      <c r="UBK255" s="2"/>
      <c r="UBL255" s="2"/>
      <c r="UBM255" s="2"/>
      <c r="UBN255" s="2"/>
      <c r="UBO255" s="2"/>
      <c r="UBP255" s="2"/>
      <c r="UBQ255" s="2"/>
      <c r="UBR255" s="2"/>
      <c r="UBS255" s="2"/>
      <c r="UBT255" s="2"/>
      <c r="UBU255" s="2"/>
      <c r="UBV255" s="2"/>
      <c r="UBW255" s="2"/>
      <c r="UBX255" s="2"/>
      <c r="UBY255" s="2"/>
      <c r="UBZ255" s="2"/>
      <c r="UCA255" s="2"/>
      <c r="UCB255" s="2"/>
      <c r="UCC255" s="2"/>
      <c r="UCD255" s="2"/>
      <c r="UCE255" s="2"/>
      <c r="UCF255" s="2"/>
      <c r="UCG255" s="2"/>
      <c r="UCH255" s="2"/>
      <c r="UCI255" s="2"/>
      <c r="UCJ255" s="2"/>
      <c r="UCK255" s="2"/>
      <c r="UCL255" s="2"/>
      <c r="UCM255" s="2"/>
      <c r="UCN255" s="2"/>
      <c r="UCO255" s="2"/>
      <c r="UCP255" s="2"/>
      <c r="UCQ255" s="2"/>
      <c r="UCR255" s="2"/>
      <c r="UCS255" s="2"/>
      <c r="UCT255" s="2"/>
      <c r="UCU255" s="2"/>
      <c r="UCV255" s="2"/>
      <c r="UCW255" s="2"/>
      <c r="UCX255" s="2"/>
      <c r="UCY255" s="2"/>
      <c r="UCZ255" s="2"/>
      <c r="UDA255" s="2"/>
      <c r="UDB255" s="2"/>
      <c r="UDC255" s="2"/>
      <c r="UDD255" s="2"/>
      <c r="UDE255" s="2"/>
      <c r="UDF255" s="2"/>
      <c r="UDG255" s="2"/>
      <c r="UDH255" s="2"/>
      <c r="UDI255" s="2"/>
      <c r="UDJ255" s="2"/>
      <c r="UDK255" s="2"/>
      <c r="UDL255" s="2"/>
      <c r="UDM255" s="2"/>
      <c r="UDN255" s="2"/>
      <c r="UDO255" s="2"/>
      <c r="UDP255" s="2"/>
      <c r="UDQ255" s="2"/>
      <c r="UDR255" s="2"/>
      <c r="UDS255" s="2"/>
      <c r="UDT255" s="2"/>
      <c r="UDU255" s="2"/>
      <c r="UDV255" s="2"/>
      <c r="UDW255" s="2"/>
      <c r="UDX255" s="2"/>
      <c r="UDY255" s="2"/>
      <c r="UDZ255" s="2"/>
      <c r="UEA255" s="2"/>
      <c r="UEB255" s="2"/>
      <c r="UEC255" s="2"/>
      <c r="UED255" s="2"/>
      <c r="UEE255" s="2"/>
      <c r="UEF255" s="2"/>
      <c r="UEG255" s="2"/>
      <c r="UEH255" s="2"/>
      <c r="UEI255" s="2"/>
      <c r="UEJ255" s="2"/>
      <c r="UEK255" s="2"/>
      <c r="UEL255" s="2"/>
      <c r="UEM255" s="2"/>
      <c r="UEN255" s="2"/>
      <c r="UEO255" s="2"/>
      <c r="UEP255" s="2"/>
      <c r="UEQ255" s="2"/>
      <c r="UER255" s="2"/>
      <c r="UES255" s="2"/>
      <c r="UET255" s="2"/>
      <c r="UEU255" s="2"/>
      <c r="UEV255" s="2"/>
      <c r="UEW255" s="2"/>
      <c r="UEX255" s="2"/>
      <c r="UEY255" s="2"/>
      <c r="UEZ255" s="2"/>
      <c r="UFA255" s="2"/>
      <c r="UFB255" s="2"/>
      <c r="UFC255" s="2"/>
      <c r="UFD255" s="2"/>
      <c r="UFE255" s="2"/>
      <c r="UFF255" s="2"/>
      <c r="UFG255" s="2"/>
      <c r="UFH255" s="2"/>
      <c r="UFI255" s="2"/>
      <c r="UFJ255" s="2"/>
      <c r="UFK255" s="2"/>
      <c r="UFL255" s="2"/>
      <c r="UFM255" s="2"/>
      <c r="UFN255" s="2"/>
      <c r="UFO255" s="2"/>
      <c r="UFP255" s="2"/>
      <c r="UFQ255" s="2"/>
      <c r="UFR255" s="2"/>
      <c r="UFS255" s="2"/>
      <c r="UFT255" s="2"/>
      <c r="UFU255" s="2"/>
      <c r="UFV255" s="2"/>
      <c r="UFW255" s="2"/>
      <c r="UFX255" s="2"/>
      <c r="UFY255" s="2"/>
      <c r="UFZ255" s="2"/>
      <c r="UGA255" s="2"/>
      <c r="UGB255" s="2"/>
      <c r="UGC255" s="2"/>
      <c r="UGD255" s="2"/>
      <c r="UGE255" s="2"/>
      <c r="UGF255" s="2"/>
      <c r="UGG255" s="2"/>
      <c r="UGH255" s="2"/>
      <c r="UGI255" s="2"/>
      <c r="UGJ255" s="2"/>
      <c r="UGK255" s="2"/>
      <c r="UGL255" s="2"/>
      <c r="UGM255" s="2"/>
      <c r="UGN255" s="2"/>
      <c r="UGO255" s="2"/>
      <c r="UGP255" s="2"/>
      <c r="UGQ255" s="2"/>
      <c r="UGR255" s="2"/>
      <c r="UGS255" s="2"/>
      <c r="UGT255" s="2"/>
      <c r="UGU255" s="2"/>
      <c r="UGV255" s="2"/>
      <c r="UGW255" s="2"/>
      <c r="UGX255" s="2"/>
      <c r="UGY255" s="2"/>
      <c r="UGZ255" s="2"/>
      <c r="UHA255" s="2"/>
      <c r="UHB255" s="2"/>
      <c r="UHC255" s="2"/>
      <c r="UHD255" s="2"/>
      <c r="UHE255" s="2"/>
      <c r="UHF255" s="2"/>
      <c r="UHG255" s="2"/>
      <c r="UHH255" s="2"/>
      <c r="UHI255" s="2"/>
      <c r="UHJ255" s="2"/>
      <c r="UHK255" s="2"/>
      <c r="UHL255" s="2"/>
      <c r="UHM255" s="2"/>
      <c r="UHN255" s="2"/>
      <c r="UHO255" s="2"/>
      <c r="UHP255" s="2"/>
      <c r="UHQ255" s="2"/>
      <c r="UHR255" s="2"/>
      <c r="UHS255" s="2"/>
      <c r="UHT255" s="2"/>
      <c r="UHU255" s="2"/>
      <c r="UHV255" s="2"/>
      <c r="UHW255" s="2"/>
      <c r="UHX255" s="2"/>
      <c r="UHY255" s="2"/>
      <c r="UHZ255" s="2"/>
      <c r="UIA255" s="2"/>
      <c r="UIB255" s="2"/>
      <c r="UIC255" s="2"/>
      <c r="UID255" s="2"/>
      <c r="UIE255" s="2"/>
      <c r="UIF255" s="2"/>
      <c r="UIG255" s="2"/>
      <c r="UIH255" s="2"/>
      <c r="UII255" s="2"/>
      <c r="UIJ255" s="2"/>
      <c r="UIK255" s="2"/>
      <c r="UIL255" s="2"/>
      <c r="UIM255" s="2"/>
      <c r="UIN255" s="2"/>
      <c r="UIO255" s="2"/>
      <c r="UIP255" s="2"/>
      <c r="UIQ255" s="2"/>
      <c r="UIR255" s="2"/>
      <c r="UIS255" s="2"/>
      <c r="UIT255" s="2"/>
      <c r="UIU255" s="2"/>
      <c r="UIV255" s="2"/>
      <c r="UIW255" s="2"/>
      <c r="UIX255" s="2"/>
      <c r="UIY255" s="2"/>
      <c r="UIZ255" s="2"/>
      <c r="UJA255" s="2"/>
      <c r="UJB255" s="2"/>
      <c r="UJC255" s="2"/>
      <c r="UJD255" s="2"/>
      <c r="UJE255" s="2"/>
      <c r="UJF255" s="2"/>
      <c r="UJG255" s="2"/>
      <c r="UJH255" s="2"/>
      <c r="UJI255" s="2"/>
      <c r="UJJ255" s="2"/>
      <c r="UJK255" s="2"/>
      <c r="UJL255" s="2"/>
      <c r="UJM255" s="2"/>
      <c r="UJN255" s="2"/>
      <c r="UJO255" s="2"/>
      <c r="UJP255" s="2"/>
      <c r="UJQ255" s="2"/>
      <c r="UJR255" s="2"/>
      <c r="UJS255" s="2"/>
      <c r="UJT255" s="2"/>
      <c r="UJU255" s="2"/>
      <c r="UJV255" s="2"/>
      <c r="UJW255" s="2"/>
      <c r="UJX255" s="2"/>
      <c r="UJY255" s="2"/>
      <c r="UJZ255" s="2"/>
      <c r="UKA255" s="2"/>
      <c r="UKB255" s="2"/>
      <c r="UKC255" s="2"/>
      <c r="UKD255" s="2"/>
      <c r="UKE255" s="2"/>
      <c r="UKF255" s="2"/>
      <c r="UKG255" s="2"/>
      <c r="UKH255" s="2"/>
      <c r="UKI255" s="2"/>
      <c r="UKJ255" s="2"/>
      <c r="UKK255" s="2"/>
      <c r="UKL255" s="2"/>
      <c r="UKM255" s="2"/>
      <c r="UKN255" s="2"/>
      <c r="UKO255" s="2"/>
      <c r="UKP255" s="2"/>
      <c r="UKQ255" s="2"/>
      <c r="UKR255" s="2"/>
      <c r="UKS255" s="2"/>
      <c r="UKT255" s="2"/>
      <c r="UKU255" s="2"/>
      <c r="UKV255" s="2"/>
      <c r="UKW255" s="2"/>
      <c r="UKX255" s="2"/>
      <c r="UKY255" s="2"/>
      <c r="UKZ255" s="2"/>
      <c r="ULA255" s="2"/>
      <c r="ULB255" s="2"/>
      <c r="ULC255" s="2"/>
      <c r="ULD255" s="2"/>
      <c r="ULE255" s="2"/>
      <c r="ULF255" s="2"/>
      <c r="ULG255" s="2"/>
      <c r="ULH255" s="2"/>
      <c r="ULI255" s="2"/>
      <c r="ULJ255" s="2"/>
      <c r="ULK255" s="2"/>
      <c r="ULL255" s="2"/>
      <c r="ULM255" s="2"/>
      <c r="ULN255" s="2"/>
      <c r="ULO255" s="2"/>
      <c r="ULP255" s="2"/>
      <c r="ULQ255" s="2"/>
      <c r="ULR255" s="2"/>
      <c r="ULS255" s="2"/>
      <c r="ULT255" s="2"/>
      <c r="ULU255" s="2"/>
      <c r="ULV255" s="2"/>
      <c r="ULW255" s="2"/>
      <c r="ULX255" s="2"/>
      <c r="ULY255" s="2"/>
      <c r="ULZ255" s="2"/>
      <c r="UMA255" s="2"/>
      <c r="UMB255" s="2"/>
      <c r="UMC255" s="2"/>
      <c r="UMD255" s="2"/>
      <c r="UME255" s="2"/>
      <c r="UMF255" s="2"/>
      <c r="UMG255" s="2"/>
      <c r="UMH255" s="2"/>
      <c r="UMI255" s="2"/>
      <c r="UMJ255" s="2"/>
      <c r="UMK255" s="2"/>
      <c r="UML255" s="2"/>
      <c r="UMM255" s="2"/>
      <c r="UMN255" s="2"/>
      <c r="UMO255" s="2"/>
      <c r="UMP255" s="2"/>
      <c r="UMQ255" s="2"/>
      <c r="UMR255" s="2"/>
      <c r="UMS255" s="2"/>
      <c r="UMT255" s="2"/>
      <c r="UMU255" s="2"/>
      <c r="UMV255" s="2"/>
      <c r="UMW255" s="2"/>
      <c r="UMX255" s="2"/>
      <c r="UMY255" s="2"/>
      <c r="UMZ255" s="2"/>
      <c r="UNA255" s="2"/>
      <c r="UNB255" s="2"/>
      <c r="UNC255" s="2"/>
      <c r="UND255" s="2"/>
      <c r="UNE255" s="2"/>
      <c r="UNF255" s="2"/>
      <c r="UNG255" s="2"/>
      <c r="UNH255" s="2"/>
      <c r="UNI255" s="2"/>
      <c r="UNJ255" s="2"/>
      <c r="UNK255" s="2"/>
      <c r="UNL255" s="2"/>
      <c r="UNM255" s="2"/>
      <c r="UNN255" s="2"/>
      <c r="UNO255" s="2"/>
      <c r="UNP255" s="2"/>
      <c r="UNQ255" s="2"/>
      <c r="UNR255" s="2"/>
      <c r="UNS255" s="2"/>
      <c r="UNT255" s="2"/>
      <c r="UNU255" s="2"/>
      <c r="UNV255" s="2"/>
      <c r="UNW255" s="2"/>
      <c r="UNX255" s="2"/>
      <c r="UNY255" s="2"/>
      <c r="UNZ255" s="2"/>
      <c r="UOA255" s="2"/>
      <c r="UOB255" s="2"/>
      <c r="UOC255" s="2"/>
      <c r="UOD255" s="2"/>
      <c r="UOE255" s="2"/>
      <c r="UOF255" s="2"/>
      <c r="UOG255" s="2"/>
      <c r="UOH255" s="2"/>
      <c r="UOI255" s="2"/>
      <c r="UOJ255" s="2"/>
      <c r="UOK255" s="2"/>
      <c r="UOL255" s="2"/>
      <c r="UOM255" s="2"/>
      <c r="UON255" s="2"/>
      <c r="UOO255" s="2"/>
      <c r="UOP255" s="2"/>
      <c r="UOQ255" s="2"/>
      <c r="UOR255" s="2"/>
      <c r="UOS255" s="2"/>
      <c r="UOT255" s="2"/>
      <c r="UOU255" s="2"/>
      <c r="UOV255" s="2"/>
      <c r="UOW255" s="2"/>
      <c r="UOX255" s="2"/>
      <c r="UOY255" s="2"/>
      <c r="UOZ255" s="2"/>
      <c r="UPA255" s="2"/>
      <c r="UPB255" s="2"/>
      <c r="UPC255" s="2"/>
      <c r="UPD255" s="2"/>
      <c r="UPE255" s="2"/>
      <c r="UPF255" s="2"/>
      <c r="UPG255" s="2"/>
      <c r="UPH255" s="2"/>
      <c r="UPI255" s="2"/>
      <c r="UPJ255" s="2"/>
      <c r="UPK255" s="2"/>
      <c r="UPL255" s="2"/>
      <c r="UPM255" s="2"/>
      <c r="UPN255" s="2"/>
      <c r="UPO255" s="2"/>
      <c r="UPP255" s="2"/>
      <c r="UPQ255" s="2"/>
      <c r="UPR255" s="2"/>
      <c r="UPS255" s="2"/>
      <c r="UPT255" s="2"/>
      <c r="UPU255" s="2"/>
      <c r="UPV255" s="2"/>
      <c r="UPW255" s="2"/>
      <c r="UPX255" s="2"/>
      <c r="UPY255" s="2"/>
      <c r="UPZ255" s="2"/>
      <c r="UQA255" s="2"/>
      <c r="UQB255" s="2"/>
      <c r="UQC255" s="2"/>
      <c r="UQD255" s="2"/>
      <c r="UQE255" s="2"/>
      <c r="UQF255" s="2"/>
      <c r="UQG255" s="2"/>
      <c r="UQH255" s="2"/>
      <c r="UQI255" s="2"/>
      <c r="UQJ255" s="2"/>
      <c r="UQK255" s="2"/>
      <c r="UQL255" s="2"/>
      <c r="UQM255" s="2"/>
      <c r="UQN255" s="2"/>
      <c r="UQO255" s="2"/>
      <c r="UQP255" s="2"/>
      <c r="UQQ255" s="2"/>
      <c r="UQR255" s="2"/>
      <c r="UQS255" s="2"/>
      <c r="UQT255" s="2"/>
      <c r="UQU255" s="2"/>
      <c r="UQV255" s="2"/>
      <c r="UQW255" s="2"/>
      <c r="UQX255" s="2"/>
      <c r="UQY255" s="2"/>
      <c r="UQZ255" s="2"/>
      <c r="URA255" s="2"/>
      <c r="URB255" s="2"/>
      <c r="URC255" s="2"/>
      <c r="URD255" s="2"/>
      <c r="URE255" s="2"/>
      <c r="URF255" s="2"/>
      <c r="URG255" s="2"/>
      <c r="URH255" s="2"/>
      <c r="URI255" s="2"/>
      <c r="URJ255" s="2"/>
      <c r="URK255" s="2"/>
      <c r="URL255" s="2"/>
      <c r="URM255" s="2"/>
      <c r="URN255" s="2"/>
      <c r="URO255" s="2"/>
      <c r="URP255" s="2"/>
      <c r="URQ255" s="2"/>
      <c r="URR255" s="2"/>
      <c r="URS255" s="2"/>
      <c r="URT255" s="2"/>
      <c r="URU255" s="2"/>
      <c r="URV255" s="2"/>
      <c r="URW255" s="2"/>
      <c r="URX255" s="2"/>
      <c r="URY255" s="2"/>
      <c r="URZ255" s="2"/>
      <c r="USA255" s="2"/>
      <c r="USB255" s="2"/>
      <c r="USC255" s="2"/>
      <c r="USD255" s="2"/>
      <c r="USE255" s="2"/>
      <c r="USF255" s="2"/>
      <c r="USG255" s="2"/>
      <c r="USH255" s="2"/>
      <c r="USI255" s="2"/>
      <c r="USJ255" s="2"/>
      <c r="USK255" s="2"/>
      <c r="USL255" s="2"/>
      <c r="USM255" s="2"/>
      <c r="USN255" s="2"/>
      <c r="USO255" s="2"/>
      <c r="USP255" s="2"/>
      <c r="USQ255" s="2"/>
      <c r="USR255" s="2"/>
      <c r="USS255" s="2"/>
      <c r="UST255" s="2"/>
      <c r="USU255" s="2"/>
      <c r="USV255" s="2"/>
      <c r="USW255" s="2"/>
      <c r="USX255" s="2"/>
      <c r="USY255" s="2"/>
      <c r="USZ255" s="2"/>
      <c r="UTA255" s="2"/>
      <c r="UTB255" s="2"/>
      <c r="UTC255" s="2"/>
      <c r="UTD255" s="2"/>
      <c r="UTE255" s="2"/>
      <c r="UTF255" s="2"/>
      <c r="UTG255" s="2"/>
      <c r="UTH255" s="2"/>
      <c r="UTI255" s="2"/>
      <c r="UTJ255" s="2"/>
      <c r="UTK255" s="2"/>
      <c r="UTL255" s="2"/>
      <c r="UTM255" s="2"/>
      <c r="UTN255" s="2"/>
      <c r="UTO255" s="2"/>
      <c r="UTP255" s="2"/>
      <c r="UTQ255" s="2"/>
      <c r="UTR255" s="2"/>
      <c r="UTS255" s="2"/>
      <c r="UTT255" s="2"/>
      <c r="UTU255" s="2"/>
      <c r="UTV255" s="2"/>
      <c r="UTW255" s="2"/>
      <c r="UTX255" s="2"/>
      <c r="UTY255" s="2"/>
      <c r="UTZ255" s="2"/>
      <c r="UUA255" s="2"/>
      <c r="UUB255" s="2"/>
      <c r="UUC255" s="2"/>
      <c r="UUD255" s="2"/>
      <c r="UUE255" s="2"/>
      <c r="UUF255" s="2"/>
      <c r="UUG255" s="2"/>
      <c r="UUH255" s="2"/>
      <c r="UUI255" s="2"/>
      <c r="UUJ255" s="2"/>
      <c r="UUK255" s="2"/>
      <c r="UUL255" s="2"/>
      <c r="UUM255" s="2"/>
      <c r="UUN255" s="2"/>
      <c r="UUO255" s="2"/>
      <c r="UUP255" s="2"/>
      <c r="UUQ255" s="2"/>
      <c r="UUR255" s="2"/>
      <c r="UUS255" s="2"/>
      <c r="UUT255" s="2"/>
      <c r="UUU255" s="2"/>
      <c r="UUV255" s="2"/>
      <c r="UUW255" s="2"/>
      <c r="UUX255" s="2"/>
      <c r="UUY255" s="2"/>
      <c r="UUZ255" s="2"/>
      <c r="UVA255" s="2"/>
      <c r="UVB255" s="2"/>
      <c r="UVC255" s="2"/>
      <c r="UVD255" s="2"/>
      <c r="UVE255" s="2"/>
      <c r="UVF255" s="2"/>
      <c r="UVG255" s="2"/>
      <c r="UVH255" s="2"/>
      <c r="UVI255" s="2"/>
      <c r="UVJ255" s="2"/>
      <c r="UVK255" s="2"/>
      <c r="UVL255" s="2"/>
      <c r="UVM255" s="2"/>
      <c r="UVN255" s="2"/>
      <c r="UVO255" s="2"/>
      <c r="UVP255" s="2"/>
      <c r="UVQ255" s="2"/>
      <c r="UVR255" s="2"/>
      <c r="UVS255" s="2"/>
      <c r="UVT255" s="2"/>
      <c r="UVU255" s="2"/>
      <c r="UVV255" s="2"/>
      <c r="UVW255" s="2"/>
      <c r="UVX255" s="2"/>
      <c r="UVY255" s="2"/>
      <c r="UVZ255" s="2"/>
      <c r="UWA255" s="2"/>
      <c r="UWB255" s="2"/>
      <c r="UWC255" s="2"/>
      <c r="UWD255" s="2"/>
      <c r="UWE255" s="2"/>
      <c r="UWF255" s="2"/>
      <c r="UWG255" s="2"/>
      <c r="UWH255" s="2"/>
      <c r="UWI255" s="2"/>
      <c r="UWJ255" s="2"/>
      <c r="UWK255" s="2"/>
      <c r="UWL255" s="2"/>
      <c r="UWM255" s="2"/>
      <c r="UWN255" s="2"/>
      <c r="UWO255" s="2"/>
      <c r="UWP255" s="2"/>
      <c r="UWQ255" s="2"/>
      <c r="UWR255" s="2"/>
      <c r="UWS255" s="2"/>
      <c r="UWT255" s="2"/>
      <c r="UWU255" s="2"/>
      <c r="UWV255" s="2"/>
      <c r="UWW255" s="2"/>
      <c r="UWX255" s="2"/>
      <c r="UWY255" s="2"/>
      <c r="UWZ255" s="2"/>
      <c r="UXA255" s="2"/>
      <c r="UXB255" s="2"/>
      <c r="UXC255" s="2"/>
      <c r="UXD255" s="2"/>
      <c r="UXE255" s="2"/>
      <c r="UXF255" s="2"/>
      <c r="UXG255" s="2"/>
      <c r="UXH255" s="2"/>
      <c r="UXI255" s="2"/>
      <c r="UXJ255" s="2"/>
      <c r="UXK255" s="2"/>
      <c r="UXL255" s="2"/>
      <c r="UXM255" s="2"/>
      <c r="UXN255" s="2"/>
      <c r="UXO255" s="2"/>
      <c r="UXP255" s="2"/>
      <c r="UXQ255" s="2"/>
      <c r="UXR255" s="2"/>
      <c r="UXS255" s="2"/>
      <c r="UXT255" s="2"/>
      <c r="UXU255" s="2"/>
      <c r="UXV255" s="2"/>
      <c r="UXW255" s="2"/>
      <c r="UXX255" s="2"/>
      <c r="UXY255" s="2"/>
      <c r="UXZ255" s="2"/>
      <c r="UYA255" s="2"/>
      <c r="UYB255" s="2"/>
      <c r="UYC255" s="2"/>
      <c r="UYD255" s="2"/>
      <c r="UYE255" s="2"/>
      <c r="UYF255" s="2"/>
      <c r="UYG255" s="2"/>
      <c r="UYH255" s="2"/>
      <c r="UYI255" s="2"/>
      <c r="UYJ255" s="2"/>
      <c r="UYK255" s="2"/>
      <c r="UYL255" s="2"/>
      <c r="UYM255" s="2"/>
      <c r="UYN255" s="2"/>
      <c r="UYO255" s="2"/>
      <c r="UYP255" s="2"/>
      <c r="UYQ255" s="2"/>
      <c r="UYR255" s="2"/>
      <c r="UYS255" s="2"/>
      <c r="UYT255" s="2"/>
      <c r="UYU255" s="2"/>
      <c r="UYV255" s="2"/>
      <c r="UYW255" s="2"/>
      <c r="UYX255" s="2"/>
      <c r="UYY255" s="2"/>
      <c r="UYZ255" s="2"/>
      <c r="UZA255" s="2"/>
      <c r="UZB255" s="2"/>
      <c r="UZC255" s="2"/>
      <c r="UZD255" s="2"/>
      <c r="UZE255" s="2"/>
      <c r="UZF255" s="2"/>
      <c r="UZG255" s="2"/>
      <c r="UZH255" s="2"/>
      <c r="UZI255" s="2"/>
      <c r="UZJ255" s="2"/>
      <c r="UZK255" s="2"/>
      <c r="UZL255" s="2"/>
      <c r="UZM255" s="2"/>
      <c r="UZN255" s="2"/>
      <c r="UZO255" s="2"/>
      <c r="UZP255" s="2"/>
      <c r="UZQ255" s="2"/>
      <c r="UZR255" s="2"/>
      <c r="UZS255" s="2"/>
      <c r="UZT255" s="2"/>
      <c r="UZU255" s="2"/>
      <c r="UZV255" s="2"/>
      <c r="UZW255" s="2"/>
      <c r="UZX255" s="2"/>
      <c r="UZY255" s="2"/>
      <c r="UZZ255" s="2"/>
      <c r="VAA255" s="2"/>
      <c r="VAB255" s="2"/>
      <c r="VAC255" s="2"/>
      <c r="VAD255" s="2"/>
      <c r="VAE255" s="2"/>
      <c r="VAF255" s="2"/>
      <c r="VAG255" s="2"/>
      <c r="VAH255" s="2"/>
      <c r="VAI255" s="2"/>
      <c r="VAJ255" s="2"/>
      <c r="VAK255" s="2"/>
      <c r="VAL255" s="2"/>
      <c r="VAM255" s="2"/>
      <c r="VAN255" s="2"/>
      <c r="VAO255" s="2"/>
      <c r="VAP255" s="2"/>
      <c r="VAQ255" s="2"/>
      <c r="VAR255" s="2"/>
      <c r="VAS255" s="2"/>
      <c r="VAT255" s="2"/>
      <c r="VAU255" s="2"/>
      <c r="VAV255" s="2"/>
      <c r="VAW255" s="2"/>
      <c r="VAX255" s="2"/>
      <c r="VAY255" s="2"/>
      <c r="VAZ255" s="2"/>
      <c r="VBA255" s="2"/>
      <c r="VBB255" s="2"/>
      <c r="VBC255" s="2"/>
      <c r="VBD255" s="2"/>
      <c r="VBE255" s="2"/>
      <c r="VBF255" s="2"/>
      <c r="VBG255" s="2"/>
      <c r="VBH255" s="2"/>
      <c r="VBI255" s="2"/>
      <c r="VBJ255" s="2"/>
      <c r="VBK255" s="2"/>
      <c r="VBL255" s="2"/>
      <c r="VBM255" s="2"/>
      <c r="VBN255" s="2"/>
      <c r="VBO255" s="2"/>
      <c r="VBP255" s="2"/>
      <c r="VBQ255" s="2"/>
      <c r="VBR255" s="2"/>
      <c r="VBS255" s="2"/>
      <c r="VBT255" s="2"/>
      <c r="VBU255" s="2"/>
      <c r="VBV255" s="2"/>
      <c r="VBW255" s="2"/>
      <c r="VBX255" s="2"/>
      <c r="VBY255" s="2"/>
      <c r="VBZ255" s="2"/>
      <c r="VCA255" s="2"/>
      <c r="VCB255" s="2"/>
      <c r="VCC255" s="2"/>
      <c r="VCD255" s="2"/>
      <c r="VCE255" s="2"/>
      <c r="VCF255" s="2"/>
      <c r="VCG255" s="2"/>
      <c r="VCH255" s="2"/>
      <c r="VCI255" s="2"/>
      <c r="VCJ255" s="2"/>
      <c r="VCK255" s="2"/>
      <c r="VCL255" s="2"/>
      <c r="VCM255" s="2"/>
      <c r="VCN255" s="2"/>
      <c r="VCO255" s="2"/>
      <c r="VCP255" s="2"/>
      <c r="VCQ255" s="2"/>
      <c r="VCR255" s="2"/>
      <c r="VCS255" s="2"/>
      <c r="VCT255" s="2"/>
      <c r="VCU255" s="2"/>
      <c r="VCV255" s="2"/>
      <c r="VCW255" s="2"/>
      <c r="VCX255" s="2"/>
      <c r="VCY255" s="2"/>
      <c r="VCZ255" s="2"/>
      <c r="VDA255" s="2"/>
      <c r="VDB255" s="2"/>
      <c r="VDC255" s="2"/>
      <c r="VDD255" s="2"/>
      <c r="VDE255" s="2"/>
      <c r="VDF255" s="2"/>
      <c r="VDG255" s="2"/>
      <c r="VDH255" s="2"/>
      <c r="VDI255" s="2"/>
      <c r="VDJ255" s="2"/>
      <c r="VDK255" s="2"/>
      <c r="VDL255" s="2"/>
      <c r="VDM255" s="2"/>
      <c r="VDN255" s="2"/>
      <c r="VDO255" s="2"/>
      <c r="VDP255" s="2"/>
      <c r="VDQ255" s="2"/>
      <c r="VDR255" s="2"/>
      <c r="VDS255" s="2"/>
      <c r="VDT255" s="2"/>
      <c r="VDU255" s="2"/>
      <c r="VDV255" s="2"/>
      <c r="VDW255" s="2"/>
      <c r="VDX255" s="2"/>
      <c r="VDY255" s="2"/>
      <c r="VDZ255" s="2"/>
      <c r="VEA255" s="2"/>
      <c r="VEB255" s="2"/>
      <c r="VEC255" s="2"/>
      <c r="VED255" s="2"/>
      <c r="VEE255" s="2"/>
      <c r="VEF255" s="2"/>
      <c r="VEG255" s="2"/>
      <c r="VEH255" s="2"/>
      <c r="VEI255" s="2"/>
      <c r="VEJ255" s="2"/>
      <c r="VEK255" s="2"/>
      <c r="VEL255" s="2"/>
      <c r="VEM255" s="2"/>
      <c r="VEN255" s="2"/>
      <c r="VEO255" s="2"/>
      <c r="VEP255" s="2"/>
      <c r="VEQ255" s="2"/>
      <c r="VER255" s="2"/>
      <c r="VES255" s="2"/>
      <c r="VET255" s="2"/>
      <c r="VEU255" s="2"/>
      <c r="VEV255" s="2"/>
      <c r="VEW255" s="2"/>
      <c r="VEX255" s="2"/>
      <c r="VEY255" s="2"/>
      <c r="VEZ255" s="2"/>
      <c r="VFA255" s="2"/>
      <c r="VFB255" s="2"/>
      <c r="VFC255" s="2"/>
      <c r="VFD255" s="2"/>
      <c r="VFE255" s="2"/>
      <c r="VFF255" s="2"/>
      <c r="VFG255" s="2"/>
      <c r="VFH255" s="2"/>
      <c r="VFI255" s="2"/>
      <c r="VFJ255" s="2"/>
      <c r="VFK255" s="2"/>
      <c r="VFL255" s="2"/>
      <c r="VFM255" s="2"/>
      <c r="VFN255" s="2"/>
      <c r="VFO255" s="2"/>
      <c r="VFP255" s="2"/>
      <c r="VFQ255" s="2"/>
      <c r="VFR255" s="2"/>
      <c r="VFS255" s="2"/>
      <c r="VFT255" s="2"/>
      <c r="VFU255" s="2"/>
      <c r="VFV255" s="2"/>
      <c r="VFW255" s="2"/>
      <c r="VFX255" s="2"/>
      <c r="VFY255" s="2"/>
      <c r="VFZ255" s="2"/>
      <c r="VGA255" s="2"/>
      <c r="VGB255" s="2"/>
      <c r="VGC255" s="2"/>
      <c r="VGD255" s="2"/>
      <c r="VGE255" s="2"/>
      <c r="VGF255" s="2"/>
      <c r="VGG255" s="2"/>
      <c r="VGH255" s="2"/>
      <c r="VGI255" s="2"/>
      <c r="VGJ255" s="2"/>
      <c r="VGK255" s="2"/>
      <c r="VGL255" s="2"/>
      <c r="VGM255" s="2"/>
      <c r="VGN255" s="2"/>
      <c r="VGO255" s="2"/>
      <c r="VGP255" s="2"/>
      <c r="VGQ255" s="2"/>
      <c r="VGR255" s="2"/>
      <c r="VGS255" s="2"/>
      <c r="VGT255" s="2"/>
      <c r="VGU255" s="2"/>
      <c r="VGV255" s="2"/>
      <c r="VGW255" s="2"/>
      <c r="VGX255" s="2"/>
      <c r="VGY255" s="2"/>
      <c r="VGZ255" s="2"/>
      <c r="VHA255" s="2"/>
      <c r="VHB255" s="2"/>
      <c r="VHC255" s="2"/>
      <c r="VHD255" s="2"/>
      <c r="VHE255" s="2"/>
      <c r="VHF255" s="2"/>
      <c r="VHG255" s="2"/>
      <c r="VHH255" s="2"/>
      <c r="VHI255" s="2"/>
      <c r="VHJ255" s="2"/>
      <c r="VHK255" s="2"/>
      <c r="VHL255" s="2"/>
      <c r="VHM255" s="2"/>
      <c r="VHN255" s="2"/>
      <c r="VHO255" s="2"/>
      <c r="VHP255" s="2"/>
      <c r="VHQ255" s="2"/>
      <c r="VHR255" s="2"/>
      <c r="VHS255" s="2"/>
      <c r="VHT255" s="2"/>
      <c r="VHU255" s="2"/>
      <c r="VHV255" s="2"/>
      <c r="VHW255" s="2"/>
      <c r="VHX255" s="2"/>
      <c r="VHY255" s="2"/>
      <c r="VHZ255" s="2"/>
      <c r="VIA255" s="2"/>
      <c r="VIB255" s="2"/>
      <c r="VIC255" s="2"/>
      <c r="VID255" s="2"/>
      <c r="VIE255" s="2"/>
      <c r="VIF255" s="2"/>
      <c r="VIG255" s="2"/>
      <c r="VIH255" s="2"/>
      <c r="VII255" s="2"/>
      <c r="VIJ255" s="2"/>
      <c r="VIK255" s="2"/>
      <c r="VIL255" s="2"/>
      <c r="VIM255" s="2"/>
      <c r="VIN255" s="2"/>
      <c r="VIO255" s="2"/>
      <c r="VIP255" s="2"/>
      <c r="VIQ255" s="2"/>
      <c r="VIR255" s="2"/>
      <c r="VIS255" s="2"/>
      <c r="VIT255" s="2"/>
      <c r="VIU255" s="2"/>
      <c r="VIV255" s="2"/>
      <c r="VIW255" s="2"/>
      <c r="VIX255" s="2"/>
      <c r="VIY255" s="2"/>
      <c r="VIZ255" s="2"/>
      <c r="VJA255" s="2"/>
      <c r="VJB255" s="2"/>
      <c r="VJC255" s="2"/>
      <c r="VJD255" s="2"/>
      <c r="VJE255" s="2"/>
      <c r="VJF255" s="2"/>
      <c r="VJG255" s="2"/>
      <c r="VJH255" s="2"/>
      <c r="VJI255" s="2"/>
      <c r="VJJ255" s="2"/>
      <c r="VJK255" s="2"/>
      <c r="VJL255" s="2"/>
      <c r="VJM255" s="2"/>
      <c r="VJN255" s="2"/>
      <c r="VJO255" s="2"/>
      <c r="VJP255" s="2"/>
      <c r="VJQ255" s="2"/>
      <c r="VJR255" s="2"/>
      <c r="VJS255" s="2"/>
      <c r="VJT255" s="2"/>
      <c r="VJU255" s="2"/>
      <c r="VJV255" s="2"/>
      <c r="VJW255" s="2"/>
      <c r="VJX255" s="2"/>
      <c r="VJY255" s="2"/>
      <c r="VJZ255" s="2"/>
      <c r="VKA255" s="2"/>
      <c r="VKB255" s="2"/>
      <c r="VKC255" s="2"/>
      <c r="VKD255" s="2"/>
      <c r="VKE255" s="2"/>
      <c r="VKF255" s="2"/>
      <c r="VKG255" s="2"/>
      <c r="VKH255" s="2"/>
      <c r="VKI255" s="2"/>
      <c r="VKJ255" s="2"/>
      <c r="VKK255" s="2"/>
      <c r="VKL255" s="2"/>
      <c r="VKM255" s="2"/>
      <c r="VKN255" s="2"/>
      <c r="VKO255" s="2"/>
      <c r="VKP255" s="2"/>
      <c r="VKQ255" s="2"/>
      <c r="VKR255" s="2"/>
      <c r="VKS255" s="2"/>
      <c r="VKT255" s="2"/>
      <c r="VKU255" s="2"/>
      <c r="VKV255" s="2"/>
      <c r="VKW255" s="2"/>
      <c r="VKX255" s="2"/>
      <c r="VKY255" s="2"/>
      <c r="VKZ255" s="2"/>
      <c r="VLA255" s="2"/>
      <c r="VLB255" s="2"/>
      <c r="VLC255" s="2"/>
      <c r="VLD255" s="2"/>
      <c r="VLE255" s="2"/>
      <c r="VLF255" s="2"/>
      <c r="VLG255" s="2"/>
      <c r="VLH255" s="2"/>
      <c r="VLI255" s="2"/>
      <c r="VLJ255" s="2"/>
      <c r="VLK255" s="2"/>
      <c r="VLL255" s="2"/>
      <c r="VLM255" s="2"/>
      <c r="VLN255" s="2"/>
      <c r="VLO255" s="2"/>
      <c r="VLP255" s="2"/>
      <c r="VLQ255" s="2"/>
      <c r="VLR255" s="2"/>
      <c r="VLS255" s="2"/>
      <c r="VLT255" s="2"/>
      <c r="VLU255" s="2"/>
      <c r="VLV255" s="2"/>
      <c r="VLW255" s="2"/>
      <c r="VLX255" s="2"/>
      <c r="VLY255" s="2"/>
      <c r="VLZ255" s="2"/>
      <c r="VMA255" s="2"/>
      <c r="VMB255" s="2"/>
      <c r="VMC255" s="2"/>
      <c r="VMD255" s="2"/>
      <c r="VME255" s="2"/>
      <c r="VMF255" s="2"/>
      <c r="VMG255" s="2"/>
      <c r="VMH255" s="2"/>
      <c r="VMI255" s="2"/>
      <c r="VMJ255" s="2"/>
      <c r="VMK255" s="2"/>
      <c r="VML255" s="2"/>
      <c r="VMM255" s="2"/>
      <c r="VMN255" s="2"/>
      <c r="VMO255" s="2"/>
      <c r="VMP255" s="2"/>
      <c r="VMQ255" s="2"/>
      <c r="VMR255" s="2"/>
      <c r="VMS255" s="2"/>
      <c r="VMT255" s="2"/>
      <c r="VMU255" s="2"/>
      <c r="VMV255" s="2"/>
      <c r="VMW255" s="2"/>
      <c r="VMX255" s="2"/>
      <c r="VMY255" s="2"/>
      <c r="VMZ255" s="2"/>
      <c r="VNA255" s="2"/>
      <c r="VNB255" s="2"/>
      <c r="VNC255" s="2"/>
      <c r="VND255" s="2"/>
      <c r="VNE255" s="2"/>
      <c r="VNF255" s="2"/>
      <c r="VNG255" s="2"/>
      <c r="VNH255" s="2"/>
      <c r="VNI255" s="2"/>
      <c r="VNJ255" s="2"/>
      <c r="VNK255" s="2"/>
      <c r="VNL255" s="2"/>
      <c r="VNM255" s="2"/>
      <c r="VNN255" s="2"/>
      <c r="VNO255" s="2"/>
      <c r="VNP255" s="2"/>
      <c r="VNQ255" s="2"/>
      <c r="VNR255" s="2"/>
      <c r="VNS255" s="2"/>
      <c r="VNT255" s="2"/>
      <c r="VNU255" s="2"/>
      <c r="VNV255" s="2"/>
      <c r="VNW255" s="2"/>
      <c r="VNX255" s="2"/>
      <c r="VNY255" s="2"/>
      <c r="VNZ255" s="2"/>
      <c r="VOA255" s="2"/>
      <c r="VOB255" s="2"/>
      <c r="VOC255" s="2"/>
      <c r="VOD255" s="2"/>
      <c r="VOE255" s="2"/>
      <c r="VOF255" s="2"/>
      <c r="VOG255" s="2"/>
      <c r="VOH255" s="2"/>
      <c r="VOI255" s="2"/>
      <c r="VOJ255" s="2"/>
      <c r="VOK255" s="2"/>
      <c r="VOL255" s="2"/>
      <c r="VOM255" s="2"/>
      <c r="VON255" s="2"/>
      <c r="VOO255" s="2"/>
      <c r="VOP255" s="2"/>
      <c r="VOQ255" s="2"/>
      <c r="VOR255" s="2"/>
      <c r="VOS255" s="2"/>
      <c r="VOT255" s="2"/>
      <c r="VOU255" s="2"/>
      <c r="VOV255" s="2"/>
      <c r="VOW255" s="2"/>
      <c r="VOX255" s="2"/>
      <c r="VOY255" s="2"/>
      <c r="VOZ255" s="2"/>
      <c r="VPA255" s="2"/>
      <c r="VPB255" s="2"/>
      <c r="VPC255" s="2"/>
      <c r="VPD255" s="2"/>
      <c r="VPE255" s="2"/>
      <c r="VPF255" s="2"/>
      <c r="VPG255" s="2"/>
      <c r="VPH255" s="2"/>
      <c r="VPI255" s="2"/>
      <c r="VPJ255" s="2"/>
      <c r="VPK255" s="2"/>
      <c r="VPL255" s="2"/>
      <c r="VPM255" s="2"/>
      <c r="VPN255" s="2"/>
      <c r="VPO255" s="2"/>
      <c r="VPP255" s="2"/>
      <c r="VPQ255" s="2"/>
      <c r="VPR255" s="2"/>
      <c r="VPS255" s="2"/>
      <c r="VPT255" s="2"/>
      <c r="VPU255" s="2"/>
      <c r="VPV255" s="2"/>
      <c r="VPW255" s="2"/>
      <c r="VPX255" s="2"/>
      <c r="VPY255" s="2"/>
      <c r="VPZ255" s="2"/>
      <c r="VQA255" s="2"/>
      <c r="VQB255" s="2"/>
      <c r="VQC255" s="2"/>
      <c r="VQD255" s="2"/>
      <c r="VQE255" s="2"/>
      <c r="VQF255" s="2"/>
      <c r="VQG255" s="2"/>
      <c r="VQH255" s="2"/>
      <c r="VQI255" s="2"/>
      <c r="VQJ255" s="2"/>
      <c r="VQK255" s="2"/>
      <c r="VQL255" s="2"/>
      <c r="VQM255" s="2"/>
      <c r="VQN255" s="2"/>
      <c r="VQO255" s="2"/>
      <c r="VQP255" s="2"/>
      <c r="VQQ255" s="2"/>
      <c r="VQR255" s="2"/>
      <c r="VQS255" s="2"/>
      <c r="VQT255" s="2"/>
      <c r="VQU255" s="2"/>
      <c r="VQV255" s="2"/>
      <c r="VQW255" s="2"/>
      <c r="VQX255" s="2"/>
      <c r="VQY255" s="2"/>
      <c r="VQZ255" s="2"/>
      <c r="VRA255" s="2"/>
      <c r="VRB255" s="2"/>
      <c r="VRC255" s="2"/>
      <c r="VRD255" s="2"/>
      <c r="VRE255" s="2"/>
      <c r="VRF255" s="2"/>
      <c r="VRG255" s="2"/>
      <c r="VRH255" s="2"/>
      <c r="VRI255" s="2"/>
      <c r="VRJ255" s="2"/>
      <c r="VRK255" s="2"/>
      <c r="VRL255" s="2"/>
      <c r="VRM255" s="2"/>
      <c r="VRN255" s="2"/>
      <c r="VRO255" s="2"/>
      <c r="VRP255" s="2"/>
      <c r="VRQ255" s="2"/>
      <c r="VRR255" s="2"/>
      <c r="VRS255" s="2"/>
      <c r="VRT255" s="2"/>
      <c r="VRU255" s="2"/>
      <c r="VRV255" s="2"/>
      <c r="VRW255" s="2"/>
      <c r="VRX255" s="2"/>
      <c r="VRY255" s="2"/>
      <c r="VRZ255" s="2"/>
      <c r="VSA255" s="2"/>
      <c r="VSB255" s="2"/>
      <c r="VSC255" s="2"/>
      <c r="VSD255" s="2"/>
      <c r="VSE255" s="2"/>
      <c r="VSF255" s="2"/>
      <c r="VSG255" s="2"/>
      <c r="VSH255" s="2"/>
      <c r="VSI255" s="2"/>
      <c r="VSJ255" s="2"/>
      <c r="VSK255" s="2"/>
      <c r="VSL255" s="2"/>
      <c r="VSM255" s="2"/>
      <c r="VSN255" s="2"/>
      <c r="VSO255" s="2"/>
      <c r="VSP255" s="2"/>
      <c r="VSQ255" s="2"/>
      <c r="VSR255" s="2"/>
      <c r="VSS255" s="2"/>
      <c r="VST255" s="2"/>
      <c r="VSU255" s="2"/>
      <c r="VSV255" s="2"/>
      <c r="VSW255" s="2"/>
      <c r="VSX255" s="2"/>
      <c r="VSY255" s="2"/>
      <c r="VSZ255" s="2"/>
      <c r="VTA255" s="2"/>
      <c r="VTB255" s="2"/>
      <c r="VTC255" s="2"/>
      <c r="VTD255" s="2"/>
      <c r="VTE255" s="2"/>
      <c r="VTF255" s="2"/>
      <c r="VTG255" s="2"/>
      <c r="VTH255" s="2"/>
      <c r="VTI255" s="2"/>
      <c r="VTJ255" s="2"/>
      <c r="VTK255" s="2"/>
      <c r="VTL255" s="2"/>
      <c r="VTM255" s="2"/>
      <c r="VTN255" s="2"/>
      <c r="VTO255" s="2"/>
      <c r="VTP255" s="2"/>
      <c r="VTQ255" s="2"/>
      <c r="VTR255" s="2"/>
      <c r="VTS255" s="2"/>
      <c r="VTT255" s="2"/>
      <c r="VTU255" s="2"/>
      <c r="VTV255" s="2"/>
      <c r="VTW255" s="2"/>
      <c r="VTX255" s="2"/>
      <c r="VTY255" s="2"/>
      <c r="VTZ255" s="2"/>
      <c r="VUA255" s="2"/>
      <c r="VUB255" s="2"/>
      <c r="VUC255" s="2"/>
      <c r="VUD255" s="2"/>
      <c r="VUE255" s="2"/>
      <c r="VUF255" s="2"/>
      <c r="VUG255" s="2"/>
      <c r="VUH255" s="2"/>
      <c r="VUI255" s="2"/>
      <c r="VUJ255" s="2"/>
      <c r="VUK255" s="2"/>
      <c r="VUL255" s="2"/>
      <c r="VUM255" s="2"/>
      <c r="VUN255" s="2"/>
      <c r="VUO255" s="2"/>
      <c r="VUP255" s="2"/>
      <c r="VUQ255" s="2"/>
      <c r="VUR255" s="2"/>
      <c r="VUS255" s="2"/>
      <c r="VUT255" s="2"/>
      <c r="VUU255" s="2"/>
      <c r="VUV255" s="2"/>
      <c r="VUW255" s="2"/>
      <c r="VUX255" s="2"/>
      <c r="VUY255" s="2"/>
      <c r="VUZ255" s="2"/>
      <c r="VVA255" s="2"/>
      <c r="VVB255" s="2"/>
      <c r="VVC255" s="2"/>
      <c r="VVD255" s="2"/>
      <c r="VVE255" s="2"/>
      <c r="VVF255" s="2"/>
      <c r="VVG255" s="2"/>
      <c r="VVH255" s="2"/>
      <c r="VVI255" s="2"/>
      <c r="VVJ255" s="2"/>
      <c r="VVK255" s="2"/>
      <c r="VVL255" s="2"/>
      <c r="VVM255" s="2"/>
      <c r="VVN255" s="2"/>
      <c r="VVO255" s="2"/>
      <c r="VVP255" s="2"/>
      <c r="VVQ255" s="2"/>
      <c r="VVR255" s="2"/>
      <c r="VVS255" s="2"/>
      <c r="VVT255" s="2"/>
      <c r="VVU255" s="2"/>
      <c r="VVV255" s="2"/>
      <c r="VVW255" s="2"/>
      <c r="VVX255" s="2"/>
      <c r="VVY255" s="2"/>
      <c r="VVZ255" s="2"/>
      <c r="VWA255" s="2"/>
      <c r="VWB255" s="2"/>
      <c r="VWC255" s="2"/>
      <c r="VWD255" s="2"/>
      <c r="VWE255" s="2"/>
      <c r="VWF255" s="2"/>
      <c r="VWG255" s="2"/>
      <c r="VWH255" s="2"/>
      <c r="VWI255" s="2"/>
      <c r="VWJ255" s="2"/>
      <c r="VWK255" s="2"/>
      <c r="VWL255" s="2"/>
      <c r="VWM255" s="2"/>
      <c r="VWN255" s="2"/>
      <c r="VWO255" s="2"/>
      <c r="VWP255" s="2"/>
      <c r="VWQ255" s="2"/>
      <c r="VWR255" s="2"/>
      <c r="VWS255" s="2"/>
      <c r="VWT255" s="2"/>
      <c r="VWU255" s="2"/>
      <c r="VWV255" s="2"/>
      <c r="VWW255" s="2"/>
      <c r="VWX255" s="2"/>
      <c r="VWY255" s="2"/>
      <c r="VWZ255" s="2"/>
      <c r="VXA255" s="2"/>
      <c r="VXB255" s="2"/>
      <c r="VXC255" s="2"/>
      <c r="VXD255" s="2"/>
      <c r="VXE255" s="2"/>
      <c r="VXF255" s="2"/>
      <c r="VXG255" s="2"/>
      <c r="VXH255" s="2"/>
      <c r="VXI255" s="2"/>
      <c r="VXJ255" s="2"/>
      <c r="VXK255" s="2"/>
      <c r="VXL255" s="2"/>
      <c r="VXM255" s="2"/>
      <c r="VXN255" s="2"/>
      <c r="VXO255" s="2"/>
      <c r="VXP255" s="2"/>
      <c r="VXQ255" s="2"/>
      <c r="VXR255" s="2"/>
      <c r="VXS255" s="2"/>
      <c r="VXT255" s="2"/>
      <c r="VXU255" s="2"/>
      <c r="VXV255" s="2"/>
      <c r="VXW255" s="2"/>
      <c r="VXX255" s="2"/>
      <c r="VXY255" s="2"/>
      <c r="VXZ255" s="2"/>
      <c r="VYA255" s="2"/>
      <c r="VYB255" s="2"/>
      <c r="VYC255" s="2"/>
      <c r="VYD255" s="2"/>
      <c r="VYE255" s="2"/>
      <c r="VYF255" s="2"/>
      <c r="VYG255" s="2"/>
      <c r="VYH255" s="2"/>
      <c r="VYI255" s="2"/>
      <c r="VYJ255" s="2"/>
      <c r="VYK255" s="2"/>
      <c r="VYL255" s="2"/>
      <c r="VYM255" s="2"/>
      <c r="VYN255" s="2"/>
      <c r="VYO255" s="2"/>
      <c r="VYP255" s="2"/>
      <c r="VYQ255" s="2"/>
      <c r="VYR255" s="2"/>
      <c r="VYS255" s="2"/>
      <c r="VYT255" s="2"/>
      <c r="VYU255" s="2"/>
      <c r="VYV255" s="2"/>
      <c r="VYW255" s="2"/>
      <c r="VYX255" s="2"/>
      <c r="VYY255" s="2"/>
      <c r="VYZ255" s="2"/>
      <c r="VZA255" s="2"/>
      <c r="VZB255" s="2"/>
      <c r="VZC255" s="2"/>
      <c r="VZD255" s="2"/>
      <c r="VZE255" s="2"/>
      <c r="VZF255" s="2"/>
      <c r="VZG255" s="2"/>
      <c r="VZH255" s="2"/>
      <c r="VZI255" s="2"/>
      <c r="VZJ255" s="2"/>
      <c r="VZK255" s="2"/>
      <c r="VZL255" s="2"/>
      <c r="VZM255" s="2"/>
      <c r="VZN255" s="2"/>
      <c r="VZO255" s="2"/>
      <c r="VZP255" s="2"/>
      <c r="VZQ255" s="2"/>
      <c r="VZR255" s="2"/>
      <c r="VZS255" s="2"/>
      <c r="VZT255" s="2"/>
      <c r="VZU255" s="2"/>
      <c r="VZV255" s="2"/>
      <c r="VZW255" s="2"/>
      <c r="VZX255" s="2"/>
      <c r="VZY255" s="2"/>
      <c r="VZZ255" s="2"/>
      <c r="WAA255" s="2"/>
      <c r="WAB255" s="2"/>
      <c r="WAC255" s="2"/>
      <c r="WAD255" s="2"/>
      <c r="WAE255" s="2"/>
      <c r="WAF255" s="2"/>
      <c r="WAG255" s="2"/>
      <c r="WAH255" s="2"/>
      <c r="WAI255" s="2"/>
      <c r="WAJ255" s="2"/>
      <c r="WAK255" s="2"/>
      <c r="WAL255" s="2"/>
      <c r="WAM255" s="2"/>
      <c r="WAN255" s="2"/>
      <c r="WAO255" s="2"/>
      <c r="WAP255" s="2"/>
      <c r="WAQ255" s="2"/>
      <c r="WAR255" s="2"/>
      <c r="WAS255" s="2"/>
      <c r="WAT255" s="2"/>
      <c r="WAU255" s="2"/>
      <c r="WAV255" s="2"/>
      <c r="WAW255" s="2"/>
      <c r="WAX255" s="2"/>
      <c r="WAY255" s="2"/>
      <c r="WAZ255" s="2"/>
      <c r="WBA255" s="2"/>
      <c r="WBB255" s="2"/>
      <c r="WBC255" s="2"/>
      <c r="WBD255" s="2"/>
      <c r="WBE255" s="2"/>
      <c r="WBF255" s="2"/>
      <c r="WBG255" s="2"/>
      <c r="WBH255" s="2"/>
      <c r="WBI255" s="2"/>
      <c r="WBJ255" s="2"/>
      <c r="WBK255" s="2"/>
      <c r="WBL255" s="2"/>
      <c r="WBM255" s="2"/>
      <c r="WBN255" s="2"/>
      <c r="WBO255" s="2"/>
      <c r="WBP255" s="2"/>
      <c r="WBQ255" s="2"/>
      <c r="WBR255" s="2"/>
      <c r="WBS255" s="2"/>
      <c r="WBT255" s="2"/>
      <c r="WBU255" s="2"/>
      <c r="WBV255" s="2"/>
      <c r="WBW255" s="2"/>
      <c r="WBX255" s="2"/>
      <c r="WBY255" s="2"/>
      <c r="WBZ255" s="2"/>
      <c r="WCA255" s="2"/>
      <c r="WCB255" s="2"/>
      <c r="WCC255" s="2"/>
      <c r="WCD255" s="2"/>
      <c r="WCE255" s="2"/>
      <c r="WCF255" s="2"/>
      <c r="WCG255" s="2"/>
      <c r="WCH255" s="2"/>
      <c r="WCI255" s="2"/>
      <c r="WCJ255" s="2"/>
      <c r="WCK255" s="2"/>
      <c r="WCL255" s="2"/>
      <c r="WCM255" s="2"/>
      <c r="WCN255" s="2"/>
      <c r="WCO255" s="2"/>
      <c r="WCP255" s="2"/>
      <c r="WCQ255" s="2"/>
      <c r="WCR255" s="2"/>
      <c r="WCS255" s="2"/>
      <c r="WCT255" s="2"/>
      <c r="WCU255" s="2"/>
      <c r="WCV255" s="2"/>
      <c r="WCW255" s="2"/>
      <c r="WCX255" s="2"/>
      <c r="WCY255" s="2"/>
      <c r="WCZ255" s="2"/>
      <c r="WDA255" s="2"/>
      <c r="WDB255" s="2"/>
      <c r="WDC255" s="2"/>
      <c r="WDD255" s="2"/>
      <c r="WDE255" s="2"/>
      <c r="WDF255" s="2"/>
      <c r="WDG255" s="2"/>
      <c r="WDH255" s="2"/>
      <c r="WDI255" s="2"/>
      <c r="WDJ255" s="2"/>
      <c r="WDK255" s="2"/>
      <c r="WDL255" s="2"/>
      <c r="WDM255" s="2"/>
      <c r="WDN255" s="2"/>
      <c r="WDO255" s="2"/>
      <c r="WDP255" s="2"/>
      <c r="WDQ255" s="2"/>
      <c r="WDR255" s="2"/>
      <c r="WDS255" s="2"/>
      <c r="WDT255" s="2"/>
      <c r="WDU255" s="2"/>
      <c r="WDV255" s="2"/>
      <c r="WDW255" s="2"/>
      <c r="WDX255" s="2"/>
      <c r="WDY255" s="2"/>
      <c r="WDZ255" s="2"/>
      <c r="WEA255" s="2"/>
      <c r="WEB255" s="2"/>
      <c r="WEC255" s="2"/>
      <c r="WED255" s="2"/>
      <c r="WEE255" s="2"/>
      <c r="WEF255" s="2"/>
      <c r="WEG255" s="2"/>
      <c r="WEH255" s="2"/>
      <c r="WEI255" s="2"/>
      <c r="WEJ255" s="2"/>
      <c r="WEK255" s="2"/>
      <c r="WEL255" s="2"/>
      <c r="WEM255" s="2"/>
      <c r="WEN255" s="2"/>
      <c r="WEO255" s="2"/>
      <c r="WEP255" s="2"/>
      <c r="WEQ255" s="2"/>
      <c r="WER255" s="2"/>
      <c r="WES255" s="2"/>
      <c r="WET255" s="2"/>
      <c r="WEU255" s="2"/>
      <c r="WEV255" s="2"/>
      <c r="WEW255" s="2"/>
      <c r="WEX255" s="2"/>
      <c r="WEY255" s="2"/>
      <c r="WEZ255" s="2"/>
      <c r="WFA255" s="2"/>
      <c r="WFB255" s="2"/>
      <c r="WFC255" s="2"/>
      <c r="WFD255" s="2"/>
      <c r="WFE255" s="2"/>
      <c r="WFF255" s="2"/>
      <c r="WFG255" s="2"/>
      <c r="WFH255" s="2"/>
      <c r="WFI255" s="2"/>
      <c r="WFJ255" s="2"/>
      <c r="WFK255" s="2"/>
      <c r="WFL255" s="2"/>
      <c r="WFM255" s="2"/>
      <c r="WFN255" s="2"/>
      <c r="WFO255" s="2"/>
      <c r="WFP255" s="2"/>
      <c r="WFQ255" s="2"/>
      <c r="WFR255" s="2"/>
      <c r="WFS255" s="2"/>
      <c r="WFT255" s="2"/>
      <c r="WFU255" s="2"/>
      <c r="WFV255" s="2"/>
      <c r="WFW255" s="2"/>
      <c r="WFX255" s="2"/>
      <c r="WFY255" s="2"/>
      <c r="WFZ255" s="2"/>
      <c r="WGA255" s="2"/>
      <c r="WGB255" s="2"/>
      <c r="WGC255" s="2"/>
      <c r="WGD255" s="2"/>
      <c r="WGE255" s="2"/>
      <c r="WGF255" s="2"/>
      <c r="WGG255" s="2"/>
      <c r="WGH255" s="2"/>
      <c r="WGI255" s="2"/>
      <c r="WGJ255" s="2"/>
      <c r="WGK255" s="2"/>
      <c r="WGL255" s="2"/>
      <c r="WGM255" s="2"/>
      <c r="WGN255" s="2"/>
      <c r="WGO255" s="2"/>
      <c r="WGP255" s="2"/>
      <c r="WGQ255" s="2"/>
      <c r="WGR255" s="2"/>
      <c r="WGS255" s="2"/>
      <c r="WGT255" s="2"/>
      <c r="WGU255" s="2"/>
      <c r="WGV255" s="2"/>
      <c r="WGW255" s="2"/>
      <c r="WGX255" s="2"/>
      <c r="WGY255" s="2"/>
      <c r="WGZ255" s="2"/>
      <c r="WHA255" s="2"/>
      <c r="WHB255" s="2"/>
      <c r="WHC255" s="2"/>
      <c r="WHD255" s="2"/>
      <c r="WHE255" s="2"/>
      <c r="WHF255" s="2"/>
      <c r="WHG255" s="2"/>
      <c r="WHH255" s="2"/>
      <c r="WHI255" s="2"/>
      <c r="WHJ255" s="2"/>
      <c r="WHK255" s="2"/>
      <c r="WHL255" s="2"/>
      <c r="WHM255" s="2"/>
      <c r="WHN255" s="2"/>
      <c r="WHO255" s="2"/>
      <c r="WHP255" s="2"/>
      <c r="WHQ255" s="2"/>
      <c r="WHR255" s="2"/>
      <c r="WHS255" s="2"/>
      <c r="WHT255" s="2"/>
      <c r="WHU255" s="2"/>
      <c r="WHV255" s="2"/>
      <c r="WHW255" s="2"/>
      <c r="WHX255" s="2"/>
      <c r="WHY255" s="2"/>
      <c r="WHZ255" s="2"/>
      <c r="WIA255" s="2"/>
      <c r="WIB255" s="2"/>
      <c r="WIC255" s="2"/>
      <c r="WID255" s="2"/>
      <c r="WIE255" s="2"/>
      <c r="WIF255" s="2"/>
      <c r="WIG255" s="2"/>
      <c r="WIH255" s="2"/>
      <c r="WII255" s="2"/>
      <c r="WIJ255" s="2"/>
      <c r="WIK255" s="2"/>
      <c r="WIL255" s="2"/>
      <c r="WIM255" s="2"/>
      <c r="WIN255" s="2"/>
      <c r="WIO255" s="2"/>
      <c r="WIP255" s="2"/>
      <c r="WIQ255" s="2"/>
      <c r="WIR255" s="2"/>
      <c r="WIS255" s="2"/>
      <c r="WIT255" s="2"/>
      <c r="WIU255" s="2"/>
      <c r="WIV255" s="2"/>
      <c r="WIW255" s="2"/>
      <c r="WIX255" s="2"/>
      <c r="WIY255" s="2"/>
      <c r="WIZ255" s="2"/>
      <c r="WJA255" s="2"/>
      <c r="WJB255" s="2"/>
      <c r="WJC255" s="2"/>
      <c r="WJD255" s="2"/>
      <c r="WJE255" s="2"/>
      <c r="WJF255" s="2"/>
      <c r="WJG255" s="2"/>
      <c r="WJH255" s="2"/>
      <c r="WJI255" s="2"/>
      <c r="WJJ255" s="2"/>
      <c r="WJK255" s="2"/>
      <c r="WJL255" s="2"/>
      <c r="WJM255" s="2"/>
      <c r="WJN255" s="2"/>
      <c r="WJO255" s="2"/>
      <c r="WJP255" s="2"/>
      <c r="WJQ255" s="2"/>
      <c r="WJR255" s="2"/>
      <c r="WJS255" s="2"/>
      <c r="WJT255" s="2"/>
      <c r="WJU255" s="2"/>
      <c r="WJV255" s="2"/>
      <c r="WJW255" s="2"/>
      <c r="WJX255" s="2"/>
      <c r="WJY255" s="2"/>
      <c r="WJZ255" s="2"/>
      <c r="WKA255" s="2"/>
      <c r="WKB255" s="2"/>
      <c r="WKC255" s="2"/>
      <c r="WKD255" s="2"/>
      <c r="WKE255" s="2"/>
      <c r="WKF255" s="2"/>
      <c r="WKG255" s="2"/>
      <c r="WKH255" s="2"/>
      <c r="WKI255" s="2"/>
      <c r="WKJ255" s="2"/>
      <c r="WKK255" s="2"/>
      <c r="WKL255" s="2"/>
      <c r="WKM255" s="2"/>
      <c r="WKN255" s="2"/>
      <c r="WKO255" s="2"/>
      <c r="WKP255" s="2"/>
      <c r="WKQ255" s="2"/>
      <c r="WKR255" s="2"/>
      <c r="WKS255" s="2"/>
      <c r="WKT255" s="2"/>
      <c r="WKU255" s="2"/>
      <c r="WKV255" s="2"/>
      <c r="WKW255" s="2"/>
      <c r="WKX255" s="2"/>
      <c r="WKY255" s="2"/>
      <c r="WKZ255" s="2"/>
      <c r="WLA255" s="2"/>
      <c r="WLB255" s="2"/>
      <c r="WLC255" s="2"/>
      <c r="WLD255" s="2"/>
      <c r="WLE255" s="2"/>
      <c r="WLF255" s="2"/>
      <c r="WLG255" s="2"/>
      <c r="WLH255" s="2"/>
      <c r="WLI255" s="2"/>
      <c r="WLJ255" s="2"/>
      <c r="WLK255" s="2"/>
      <c r="WLL255" s="2"/>
      <c r="WLM255" s="2"/>
      <c r="WLN255" s="2"/>
      <c r="WLO255" s="2"/>
      <c r="WLP255" s="2"/>
      <c r="WLQ255" s="2"/>
      <c r="WLR255" s="2"/>
      <c r="WLS255" s="2"/>
      <c r="WLT255" s="2"/>
      <c r="WLU255" s="2"/>
      <c r="WLV255" s="2"/>
      <c r="WLW255" s="2"/>
      <c r="WLX255" s="2"/>
      <c r="WLY255" s="2"/>
      <c r="WLZ255" s="2"/>
      <c r="WMA255" s="2"/>
      <c r="WMB255" s="2"/>
      <c r="WMC255" s="2"/>
      <c r="WMD255" s="2"/>
      <c r="WME255" s="2"/>
      <c r="WMF255" s="2"/>
      <c r="WMG255" s="2"/>
      <c r="WMH255" s="2"/>
      <c r="WMI255" s="2"/>
      <c r="WMJ255" s="2"/>
      <c r="WMK255" s="2"/>
      <c r="WML255" s="2"/>
      <c r="WMM255" s="2"/>
      <c r="WMN255" s="2"/>
      <c r="WMO255" s="2"/>
      <c r="WMP255" s="2"/>
      <c r="WMQ255" s="2"/>
      <c r="WMR255" s="2"/>
      <c r="WMS255" s="2"/>
      <c r="WMT255" s="2"/>
      <c r="WMU255" s="2"/>
      <c r="WMV255" s="2"/>
      <c r="WMW255" s="2"/>
      <c r="WMX255" s="2"/>
      <c r="WMY255" s="2"/>
      <c r="WMZ255" s="2"/>
      <c r="WNA255" s="2"/>
      <c r="WNB255" s="2"/>
      <c r="WNC255" s="2"/>
      <c r="WND255" s="2"/>
      <c r="WNE255" s="2"/>
      <c r="WNF255" s="2"/>
      <c r="WNG255" s="2"/>
      <c r="WNH255" s="2"/>
      <c r="WNI255" s="2"/>
      <c r="WNJ255" s="2"/>
      <c r="WNK255" s="2"/>
      <c r="WNL255" s="2"/>
      <c r="WNM255" s="2"/>
      <c r="WNN255" s="2"/>
      <c r="WNO255" s="2"/>
      <c r="WNP255" s="2"/>
      <c r="WNQ255" s="2"/>
      <c r="WNR255" s="2"/>
      <c r="WNS255" s="2"/>
      <c r="WNT255" s="2"/>
      <c r="WNU255" s="2"/>
      <c r="WNV255" s="2"/>
      <c r="WNW255" s="2"/>
      <c r="WNX255" s="2"/>
      <c r="WNY255" s="2"/>
      <c r="WNZ255" s="2"/>
      <c r="WOA255" s="2"/>
      <c r="WOB255" s="2"/>
      <c r="WOC255" s="2"/>
      <c r="WOD255" s="2"/>
      <c r="WOE255" s="2"/>
      <c r="WOF255" s="2"/>
      <c r="WOG255" s="2"/>
      <c r="WOH255" s="2"/>
      <c r="WOI255" s="2"/>
      <c r="WOJ255" s="2"/>
      <c r="WOK255" s="2"/>
      <c r="WOL255" s="2"/>
      <c r="WOM255" s="2"/>
      <c r="WON255" s="2"/>
      <c r="WOO255" s="2"/>
      <c r="WOP255" s="2"/>
      <c r="WOQ255" s="2"/>
      <c r="WOR255" s="2"/>
      <c r="WOS255" s="2"/>
      <c r="WOT255" s="2"/>
      <c r="WOU255" s="2"/>
      <c r="WOV255" s="2"/>
      <c r="WOW255" s="2"/>
      <c r="WOX255" s="2"/>
      <c r="WOY255" s="2"/>
      <c r="WOZ255" s="2"/>
      <c r="WPA255" s="2"/>
      <c r="WPB255" s="2"/>
      <c r="WPC255" s="2"/>
      <c r="WPD255" s="2"/>
      <c r="WPE255" s="2"/>
      <c r="WPF255" s="2"/>
      <c r="WPG255" s="2"/>
      <c r="WPH255" s="2"/>
      <c r="WPI255" s="2"/>
      <c r="WPJ255" s="2"/>
      <c r="WPK255" s="2"/>
      <c r="WPL255" s="2"/>
      <c r="WPM255" s="2"/>
      <c r="WPN255" s="2"/>
      <c r="WPO255" s="2"/>
      <c r="WPP255" s="2"/>
      <c r="WPQ255" s="2"/>
      <c r="WPR255" s="2"/>
      <c r="WPS255" s="2"/>
      <c r="WPT255" s="2"/>
      <c r="WPU255" s="2"/>
      <c r="WPV255" s="2"/>
      <c r="WPW255" s="2"/>
      <c r="WPX255" s="2"/>
      <c r="WPY255" s="2"/>
      <c r="WPZ255" s="2"/>
      <c r="WQA255" s="2"/>
      <c r="WQB255" s="2"/>
      <c r="WQC255" s="2"/>
      <c r="WQD255" s="2"/>
      <c r="WQE255" s="2"/>
      <c r="WQF255" s="2"/>
      <c r="WQG255" s="2"/>
      <c r="WQH255" s="2"/>
      <c r="WQI255" s="2"/>
      <c r="WQJ255" s="2"/>
      <c r="WQK255" s="2"/>
      <c r="WQL255" s="2"/>
      <c r="WQM255" s="2"/>
      <c r="WQN255" s="2"/>
      <c r="WQO255" s="2"/>
      <c r="WQP255" s="2"/>
      <c r="WQQ255" s="2"/>
      <c r="WQR255" s="2"/>
      <c r="WQS255" s="2"/>
      <c r="WQT255" s="2"/>
      <c r="WQU255" s="2"/>
      <c r="WQV255" s="2"/>
      <c r="WQW255" s="2"/>
      <c r="WQX255" s="2"/>
      <c r="WQY255" s="2"/>
      <c r="WQZ255" s="2"/>
      <c r="WRA255" s="2"/>
      <c r="WRB255" s="2"/>
      <c r="WRC255" s="2"/>
      <c r="WRD255" s="2"/>
      <c r="WRE255" s="2"/>
      <c r="WRF255" s="2"/>
      <c r="WRG255" s="2"/>
      <c r="WRH255" s="2"/>
      <c r="WRI255" s="2"/>
      <c r="WRJ255" s="2"/>
      <c r="WRK255" s="2"/>
      <c r="WRL255" s="2"/>
      <c r="WRM255" s="2"/>
      <c r="WRN255" s="2"/>
      <c r="WRO255" s="2"/>
      <c r="WRP255" s="2"/>
      <c r="WRQ255" s="2"/>
      <c r="WRR255" s="2"/>
      <c r="WRS255" s="2"/>
      <c r="WRT255" s="2"/>
      <c r="WRU255" s="2"/>
      <c r="WRV255" s="2"/>
      <c r="WRW255" s="2"/>
      <c r="WRX255" s="2"/>
      <c r="WRY255" s="2"/>
      <c r="WRZ255" s="2"/>
      <c r="WSA255" s="2"/>
      <c r="WSB255" s="2"/>
      <c r="WSC255" s="2"/>
      <c r="WSD255" s="2"/>
      <c r="WSE255" s="2"/>
      <c r="WSF255" s="2"/>
      <c r="WSG255" s="2"/>
      <c r="WSH255" s="2"/>
      <c r="WSI255" s="2"/>
      <c r="WSJ255" s="2"/>
      <c r="WSK255" s="2"/>
      <c r="WSL255" s="2"/>
      <c r="WSM255" s="2"/>
      <c r="WSN255" s="2"/>
      <c r="WSO255" s="2"/>
      <c r="WSP255" s="2"/>
      <c r="WSQ255" s="2"/>
      <c r="WSR255" s="2"/>
      <c r="WSS255" s="2"/>
      <c r="WST255" s="2"/>
      <c r="WSU255" s="2"/>
      <c r="WSV255" s="2"/>
      <c r="WSW255" s="2"/>
      <c r="WSX255" s="2"/>
      <c r="WSY255" s="2"/>
      <c r="WSZ255" s="2"/>
      <c r="WTA255" s="2"/>
      <c r="WTB255" s="2"/>
      <c r="WTC255" s="2"/>
      <c r="WTD255" s="2"/>
      <c r="WTE255" s="2"/>
      <c r="WTF255" s="2"/>
      <c r="WTG255" s="2"/>
      <c r="WTH255" s="2"/>
      <c r="WTI255" s="2"/>
      <c r="WTJ255" s="2"/>
      <c r="WTK255" s="2"/>
      <c r="WTL255" s="2"/>
      <c r="WTM255" s="2"/>
      <c r="WTN255" s="2"/>
      <c r="WTO255" s="2"/>
      <c r="WTP255" s="2"/>
      <c r="WTQ255" s="2"/>
      <c r="WTR255" s="2"/>
      <c r="WTS255" s="2"/>
      <c r="WTT255" s="2"/>
      <c r="WTU255" s="2"/>
      <c r="WTV255" s="2"/>
      <c r="WTW255" s="2"/>
      <c r="WTX255" s="2"/>
      <c r="WTY255" s="2"/>
      <c r="WTZ255" s="2"/>
      <c r="WUA255" s="2"/>
      <c r="WUB255" s="2"/>
      <c r="WUC255" s="2"/>
      <c r="WUD255" s="2"/>
      <c r="WUE255" s="2"/>
      <c r="WUF255" s="2"/>
      <c r="WUG255" s="2"/>
      <c r="WUH255" s="2"/>
      <c r="WUI255" s="2"/>
      <c r="WUJ255" s="2"/>
      <c r="WUK255" s="2"/>
      <c r="WUL255" s="2"/>
      <c r="WUM255" s="2"/>
      <c r="WUN255" s="2"/>
      <c r="WUO255" s="2"/>
      <c r="WUP255" s="2"/>
      <c r="WUQ255" s="2"/>
      <c r="WUR255" s="2"/>
      <c r="WUS255" s="2"/>
      <c r="WUT255" s="2"/>
      <c r="WUU255" s="2"/>
      <c r="WUV255" s="2"/>
      <c r="WUW255" s="2"/>
      <c r="WUX255" s="2"/>
      <c r="WUY255" s="2"/>
      <c r="WUZ255" s="2"/>
      <c r="WVA255" s="2"/>
      <c r="WVB255" s="2"/>
      <c r="WVC255" s="2"/>
      <c r="WVD255" s="2"/>
      <c r="WVE255" s="2"/>
      <c r="WVF255" s="2"/>
      <c r="WVG255" s="2"/>
      <c r="WVH255" s="2"/>
      <c r="WVI255" s="2"/>
      <c r="WVJ255" s="2"/>
      <c r="WVK255" s="2"/>
      <c r="WVL255" s="2"/>
      <c r="WVM255" s="2"/>
      <c r="WVN255" s="2"/>
      <c r="WVO255" s="2"/>
      <c r="WVP255" s="2"/>
      <c r="WVQ255" s="2"/>
      <c r="WVR255" s="2"/>
      <c r="WVS255" s="2"/>
      <c r="WVT255" s="2"/>
      <c r="WVU255" s="2"/>
      <c r="WVV255" s="2"/>
      <c r="WVW255" s="2"/>
      <c r="WVX255" s="2"/>
      <c r="WVY255" s="2"/>
      <c r="WVZ255" s="2"/>
      <c r="WWA255" s="2"/>
      <c r="WWB255" s="2"/>
      <c r="WWC255" s="2"/>
      <c r="WWD255" s="2"/>
      <c r="WWE255" s="2"/>
      <c r="WWF255" s="2"/>
      <c r="WWG255" s="2"/>
      <c r="WWH255" s="2"/>
      <c r="WWI255" s="2"/>
      <c r="WWJ255" s="2"/>
      <c r="WWK255" s="2"/>
      <c r="WWL255" s="2"/>
      <c r="WWM255" s="2"/>
      <c r="WWN255" s="2"/>
      <c r="WWO255" s="2"/>
      <c r="WWP255" s="2"/>
      <c r="WWQ255" s="2"/>
      <c r="WWR255" s="2"/>
      <c r="WWS255" s="2"/>
      <c r="WWT255" s="2"/>
      <c r="WWU255" s="2"/>
      <c r="WWV255" s="2"/>
      <c r="WWW255" s="2"/>
      <c r="WWX255" s="2"/>
      <c r="WWY255" s="2"/>
      <c r="WWZ255" s="2"/>
      <c r="WXA255" s="2"/>
      <c r="WXB255" s="2"/>
      <c r="WXC255" s="2"/>
      <c r="WXD255" s="2"/>
      <c r="WXE255" s="2"/>
      <c r="WXF255" s="2"/>
      <c r="WXG255" s="2"/>
      <c r="WXH255" s="2"/>
      <c r="WXI255" s="2"/>
      <c r="WXJ255" s="2"/>
      <c r="WXK255" s="2"/>
      <c r="WXL255" s="2"/>
      <c r="WXM255" s="2"/>
      <c r="WXN255" s="2"/>
      <c r="WXO255" s="2"/>
      <c r="WXP255" s="2"/>
      <c r="WXQ255" s="2"/>
      <c r="WXR255" s="2"/>
      <c r="WXS255" s="2"/>
      <c r="WXT255" s="2"/>
      <c r="WXU255" s="2"/>
      <c r="WXV255" s="2"/>
      <c r="WXW255" s="2"/>
      <c r="WXX255" s="2"/>
      <c r="WXY255" s="2"/>
      <c r="WXZ255" s="2"/>
      <c r="WYA255" s="2"/>
      <c r="WYB255" s="2"/>
      <c r="WYC255" s="2"/>
      <c r="WYD255" s="2"/>
      <c r="WYE255" s="2"/>
      <c r="WYF255" s="2"/>
      <c r="WYG255" s="2"/>
      <c r="WYH255" s="2"/>
      <c r="WYI255" s="2"/>
      <c r="WYJ255" s="2"/>
      <c r="WYK255" s="2"/>
      <c r="WYL255" s="2"/>
      <c r="WYM255" s="2"/>
      <c r="WYN255" s="2"/>
      <c r="WYO255" s="2"/>
      <c r="WYP255" s="2"/>
      <c r="WYQ255" s="2"/>
      <c r="WYR255" s="2"/>
      <c r="WYS255" s="2"/>
      <c r="WYT255" s="2"/>
      <c r="WYU255" s="2"/>
      <c r="WYV255" s="2"/>
      <c r="WYW255" s="2"/>
      <c r="WYX255" s="2"/>
      <c r="WYY255" s="2"/>
      <c r="WYZ255" s="2"/>
      <c r="WZA255" s="2"/>
      <c r="WZB255" s="2"/>
      <c r="WZC255" s="2"/>
      <c r="WZD255" s="2"/>
      <c r="WZE255" s="2"/>
      <c r="WZF255" s="2"/>
      <c r="WZG255" s="2"/>
      <c r="WZH255" s="2"/>
      <c r="WZI255" s="2"/>
      <c r="WZJ255" s="2"/>
      <c r="WZK255" s="2"/>
      <c r="WZL255" s="2"/>
      <c r="WZM255" s="2"/>
      <c r="WZN255" s="2"/>
      <c r="WZO255" s="2"/>
      <c r="WZP255" s="2"/>
      <c r="WZQ255" s="2"/>
      <c r="WZR255" s="2"/>
      <c r="WZS255" s="2"/>
      <c r="WZT255" s="2"/>
      <c r="WZU255" s="2"/>
      <c r="WZV255" s="2"/>
      <c r="WZW255" s="2"/>
      <c r="WZX255" s="2"/>
      <c r="WZY255" s="2"/>
      <c r="WZZ255" s="2"/>
      <c r="XAA255" s="2"/>
      <c r="XAB255" s="2"/>
      <c r="XAC255" s="2"/>
      <c r="XAD255" s="2"/>
      <c r="XAE255" s="2"/>
      <c r="XAF255" s="2"/>
      <c r="XAG255" s="2"/>
      <c r="XAH255" s="2"/>
      <c r="XAI255" s="2"/>
      <c r="XAJ255" s="2"/>
      <c r="XAK255" s="2"/>
      <c r="XAL255" s="2"/>
      <c r="XAM255" s="2"/>
      <c r="XAN255" s="2"/>
      <c r="XAO255" s="2"/>
      <c r="XAP255" s="2"/>
      <c r="XAQ255" s="2"/>
      <c r="XAR255" s="2"/>
      <c r="XAS255" s="2"/>
      <c r="XAT255" s="2"/>
      <c r="XAU255" s="2"/>
      <c r="XAV255" s="2"/>
      <c r="XAW255" s="2"/>
      <c r="XAX255" s="2"/>
      <c r="XAY255" s="2"/>
      <c r="XAZ255" s="2"/>
      <c r="XBA255" s="2"/>
      <c r="XBB255" s="2"/>
      <c r="XBC255" s="2"/>
      <c r="XBD255" s="2"/>
      <c r="XBE255" s="2"/>
      <c r="XBF255" s="2"/>
      <c r="XBG255" s="2"/>
      <c r="XBH255" s="2"/>
      <c r="XBI255" s="2"/>
      <c r="XBJ255" s="2"/>
      <c r="XBK255" s="2"/>
      <c r="XBL255" s="2"/>
      <c r="XBM255" s="2"/>
      <c r="XBN255" s="2"/>
      <c r="XBO255" s="2"/>
      <c r="XBP255" s="2"/>
      <c r="XBQ255" s="2"/>
      <c r="XBR255" s="2"/>
      <c r="XBS255" s="2"/>
      <c r="XBT255" s="2"/>
      <c r="XBU255" s="2"/>
      <c r="XBV255" s="2"/>
      <c r="XBW255" s="2"/>
      <c r="XBX255" s="2"/>
      <c r="XBY255" s="2"/>
      <c r="XBZ255" s="2"/>
      <c r="XCA255" s="2"/>
      <c r="XCB255" s="2"/>
      <c r="XCC255" s="2"/>
      <c r="XCD255" s="2"/>
      <c r="XCE255" s="2"/>
      <c r="XCF255" s="2"/>
      <c r="XCG255" s="2"/>
      <c r="XCH255" s="2"/>
      <c r="XCI255" s="2"/>
      <c r="XCJ255" s="2"/>
      <c r="XCK255" s="2"/>
      <c r="XCL255" s="2"/>
      <c r="XCM255" s="2"/>
      <c r="XCN255" s="2"/>
      <c r="XCO255" s="2"/>
      <c r="XCP255" s="2"/>
      <c r="XCQ255" s="2"/>
      <c r="XCR255" s="2"/>
      <c r="XCS255" s="2"/>
      <c r="XCT255" s="2"/>
      <c r="XCU255" s="2"/>
      <c r="XCV255" s="2"/>
      <c r="XCW255" s="2"/>
      <c r="XCX255" s="2"/>
      <c r="XCY255" s="2"/>
      <c r="XCZ255" s="2"/>
      <c r="XDA255" s="2"/>
      <c r="XDB255" s="2"/>
      <c r="XDC255" s="2"/>
      <c r="XDD255" s="2"/>
      <c r="XDE255" s="2"/>
      <c r="XDF255" s="2"/>
      <c r="XDG255" s="2"/>
      <c r="XDH255" s="2"/>
      <c r="XDI255" s="2"/>
      <c r="XDJ255" s="2"/>
      <c r="XDK255" s="2"/>
      <c r="XDL255" s="2"/>
      <c r="XDM255" s="2"/>
      <c r="XDN255" s="2"/>
      <c r="XDO255" s="2"/>
      <c r="XDP255" s="2"/>
      <c r="XDQ255" s="2"/>
      <c r="XDR255" s="2"/>
      <c r="XDS255" s="2"/>
      <c r="XDT255" s="2"/>
      <c r="XDU255" s="2"/>
      <c r="XDV255" s="2"/>
      <c r="XDW255" s="2"/>
      <c r="XDX255" s="2"/>
      <c r="XDY255" s="2"/>
      <c r="XDZ255" s="2"/>
      <c r="XEA255" s="2"/>
      <c r="XEB255" s="2"/>
      <c r="XEC255" s="2"/>
      <c r="XED255" s="2"/>
      <c r="XEE255" s="2"/>
      <c r="XEF255" s="2"/>
      <c r="XEG255" s="2"/>
      <c r="XEH255" s="2"/>
      <c r="XEI255" s="2"/>
      <c r="XEJ255" s="2"/>
      <c r="XEK255" s="2"/>
      <c r="XEL255" s="2"/>
      <c r="XEM255" s="2"/>
      <c r="XEN255" s="2"/>
      <c r="XEO255" s="2"/>
      <c r="XEP255" s="2"/>
      <c r="XEQ255" s="2"/>
      <c r="XER255" s="2"/>
      <c r="XES255" s="2"/>
      <c r="XET255" s="2"/>
      <c r="XEU255" s="2"/>
      <c r="XEV255" s="2"/>
      <c r="XEW255" s="2"/>
      <c r="XEX255" s="2"/>
      <c r="XEY255" s="2"/>
      <c r="XEZ255" s="2"/>
      <c r="XFA255" s="2"/>
      <c r="XFB255" s="2"/>
      <c r="XFC255" s="2"/>
      <c r="XFD255" s="2"/>
    </row>
    <row r="256" spans="1:16384" ht="41.25" customHeight="1" x14ac:dyDescent="0.3">
      <c r="A256" s="106"/>
      <c r="B256" s="107"/>
      <c r="C256" s="109"/>
      <c r="D256" s="91" t="s">
        <v>15</v>
      </c>
      <c r="E256" s="4">
        <v>0</v>
      </c>
      <c r="F256" s="4">
        <f>SUM(G256:K256)</f>
        <v>347079</v>
      </c>
      <c r="G256" s="4">
        <f>G261+G263+G266</f>
        <v>347079</v>
      </c>
      <c r="H256" s="4">
        <v>0</v>
      </c>
      <c r="I256" s="4">
        <f>I259</f>
        <v>0</v>
      </c>
      <c r="J256" s="4">
        <f>J259</f>
        <v>0</v>
      </c>
      <c r="K256" s="4">
        <v>0</v>
      </c>
      <c r="L256" s="109"/>
      <c r="M256" s="109"/>
    </row>
    <row r="257" spans="1:15" ht="57.75" customHeight="1" x14ac:dyDescent="0.3">
      <c r="A257" s="106"/>
      <c r="B257" s="107"/>
      <c r="C257" s="109"/>
      <c r="D257" s="91" t="s">
        <v>38</v>
      </c>
      <c r="E257" s="4">
        <v>0</v>
      </c>
      <c r="F257" s="4">
        <f>SUM(G257:K257)</f>
        <v>64405.761119999996</v>
      </c>
      <c r="G257" s="4">
        <f>G262+G264+G267+G268</f>
        <v>63483.049979999996</v>
      </c>
      <c r="H257" s="4">
        <f>H260</f>
        <v>922.71114</v>
      </c>
      <c r="I257" s="4">
        <f>I260</f>
        <v>0</v>
      </c>
      <c r="J257" s="4">
        <f>J260</f>
        <v>0</v>
      </c>
      <c r="K257" s="4">
        <v>0</v>
      </c>
      <c r="L257" s="109"/>
      <c r="M257" s="109"/>
    </row>
    <row r="258" spans="1:15" ht="27" customHeight="1" x14ac:dyDescent="0.3">
      <c r="A258" s="106" t="s">
        <v>59</v>
      </c>
      <c r="B258" s="107" t="s">
        <v>174</v>
      </c>
      <c r="C258" s="109" t="s">
        <v>12</v>
      </c>
      <c r="D258" s="91" t="s">
        <v>22</v>
      </c>
      <c r="E258" s="4">
        <v>0</v>
      </c>
      <c r="F258" s="4">
        <f>G258+H258+I258+J258+K258</f>
        <v>411484.76112000004</v>
      </c>
      <c r="G258" s="4">
        <f>G259+G260</f>
        <v>410562.04998000001</v>
      </c>
      <c r="H258" s="4">
        <f>H259+H260</f>
        <v>922.71114</v>
      </c>
      <c r="I258" s="4">
        <f>I259+I260</f>
        <v>0</v>
      </c>
      <c r="J258" s="4">
        <f>J259+J260</f>
        <v>0</v>
      </c>
      <c r="K258" s="4">
        <f>K259+K260</f>
        <v>0</v>
      </c>
      <c r="L258" s="109" t="s">
        <v>197</v>
      </c>
      <c r="M258" s="109" t="s">
        <v>98</v>
      </c>
    </row>
    <row r="259" spans="1:15" ht="45.75" customHeight="1" x14ac:dyDescent="0.3">
      <c r="A259" s="106"/>
      <c r="B259" s="107"/>
      <c r="C259" s="109"/>
      <c r="D259" s="91" t="s">
        <v>15</v>
      </c>
      <c r="E259" s="4">
        <v>0</v>
      </c>
      <c r="F259" s="4">
        <f t="shared" ref="F259:K259" si="26">F261+F263+F266</f>
        <v>347079</v>
      </c>
      <c r="G259" s="4">
        <f t="shared" si="26"/>
        <v>347079</v>
      </c>
      <c r="H259" s="4">
        <f t="shared" si="26"/>
        <v>0</v>
      </c>
      <c r="I259" s="4">
        <f t="shared" si="26"/>
        <v>0</v>
      </c>
      <c r="J259" s="4">
        <f t="shared" si="26"/>
        <v>0</v>
      </c>
      <c r="K259" s="4">
        <f t="shared" si="26"/>
        <v>0</v>
      </c>
      <c r="L259" s="109"/>
      <c r="M259" s="109"/>
    </row>
    <row r="260" spans="1:15" ht="125.25" customHeight="1" x14ac:dyDescent="0.3">
      <c r="A260" s="106"/>
      <c r="B260" s="107"/>
      <c r="C260" s="109"/>
      <c r="D260" s="91" t="s">
        <v>16</v>
      </c>
      <c r="E260" s="4">
        <v>0</v>
      </c>
      <c r="F260" s="4">
        <f>G260+H260+I260+J260+K260</f>
        <v>64405.761119999996</v>
      </c>
      <c r="G260" s="4">
        <f>G262+G264+G267+G268</f>
        <v>63483.049979999996</v>
      </c>
      <c r="H260" s="4">
        <f>H262+H264+H267+H268</f>
        <v>922.71114</v>
      </c>
      <c r="I260" s="4">
        <f>I262+I264+I267</f>
        <v>0</v>
      </c>
      <c r="J260" s="4">
        <f>J262+J264+J267</f>
        <v>0</v>
      </c>
      <c r="K260" s="4">
        <f>K262+K264+K267</f>
        <v>0</v>
      </c>
      <c r="L260" s="109"/>
      <c r="M260" s="109"/>
    </row>
    <row r="261" spans="1:15" ht="56.25" customHeight="1" x14ac:dyDescent="0.3">
      <c r="A261" s="106" t="s">
        <v>99</v>
      </c>
      <c r="B261" s="107" t="s">
        <v>100</v>
      </c>
      <c r="C261" s="106" t="s">
        <v>12</v>
      </c>
      <c r="D261" s="91" t="s">
        <v>15</v>
      </c>
      <c r="E261" s="4">
        <v>0</v>
      </c>
      <c r="F261" s="4">
        <f t="shared" ref="F261:F268" si="27">SUM(G261:K261)</f>
        <v>205047</v>
      </c>
      <c r="G261" s="4">
        <f>243012-37596-369</f>
        <v>205047</v>
      </c>
      <c r="H261" s="4">
        <v>0</v>
      </c>
      <c r="I261" s="4">
        <v>0</v>
      </c>
      <c r="J261" s="4">
        <v>0</v>
      </c>
      <c r="K261" s="4">
        <v>0</v>
      </c>
      <c r="L261" s="109" t="s">
        <v>101</v>
      </c>
      <c r="M261" s="109" t="s">
        <v>102</v>
      </c>
    </row>
    <row r="262" spans="1:15" ht="48.75" customHeight="1" x14ac:dyDescent="0.3">
      <c r="A262" s="106"/>
      <c r="B262" s="107"/>
      <c r="C262" s="106"/>
      <c r="D262" s="91" t="s">
        <v>16</v>
      </c>
      <c r="E262" s="4">
        <v>0</v>
      </c>
      <c r="F262" s="4">
        <f t="shared" si="27"/>
        <v>55407.782579999999</v>
      </c>
      <c r="G262" s="4">
        <f>27001.4-4176.4+35243.4829-2619.70032-41</f>
        <v>55407.782579999999</v>
      </c>
      <c r="H262" s="4">
        <v>0</v>
      </c>
      <c r="I262" s="4">
        <v>0</v>
      </c>
      <c r="J262" s="4">
        <v>0</v>
      </c>
      <c r="K262" s="4">
        <v>0</v>
      </c>
      <c r="L262" s="109"/>
      <c r="M262" s="109"/>
    </row>
    <row r="263" spans="1:15" ht="54" customHeight="1" x14ac:dyDescent="0.3">
      <c r="A263" s="106" t="s">
        <v>103</v>
      </c>
      <c r="B263" s="107" t="s">
        <v>104</v>
      </c>
      <c r="C263" s="106" t="s">
        <v>12</v>
      </c>
      <c r="D263" s="91" t="s">
        <v>15</v>
      </c>
      <c r="E263" s="4">
        <v>0</v>
      </c>
      <c r="F263" s="4">
        <f t="shared" si="27"/>
        <v>142032</v>
      </c>
      <c r="G263" s="4">
        <v>142032</v>
      </c>
      <c r="H263" s="4">
        <v>0</v>
      </c>
      <c r="I263" s="4">
        <v>0</v>
      </c>
      <c r="J263" s="4">
        <v>0</v>
      </c>
      <c r="K263" s="4">
        <v>0</v>
      </c>
      <c r="L263" s="109" t="s">
        <v>101</v>
      </c>
      <c r="M263" s="109" t="s">
        <v>105</v>
      </c>
    </row>
    <row r="264" spans="1:15" ht="54" customHeight="1" x14ac:dyDescent="0.3">
      <c r="A264" s="106"/>
      <c r="B264" s="107"/>
      <c r="C264" s="106"/>
      <c r="D264" s="91" t="s">
        <v>16</v>
      </c>
      <c r="E264" s="4">
        <v>0</v>
      </c>
      <c r="F264" s="4">
        <f t="shared" si="27"/>
        <v>7476</v>
      </c>
      <c r="G264" s="4">
        <v>7476</v>
      </c>
      <c r="H264" s="4">
        <v>0</v>
      </c>
      <c r="I264" s="4">
        <v>0</v>
      </c>
      <c r="J264" s="4">
        <v>0</v>
      </c>
      <c r="K264" s="4">
        <v>0</v>
      </c>
      <c r="L264" s="109"/>
      <c r="M264" s="109"/>
    </row>
    <row r="265" spans="1:15" ht="52.5" customHeight="1" x14ac:dyDescent="0.3">
      <c r="A265" s="150" t="s">
        <v>106</v>
      </c>
      <c r="B265" s="107" t="s">
        <v>248</v>
      </c>
      <c r="C265" s="106" t="s">
        <v>12</v>
      </c>
      <c r="D265" s="91" t="s">
        <v>22</v>
      </c>
      <c r="E265" s="4"/>
      <c r="F265" s="4">
        <f>G265+H265+I265+J265+K265</f>
        <v>0</v>
      </c>
      <c r="G265" s="4">
        <f>G266+G267</f>
        <v>0</v>
      </c>
      <c r="H265" s="4">
        <f>H266+H267</f>
        <v>0</v>
      </c>
      <c r="I265" s="4">
        <f>I266+I267</f>
        <v>0</v>
      </c>
      <c r="J265" s="4">
        <f>J266+J267</f>
        <v>0</v>
      </c>
      <c r="K265" s="4">
        <f>K266+K267</f>
        <v>0</v>
      </c>
      <c r="L265" s="109" t="s">
        <v>107</v>
      </c>
      <c r="M265" s="109" t="s">
        <v>247</v>
      </c>
    </row>
    <row r="266" spans="1:15" ht="50.25" customHeight="1" x14ac:dyDescent="0.3">
      <c r="A266" s="150"/>
      <c r="B266" s="107"/>
      <c r="C266" s="106"/>
      <c r="D266" s="91" t="s">
        <v>15</v>
      </c>
      <c r="E266" s="4">
        <v>0</v>
      </c>
      <c r="F266" s="4">
        <f t="shared" si="27"/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109"/>
      <c r="M266" s="109"/>
    </row>
    <row r="267" spans="1:15" ht="50.25" customHeight="1" x14ac:dyDescent="0.3">
      <c r="A267" s="150"/>
      <c r="B267" s="107"/>
      <c r="C267" s="106"/>
      <c r="D267" s="91" t="s">
        <v>38</v>
      </c>
      <c r="E267" s="4">
        <v>0</v>
      </c>
      <c r="F267" s="4">
        <f t="shared" si="27"/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109"/>
      <c r="M267" s="109"/>
    </row>
    <row r="268" spans="1:15" ht="80.25" customHeight="1" x14ac:dyDescent="0.3">
      <c r="A268" s="93" t="s">
        <v>196</v>
      </c>
      <c r="B268" s="91" t="s">
        <v>252</v>
      </c>
      <c r="C268" s="90" t="s">
        <v>12</v>
      </c>
      <c r="D268" s="91" t="s">
        <v>38</v>
      </c>
      <c r="E268" s="4"/>
      <c r="F268" s="4">
        <f t="shared" si="27"/>
        <v>1521.9785400000001</v>
      </c>
      <c r="G268" s="4">
        <v>599.26739999999995</v>
      </c>
      <c r="H268" s="4">
        <v>922.71114</v>
      </c>
      <c r="I268" s="4">
        <v>0</v>
      </c>
      <c r="J268" s="4">
        <v>0</v>
      </c>
      <c r="K268" s="4">
        <v>0</v>
      </c>
      <c r="L268" s="89" t="s">
        <v>35</v>
      </c>
      <c r="M268" s="89" t="s">
        <v>256</v>
      </c>
      <c r="N268" s="62"/>
      <c r="O268" s="62"/>
    </row>
    <row r="269" spans="1:15" ht="39" customHeight="1" x14ac:dyDescent="0.3">
      <c r="A269" s="150" t="s">
        <v>61</v>
      </c>
      <c r="B269" s="107" t="s">
        <v>173</v>
      </c>
      <c r="C269" s="106" t="s">
        <v>12</v>
      </c>
      <c r="D269" s="91" t="s">
        <v>15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109" t="s">
        <v>35</v>
      </c>
      <c r="M269" s="109" t="s">
        <v>98</v>
      </c>
    </row>
    <row r="270" spans="1:15" ht="39" customHeight="1" x14ac:dyDescent="0.3">
      <c r="A270" s="150"/>
      <c r="B270" s="107"/>
      <c r="C270" s="106"/>
      <c r="D270" s="91" t="s">
        <v>38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109"/>
      <c r="M270" s="109"/>
    </row>
    <row r="271" spans="1:15" ht="39" customHeight="1" x14ac:dyDescent="0.3">
      <c r="A271" s="150"/>
      <c r="B271" s="107"/>
      <c r="C271" s="106"/>
      <c r="D271" s="91" t="s">
        <v>17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109"/>
      <c r="M271" s="109"/>
    </row>
    <row r="272" spans="1:15" ht="45" customHeight="1" x14ac:dyDescent="0.3">
      <c r="A272" s="106" t="s">
        <v>81</v>
      </c>
      <c r="B272" s="107" t="s">
        <v>108</v>
      </c>
      <c r="C272" s="106" t="s">
        <v>12</v>
      </c>
      <c r="D272" s="91" t="s">
        <v>22</v>
      </c>
      <c r="E272" s="4" t="e">
        <f>SUM(E274:E275)</f>
        <v>#REF!</v>
      </c>
      <c r="F272" s="4">
        <f>SUM(F273:F275)</f>
        <v>1960013.3997200001</v>
      </c>
      <c r="G272" s="4">
        <f>SUM(G273:G275)</f>
        <v>473859.38186000002</v>
      </c>
      <c r="H272" s="4">
        <f>SUM(H273:H275)</f>
        <v>874154.01786000002</v>
      </c>
      <c r="I272" s="4">
        <f>SUM(I273:I275)</f>
        <v>612000</v>
      </c>
      <c r="J272" s="4">
        <f>SUM(J274:J275)</f>
        <v>0</v>
      </c>
      <c r="K272" s="4">
        <f>SUM(K274:K275)</f>
        <v>0</v>
      </c>
      <c r="L272" s="109" t="s">
        <v>35</v>
      </c>
      <c r="M272" s="153"/>
    </row>
    <row r="273" spans="1:15" ht="42" customHeight="1" x14ac:dyDescent="0.3">
      <c r="A273" s="106"/>
      <c r="B273" s="107"/>
      <c r="C273" s="106"/>
      <c r="D273" s="91" t="s">
        <v>15</v>
      </c>
      <c r="E273" s="4" t="e">
        <f>#REF!</f>
        <v>#REF!</v>
      </c>
      <c r="F273" s="4">
        <f>G273+H273+I273+J273+K273</f>
        <v>59000</v>
      </c>
      <c r="G273" s="4">
        <f>G281</f>
        <v>32000</v>
      </c>
      <c r="H273" s="4">
        <f>H281</f>
        <v>0</v>
      </c>
      <c r="I273" s="4">
        <f>I281</f>
        <v>27000</v>
      </c>
      <c r="J273" s="4">
        <f>J281</f>
        <v>0</v>
      </c>
      <c r="K273" s="4">
        <f>K281</f>
        <v>0</v>
      </c>
      <c r="L273" s="109"/>
      <c r="M273" s="153"/>
    </row>
    <row r="274" spans="1:15" ht="42" customHeight="1" x14ac:dyDescent="0.3">
      <c r="A274" s="106"/>
      <c r="B274" s="107"/>
      <c r="C274" s="106"/>
      <c r="D274" s="91" t="s">
        <v>38</v>
      </c>
      <c r="E274" s="36">
        <v>0</v>
      </c>
      <c r="F274" s="4">
        <f>SUM(G274:K274)</f>
        <v>1901013.3997200001</v>
      </c>
      <c r="G274" s="4">
        <f>G280+G282</f>
        <v>441859.38186000002</v>
      </c>
      <c r="H274" s="4">
        <f>H280+H282</f>
        <v>874154.01786000002</v>
      </c>
      <c r="I274" s="4">
        <f>I280+I282+I278</f>
        <v>585000</v>
      </c>
      <c r="J274" s="4">
        <f>J280+J282</f>
        <v>0</v>
      </c>
      <c r="K274" s="4">
        <f>K280+K282</f>
        <v>0</v>
      </c>
      <c r="L274" s="153"/>
      <c r="M274" s="153"/>
    </row>
    <row r="275" spans="1:15" ht="34.5" customHeight="1" x14ac:dyDescent="0.3">
      <c r="A275" s="106"/>
      <c r="B275" s="107"/>
      <c r="C275" s="106"/>
      <c r="D275" s="91" t="s">
        <v>17</v>
      </c>
      <c r="E275" s="36" t="e">
        <f>#REF!</f>
        <v>#REF!</v>
      </c>
      <c r="F275" s="4">
        <f>SUM(G275:K275)</f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153"/>
      <c r="M275" s="153"/>
    </row>
    <row r="276" spans="1:15" ht="34.5" customHeight="1" x14ac:dyDescent="0.3">
      <c r="A276" s="111" t="s">
        <v>83</v>
      </c>
      <c r="B276" s="114" t="s">
        <v>358</v>
      </c>
      <c r="C276" s="111" t="s">
        <v>324</v>
      </c>
      <c r="D276" s="91" t="s">
        <v>22</v>
      </c>
      <c r="E276" s="36"/>
      <c r="F276" s="4">
        <f>F277+F278+F279</f>
        <v>585000</v>
      </c>
      <c r="G276" s="4">
        <f t="shared" ref="G276:K276" si="28">G277+G278+G279</f>
        <v>0</v>
      </c>
      <c r="H276" s="4">
        <f t="shared" si="28"/>
        <v>0</v>
      </c>
      <c r="I276" s="4">
        <f t="shared" si="28"/>
        <v>585000</v>
      </c>
      <c r="J276" s="4">
        <f t="shared" si="28"/>
        <v>0</v>
      </c>
      <c r="K276" s="4">
        <f t="shared" si="28"/>
        <v>0</v>
      </c>
      <c r="L276" s="121" t="s">
        <v>35</v>
      </c>
      <c r="M276" s="181" t="s">
        <v>376</v>
      </c>
    </row>
    <row r="277" spans="1:15" ht="34.5" customHeight="1" x14ac:dyDescent="0.3">
      <c r="A277" s="112"/>
      <c r="B277" s="115"/>
      <c r="C277" s="112"/>
      <c r="D277" s="91" t="s">
        <v>15</v>
      </c>
      <c r="E277" s="36"/>
      <c r="F277" s="4">
        <f>G277+H277+I277+J277+K277</f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122"/>
      <c r="M277" s="182"/>
    </row>
    <row r="278" spans="1:15" ht="44.25" customHeight="1" x14ac:dyDescent="0.3">
      <c r="A278" s="112"/>
      <c r="B278" s="115"/>
      <c r="C278" s="112"/>
      <c r="D278" s="91" t="s">
        <v>38</v>
      </c>
      <c r="E278" s="36"/>
      <c r="F278" s="4">
        <f>I278</f>
        <v>585000</v>
      </c>
      <c r="G278" s="4">
        <f>[1]Субсидии!G11</f>
        <v>0</v>
      </c>
      <c r="H278" s="4">
        <f>[1]Субсидии!H11</f>
        <v>0</v>
      </c>
      <c r="I278" s="4">
        <f>Субсидии!I10</f>
        <v>585000</v>
      </c>
      <c r="J278" s="4">
        <f>[1]Субсидии!J11</f>
        <v>0</v>
      </c>
      <c r="K278" s="4">
        <f>[1]Субсидии!K11</f>
        <v>0</v>
      </c>
      <c r="L278" s="122"/>
      <c r="M278" s="182"/>
    </row>
    <row r="279" spans="1:15" ht="30" customHeight="1" x14ac:dyDescent="0.3">
      <c r="A279" s="113"/>
      <c r="B279" s="116"/>
      <c r="C279" s="113"/>
      <c r="D279" s="91" t="s">
        <v>17</v>
      </c>
      <c r="E279" s="36"/>
      <c r="F279" s="4">
        <f>I279</f>
        <v>0</v>
      </c>
      <c r="G279" s="4">
        <f t="shared" ref="G279:K279" si="29">J279</f>
        <v>0</v>
      </c>
      <c r="H279" s="4">
        <f t="shared" si="29"/>
        <v>0</v>
      </c>
      <c r="I279" s="4">
        <f t="shared" si="29"/>
        <v>0</v>
      </c>
      <c r="J279" s="4">
        <f t="shared" si="29"/>
        <v>0</v>
      </c>
      <c r="K279" s="4">
        <f t="shared" si="29"/>
        <v>0</v>
      </c>
      <c r="L279" s="123"/>
      <c r="M279" s="183"/>
    </row>
    <row r="280" spans="1:15" ht="138.75" customHeight="1" x14ac:dyDescent="0.3">
      <c r="A280" s="88" t="s">
        <v>194</v>
      </c>
      <c r="B280" s="94" t="s">
        <v>175</v>
      </c>
      <c r="C280" s="95" t="s">
        <v>12</v>
      </c>
      <c r="D280" s="94" t="s">
        <v>38</v>
      </c>
      <c r="E280" s="70" t="e">
        <f>#REF!+#REF!+#REF!+#REF!+#REF!</f>
        <v>#REF!</v>
      </c>
      <c r="F280" s="70">
        <f>Субсидии!F44</f>
        <v>1316013.3997200001</v>
      </c>
      <c r="G280" s="70">
        <f>Субсидии!G44</f>
        <v>441859.38186000002</v>
      </c>
      <c r="H280" s="70">
        <f>Субсидии!H44</f>
        <v>874154.01786000002</v>
      </c>
      <c r="I280" s="70">
        <f>Субсидии!I44</f>
        <v>0</v>
      </c>
      <c r="J280" s="70">
        <f>Субсидии!J44</f>
        <v>0</v>
      </c>
      <c r="K280" s="70">
        <f>Субсидии!K44</f>
        <v>0</v>
      </c>
      <c r="L280" s="95" t="s">
        <v>35</v>
      </c>
      <c r="M280" s="95" t="s">
        <v>377</v>
      </c>
      <c r="N280" s="73"/>
      <c r="O280" s="1"/>
    </row>
    <row r="281" spans="1:15" ht="408.75" customHeight="1" x14ac:dyDescent="0.3">
      <c r="A281" s="90" t="s">
        <v>311</v>
      </c>
      <c r="B281" s="91" t="s">
        <v>199</v>
      </c>
      <c r="C281" s="89" t="s">
        <v>12</v>
      </c>
      <c r="D281" s="91" t="s">
        <v>15</v>
      </c>
      <c r="E281" s="10">
        <v>0</v>
      </c>
      <c r="F281" s="10">
        <f>G281+H281+I281+J281+K281</f>
        <v>59000</v>
      </c>
      <c r="G281" s="10">
        <v>32000</v>
      </c>
      <c r="H281" s="10">
        <v>0</v>
      </c>
      <c r="I281" s="10">
        <v>27000</v>
      </c>
      <c r="J281" s="10">
        <v>0</v>
      </c>
      <c r="K281" s="10">
        <v>0</v>
      </c>
      <c r="L281" s="89" t="s">
        <v>35</v>
      </c>
      <c r="M281" s="89" t="s">
        <v>302</v>
      </c>
      <c r="O281" s="1"/>
    </row>
    <row r="282" spans="1:15" ht="112.5" customHeight="1" x14ac:dyDescent="0.3">
      <c r="A282" s="90" t="s">
        <v>359</v>
      </c>
      <c r="B282" s="91" t="s">
        <v>313</v>
      </c>
      <c r="C282" s="89" t="s">
        <v>12</v>
      </c>
      <c r="D282" s="91" t="s">
        <v>38</v>
      </c>
      <c r="E282" s="10"/>
      <c r="F282" s="10">
        <f>G282+H282+I282+J282+K282</f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89" t="s">
        <v>35</v>
      </c>
      <c r="M282" s="89"/>
      <c r="O282" s="1"/>
    </row>
    <row r="283" spans="1:15" ht="122.25" customHeight="1" x14ac:dyDescent="0.3">
      <c r="A283" s="90" t="s">
        <v>116</v>
      </c>
      <c r="B283" s="91" t="s">
        <v>232</v>
      </c>
      <c r="C283" s="89" t="s">
        <v>12</v>
      </c>
      <c r="D283" s="91" t="s">
        <v>38</v>
      </c>
      <c r="E283" s="4">
        <v>0</v>
      </c>
      <c r="F283" s="10">
        <f>F285+F287+F289</f>
        <v>16780</v>
      </c>
      <c r="G283" s="10">
        <f>G285+G287</f>
        <v>0</v>
      </c>
      <c r="H283" s="10">
        <f>H285+H287+H289</f>
        <v>9000</v>
      </c>
      <c r="I283" s="10">
        <f>I285+I287+I289</f>
        <v>7780</v>
      </c>
      <c r="J283" s="10">
        <f>J285+J287</f>
        <v>0</v>
      </c>
      <c r="K283" s="10">
        <f>K285+K287</f>
        <v>0</v>
      </c>
      <c r="L283" s="89" t="s">
        <v>95</v>
      </c>
      <c r="M283" s="89"/>
      <c r="O283" s="1"/>
    </row>
    <row r="284" spans="1:15" ht="221.25" hidden="1" customHeight="1" x14ac:dyDescent="0.3">
      <c r="A284" s="93" t="s">
        <v>117</v>
      </c>
      <c r="B284" s="91" t="s">
        <v>118</v>
      </c>
      <c r="C284" s="89" t="s">
        <v>12</v>
      </c>
      <c r="D284" s="91" t="s">
        <v>38</v>
      </c>
      <c r="E284" s="10"/>
      <c r="F284" s="10"/>
      <c r="G284" s="10"/>
      <c r="H284" s="10"/>
      <c r="I284" s="10"/>
      <c r="J284" s="10"/>
      <c r="K284" s="10"/>
      <c r="L284" s="92"/>
      <c r="M284" s="100"/>
      <c r="O284" s="1"/>
    </row>
    <row r="285" spans="1:15" ht="95.25" customHeight="1" x14ac:dyDescent="0.3">
      <c r="A285" s="93" t="s">
        <v>119</v>
      </c>
      <c r="B285" s="91" t="s">
        <v>176</v>
      </c>
      <c r="C285" s="89" t="s">
        <v>12</v>
      </c>
      <c r="D285" s="91" t="s">
        <v>38</v>
      </c>
      <c r="E285" s="10">
        <v>0</v>
      </c>
      <c r="F285" s="10">
        <f>G285+H285+I285+J285+K285</f>
        <v>1780</v>
      </c>
      <c r="G285" s="10">
        <v>0</v>
      </c>
      <c r="H285" s="10">
        <f>H286</f>
        <v>1000</v>
      </c>
      <c r="I285" s="10">
        <f>I286</f>
        <v>780</v>
      </c>
      <c r="J285" s="10">
        <v>0</v>
      </c>
      <c r="K285" s="10">
        <v>0</v>
      </c>
      <c r="L285" s="89" t="s">
        <v>35</v>
      </c>
      <c r="M285" s="89" t="s">
        <v>122</v>
      </c>
      <c r="O285" s="1"/>
    </row>
    <row r="286" spans="1:15" ht="94.5" customHeight="1" x14ac:dyDescent="0.3">
      <c r="A286" s="93" t="s">
        <v>228</v>
      </c>
      <c r="B286" s="91" t="s">
        <v>230</v>
      </c>
      <c r="C286" s="89" t="s">
        <v>12</v>
      </c>
      <c r="D286" s="91" t="s">
        <v>38</v>
      </c>
      <c r="E286" s="10"/>
      <c r="F286" s="10">
        <f>G286+H286+I286+J286+K286</f>
        <v>1780</v>
      </c>
      <c r="G286" s="10">
        <v>0</v>
      </c>
      <c r="H286" s="10">
        <v>1000</v>
      </c>
      <c r="I286" s="10">
        <v>780</v>
      </c>
      <c r="J286" s="10">
        <v>0</v>
      </c>
      <c r="K286" s="10">
        <v>0</v>
      </c>
      <c r="L286" s="89" t="s">
        <v>35</v>
      </c>
      <c r="M286" s="89" t="s">
        <v>122</v>
      </c>
      <c r="O286" s="1"/>
    </row>
    <row r="287" spans="1:15" ht="94.5" customHeight="1" x14ac:dyDescent="0.3">
      <c r="A287" s="93" t="s">
        <v>120</v>
      </c>
      <c r="B287" s="91" t="s">
        <v>177</v>
      </c>
      <c r="C287" s="89" t="s">
        <v>12</v>
      </c>
      <c r="D287" s="91" t="s">
        <v>38</v>
      </c>
      <c r="E287" s="10">
        <v>0</v>
      </c>
      <c r="F287" s="10">
        <f>G287+H287+I287+J287+K287</f>
        <v>8000</v>
      </c>
      <c r="G287" s="10">
        <v>0</v>
      </c>
      <c r="H287" s="10">
        <f>H288</f>
        <v>8000</v>
      </c>
      <c r="I287" s="10">
        <v>0</v>
      </c>
      <c r="J287" s="10">
        <v>0</v>
      </c>
      <c r="K287" s="10">
        <v>0</v>
      </c>
      <c r="L287" s="89" t="s">
        <v>95</v>
      </c>
      <c r="M287" s="89" t="s">
        <v>122</v>
      </c>
      <c r="O287" s="1"/>
    </row>
    <row r="288" spans="1:15" ht="101.25" customHeight="1" x14ac:dyDescent="0.3">
      <c r="A288" s="93" t="s">
        <v>229</v>
      </c>
      <c r="B288" s="91" t="s">
        <v>231</v>
      </c>
      <c r="C288" s="89" t="s">
        <v>12</v>
      </c>
      <c r="D288" s="91" t="s">
        <v>38</v>
      </c>
      <c r="E288" s="10"/>
      <c r="F288" s="10">
        <f>G288+H288+I288+J288+K288</f>
        <v>8000</v>
      </c>
      <c r="G288" s="10">
        <v>0</v>
      </c>
      <c r="H288" s="10">
        <v>8000</v>
      </c>
      <c r="I288" s="10">
        <v>0</v>
      </c>
      <c r="J288" s="10">
        <v>0</v>
      </c>
      <c r="K288" s="10">
        <v>0</v>
      </c>
      <c r="L288" s="89" t="s">
        <v>95</v>
      </c>
      <c r="M288" s="89" t="s">
        <v>122</v>
      </c>
      <c r="O288" s="1"/>
    </row>
    <row r="289" spans="1:14" ht="93.75" customHeight="1" x14ac:dyDescent="0.3">
      <c r="A289" s="93" t="s">
        <v>121</v>
      </c>
      <c r="B289" s="91" t="s">
        <v>178</v>
      </c>
      <c r="C289" s="89" t="s">
        <v>12</v>
      </c>
      <c r="D289" s="91" t="s">
        <v>38</v>
      </c>
      <c r="E289" s="36">
        <v>0</v>
      </c>
      <c r="F289" s="4">
        <f>G289+H289+I289+J289+K289</f>
        <v>7000</v>
      </c>
      <c r="G289" s="4">
        <v>0</v>
      </c>
      <c r="H289" s="4">
        <v>0</v>
      </c>
      <c r="I289" s="4">
        <v>7000</v>
      </c>
      <c r="J289" s="4">
        <v>0</v>
      </c>
      <c r="K289" s="4">
        <v>0</v>
      </c>
      <c r="L289" s="89" t="s">
        <v>95</v>
      </c>
      <c r="M289" s="89" t="s">
        <v>122</v>
      </c>
    </row>
    <row r="290" spans="1:14" ht="89.25" customHeight="1" x14ac:dyDescent="0.3">
      <c r="A290" s="110"/>
      <c r="B290" s="109"/>
      <c r="C290" s="106"/>
      <c r="D290" s="74" t="s">
        <v>208</v>
      </c>
      <c r="E290" s="6" t="e">
        <f t="shared" ref="E290:K290" si="30">SUM(E291:E293)</f>
        <v>#REF!</v>
      </c>
      <c r="F290" s="6">
        <f t="shared" si="30"/>
        <v>5826010.6403800007</v>
      </c>
      <c r="G290" s="6">
        <f>SUM(G291:G293)</f>
        <v>1394636.23184</v>
      </c>
      <c r="H290" s="6">
        <f t="shared" si="30"/>
        <v>1631570.2580300001</v>
      </c>
      <c r="I290" s="6">
        <f t="shared" si="30"/>
        <v>895925.70051</v>
      </c>
      <c r="J290" s="6">
        <f t="shared" si="30"/>
        <v>519397.76</v>
      </c>
      <c r="K290" s="6">
        <f t="shared" si="30"/>
        <v>1384480.69</v>
      </c>
      <c r="L290" s="109"/>
      <c r="M290" s="109"/>
      <c r="N290" s="62"/>
    </row>
    <row r="291" spans="1:14" ht="34.5" customHeight="1" x14ac:dyDescent="0.3">
      <c r="A291" s="110"/>
      <c r="B291" s="109"/>
      <c r="C291" s="106"/>
      <c r="D291" s="5" t="s">
        <v>15</v>
      </c>
      <c r="E291" s="6" t="e">
        <f>E256+E187+E273</f>
        <v>#REF!</v>
      </c>
      <c r="F291" s="6">
        <f>SUM(G291:K291)</f>
        <v>1427675.59</v>
      </c>
      <c r="G291" s="6">
        <f>G256+G187+G273</f>
        <v>459832</v>
      </c>
      <c r="H291" s="6">
        <f>H256+H187</f>
        <v>205596.02000000002</v>
      </c>
      <c r="I291" s="6">
        <f>I256+I187+I273</f>
        <v>52536.76</v>
      </c>
      <c r="J291" s="6">
        <f>J256+J187</f>
        <v>83722.040000000008</v>
      </c>
      <c r="K291" s="6">
        <f>K256+K187</f>
        <v>625988.77</v>
      </c>
      <c r="L291" s="109"/>
      <c r="M291" s="109"/>
    </row>
    <row r="292" spans="1:14" ht="54.75" customHeight="1" x14ac:dyDescent="0.3">
      <c r="A292" s="110"/>
      <c r="B292" s="109"/>
      <c r="C292" s="106"/>
      <c r="D292" s="74" t="s">
        <v>38</v>
      </c>
      <c r="E292" s="6" t="e">
        <f>E280+#REF!</f>
        <v>#REF!</v>
      </c>
      <c r="F292" s="6">
        <f>SUM(G292:K292)</f>
        <v>2635429.4813800002</v>
      </c>
      <c r="G292" s="6">
        <f>G257+G274+G188+G283</f>
        <v>553794.23184000002</v>
      </c>
      <c r="H292" s="6">
        <f>H188+H257+H274+H283</f>
        <v>1010278.66903</v>
      </c>
      <c r="I292" s="6">
        <f>I188+I257+I274+I283</f>
        <v>648788.94050999999</v>
      </c>
      <c r="J292" s="6">
        <f>J188+J257+J274+J284</f>
        <v>49875.72</v>
      </c>
      <c r="K292" s="6">
        <f>K188+K257+K274+K284</f>
        <v>372691.92</v>
      </c>
      <c r="L292" s="109"/>
      <c r="M292" s="109"/>
    </row>
    <row r="293" spans="1:14" ht="42" customHeight="1" x14ac:dyDescent="0.3">
      <c r="A293" s="110"/>
      <c r="B293" s="109"/>
      <c r="C293" s="106"/>
      <c r="D293" s="74" t="s">
        <v>17</v>
      </c>
      <c r="E293" s="6" t="e">
        <f>E275+E189</f>
        <v>#REF!</v>
      </c>
      <c r="F293" s="6">
        <f>SUM(G293:K293)</f>
        <v>1762905.5690000001</v>
      </c>
      <c r="G293" s="6">
        <f>G275+G189</f>
        <v>381010</v>
      </c>
      <c r="H293" s="6">
        <f>H275+H189</f>
        <v>415695.56900000002</v>
      </c>
      <c r="I293" s="6">
        <f>I189+I275</f>
        <v>194600</v>
      </c>
      <c r="J293" s="6">
        <f>J275+J189</f>
        <v>385800</v>
      </c>
      <c r="K293" s="6">
        <f>K189+K275</f>
        <v>385800</v>
      </c>
      <c r="L293" s="109"/>
      <c r="M293" s="109"/>
    </row>
    <row r="294" spans="1:14" ht="33" customHeight="1" x14ac:dyDescent="0.3">
      <c r="A294" s="129" t="s">
        <v>123</v>
      </c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</row>
    <row r="295" spans="1:14" ht="34.5" customHeight="1" x14ac:dyDescent="0.3">
      <c r="A295" s="106" t="s">
        <v>10</v>
      </c>
      <c r="B295" s="107" t="s">
        <v>303</v>
      </c>
      <c r="C295" s="106" t="s">
        <v>12</v>
      </c>
      <c r="D295" s="61" t="s">
        <v>13</v>
      </c>
      <c r="E295" s="4">
        <f t="shared" ref="E295:K295" si="31">E296</f>
        <v>4213.6231500000004</v>
      </c>
      <c r="F295" s="4">
        <f t="shared" si="31"/>
        <v>0</v>
      </c>
      <c r="G295" s="4">
        <f t="shared" si="31"/>
        <v>0</v>
      </c>
      <c r="H295" s="4">
        <f t="shared" si="31"/>
        <v>0</v>
      </c>
      <c r="I295" s="4">
        <f t="shared" si="31"/>
        <v>0</v>
      </c>
      <c r="J295" s="4">
        <f t="shared" si="31"/>
        <v>0</v>
      </c>
      <c r="K295" s="4">
        <f t="shared" si="31"/>
        <v>0</v>
      </c>
      <c r="L295" s="109" t="s">
        <v>124</v>
      </c>
      <c r="M295" s="117"/>
    </row>
    <row r="296" spans="1:14" ht="136.5" customHeight="1" x14ac:dyDescent="0.3">
      <c r="A296" s="106"/>
      <c r="B296" s="107"/>
      <c r="C296" s="106"/>
      <c r="D296" s="38" t="s">
        <v>38</v>
      </c>
      <c r="E296" s="4">
        <f>E297</f>
        <v>4213.6231500000004</v>
      </c>
      <c r="F296" s="4">
        <f>G296+H296+I296</f>
        <v>0</v>
      </c>
      <c r="G296" s="4">
        <f>G307+G308</f>
        <v>0</v>
      </c>
      <c r="H296" s="4">
        <f>H307+H308</f>
        <v>0</v>
      </c>
      <c r="I296" s="4">
        <f>I307</f>
        <v>0</v>
      </c>
      <c r="J296" s="4">
        <v>0</v>
      </c>
      <c r="K296" s="4">
        <v>0</v>
      </c>
      <c r="L296" s="109"/>
      <c r="M296" s="117"/>
    </row>
    <row r="297" spans="1:14" ht="144" customHeight="1" x14ac:dyDescent="0.3">
      <c r="A297" s="90" t="s">
        <v>18</v>
      </c>
      <c r="B297" s="91" t="s">
        <v>179</v>
      </c>
      <c r="C297" s="90" t="s">
        <v>12</v>
      </c>
      <c r="D297" s="38" t="s">
        <v>38</v>
      </c>
      <c r="E297" s="4">
        <v>4213.6231500000004</v>
      </c>
      <c r="F297" s="4">
        <f>H297</f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75" t="s">
        <v>210</v>
      </c>
      <c r="M297" s="89" t="s">
        <v>125</v>
      </c>
    </row>
    <row r="298" spans="1:14" ht="141.75" customHeight="1" x14ac:dyDescent="0.3">
      <c r="A298" s="90" t="s">
        <v>34</v>
      </c>
      <c r="B298" s="91" t="s">
        <v>180</v>
      </c>
      <c r="C298" s="90" t="s">
        <v>12</v>
      </c>
      <c r="D298" s="38" t="s">
        <v>38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75" t="s">
        <v>210</v>
      </c>
      <c r="M298" s="89" t="s">
        <v>125</v>
      </c>
    </row>
    <row r="299" spans="1:14" ht="153.75" customHeight="1" x14ac:dyDescent="0.3">
      <c r="A299" s="90" t="s">
        <v>54</v>
      </c>
      <c r="B299" s="91" t="s">
        <v>181</v>
      </c>
      <c r="C299" s="90" t="s">
        <v>12</v>
      </c>
      <c r="D299" s="38" t="s">
        <v>38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75" t="s">
        <v>210</v>
      </c>
      <c r="M299" s="89" t="s">
        <v>125</v>
      </c>
    </row>
    <row r="300" spans="1:14" ht="141.75" customHeight="1" x14ac:dyDescent="0.3">
      <c r="A300" s="90" t="s">
        <v>45</v>
      </c>
      <c r="B300" s="91" t="s">
        <v>182</v>
      </c>
      <c r="C300" s="90" t="s">
        <v>12</v>
      </c>
      <c r="D300" s="38" t="s">
        <v>38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75" t="s">
        <v>210</v>
      </c>
      <c r="M300" s="89" t="s">
        <v>125</v>
      </c>
    </row>
    <row r="301" spans="1:14" ht="144" customHeight="1" x14ac:dyDescent="0.3">
      <c r="A301" s="90" t="s">
        <v>94</v>
      </c>
      <c r="B301" s="91" t="s">
        <v>183</v>
      </c>
      <c r="C301" s="90" t="s">
        <v>12</v>
      </c>
      <c r="D301" s="38" t="s">
        <v>38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75" t="s">
        <v>210</v>
      </c>
      <c r="M301" s="89" t="s">
        <v>125</v>
      </c>
    </row>
    <row r="302" spans="1:14" ht="137.25" customHeight="1" x14ac:dyDescent="0.3">
      <c r="A302" s="90" t="s">
        <v>126</v>
      </c>
      <c r="B302" s="91" t="s">
        <v>184</v>
      </c>
      <c r="C302" s="90" t="s">
        <v>12</v>
      </c>
      <c r="D302" s="38" t="s">
        <v>38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75" t="s">
        <v>210</v>
      </c>
      <c r="M302" s="89" t="s">
        <v>125</v>
      </c>
    </row>
    <row r="303" spans="1:14" ht="141" customHeight="1" x14ac:dyDescent="0.3">
      <c r="A303" s="90" t="s">
        <v>127</v>
      </c>
      <c r="B303" s="91" t="s">
        <v>185</v>
      </c>
      <c r="C303" s="90" t="s">
        <v>12</v>
      </c>
      <c r="D303" s="38" t="s">
        <v>38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75" t="s">
        <v>210</v>
      </c>
      <c r="M303" s="89" t="s">
        <v>125</v>
      </c>
    </row>
    <row r="304" spans="1:14" ht="142.5" customHeight="1" x14ac:dyDescent="0.3">
      <c r="A304" s="90" t="s">
        <v>128</v>
      </c>
      <c r="B304" s="91" t="s">
        <v>186</v>
      </c>
      <c r="C304" s="90" t="s">
        <v>12</v>
      </c>
      <c r="D304" s="38" t="s">
        <v>38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75" t="s">
        <v>210</v>
      </c>
      <c r="M304" s="89" t="s">
        <v>125</v>
      </c>
    </row>
    <row r="305" spans="1:14" ht="141" customHeight="1" x14ac:dyDescent="0.3">
      <c r="A305" s="90" t="s">
        <v>129</v>
      </c>
      <c r="B305" s="91" t="s">
        <v>187</v>
      </c>
      <c r="C305" s="90" t="s">
        <v>12</v>
      </c>
      <c r="D305" s="38" t="s">
        <v>38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75" t="s">
        <v>210</v>
      </c>
      <c r="M305" s="89" t="s">
        <v>125</v>
      </c>
    </row>
    <row r="306" spans="1:14" ht="172.5" customHeight="1" x14ac:dyDescent="0.3">
      <c r="A306" s="90" t="s">
        <v>130</v>
      </c>
      <c r="B306" s="91" t="s">
        <v>188</v>
      </c>
      <c r="C306" s="90" t="s">
        <v>12</v>
      </c>
      <c r="D306" s="38" t="s">
        <v>38</v>
      </c>
      <c r="E306" s="4">
        <f>E307+E308+E309+E310</f>
        <v>33341.601150000002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75" t="s">
        <v>131</v>
      </c>
      <c r="M306" s="89" t="s">
        <v>132</v>
      </c>
    </row>
    <row r="307" spans="1:14" ht="113.25" customHeight="1" x14ac:dyDescent="0.3">
      <c r="A307" s="90" t="s">
        <v>133</v>
      </c>
      <c r="B307" s="91" t="s">
        <v>134</v>
      </c>
      <c r="C307" s="90" t="s">
        <v>12</v>
      </c>
      <c r="D307" s="38" t="s">
        <v>38</v>
      </c>
      <c r="E307" s="4">
        <v>616.00396000000001</v>
      </c>
      <c r="F307" s="4">
        <f>G307+H307+I307+J307+K307</f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105" t="s">
        <v>135</v>
      </c>
      <c r="M307" s="89" t="s">
        <v>136</v>
      </c>
    </row>
    <row r="308" spans="1:14" ht="121.5" customHeight="1" x14ac:dyDescent="0.3">
      <c r="A308" s="90" t="s">
        <v>137</v>
      </c>
      <c r="B308" s="91" t="s">
        <v>138</v>
      </c>
      <c r="C308" s="90" t="s">
        <v>12</v>
      </c>
      <c r="D308" s="38" t="s">
        <v>38</v>
      </c>
      <c r="E308" s="4">
        <v>32725.59719</v>
      </c>
      <c r="F308" s="4">
        <f>G308+H308</f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105" t="s">
        <v>135</v>
      </c>
      <c r="M308" s="89" t="s">
        <v>136</v>
      </c>
    </row>
    <row r="309" spans="1:14" ht="107.25" customHeight="1" x14ac:dyDescent="0.3">
      <c r="A309" s="90" t="s">
        <v>139</v>
      </c>
      <c r="B309" s="91" t="s">
        <v>140</v>
      </c>
      <c r="C309" s="90" t="s">
        <v>12</v>
      </c>
      <c r="D309" s="38" t="s">
        <v>38</v>
      </c>
      <c r="E309" s="4">
        <v>0</v>
      </c>
      <c r="F309" s="4">
        <f>G309+H309</f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105" t="s">
        <v>35</v>
      </c>
      <c r="M309" s="89" t="s">
        <v>136</v>
      </c>
    </row>
    <row r="310" spans="1:14" ht="111" customHeight="1" x14ac:dyDescent="0.3">
      <c r="A310" s="90" t="s">
        <v>141</v>
      </c>
      <c r="B310" s="91" t="s">
        <v>142</v>
      </c>
      <c r="C310" s="90" t="s">
        <v>12</v>
      </c>
      <c r="D310" s="38" t="s">
        <v>38</v>
      </c>
      <c r="E310" s="4">
        <v>0</v>
      </c>
      <c r="F310" s="4">
        <f>G310+H310</f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105" t="s">
        <v>35</v>
      </c>
      <c r="M310" s="89" t="s">
        <v>136</v>
      </c>
    </row>
    <row r="311" spans="1:14" ht="36.75" customHeight="1" x14ac:dyDescent="0.3">
      <c r="A311" s="111" t="s">
        <v>57</v>
      </c>
      <c r="B311" s="114" t="s">
        <v>227</v>
      </c>
      <c r="C311" s="111" t="s">
        <v>12</v>
      </c>
      <c r="D311" s="61" t="s">
        <v>13</v>
      </c>
      <c r="E311" s="4">
        <v>0</v>
      </c>
      <c r="F311" s="4">
        <f>G311+H311+I311+J311+K311</f>
        <v>12247.300629999998</v>
      </c>
      <c r="G311" s="4">
        <f>G313+G314</f>
        <v>72</v>
      </c>
      <c r="H311" s="4">
        <f>H313+H314</f>
        <v>47.0672</v>
      </c>
      <c r="I311" s="4">
        <f>I313+I314</f>
        <v>11596.95543</v>
      </c>
      <c r="J311" s="4">
        <f>J313</f>
        <v>265.63900000000001</v>
      </c>
      <c r="K311" s="4">
        <f>K313</f>
        <v>265.63900000000001</v>
      </c>
      <c r="L311" s="168" t="s">
        <v>143</v>
      </c>
      <c r="M311" s="168"/>
    </row>
    <row r="312" spans="1:14" ht="36.75" customHeight="1" x14ac:dyDescent="0.3">
      <c r="A312" s="112"/>
      <c r="B312" s="115"/>
      <c r="C312" s="112"/>
      <c r="D312" s="84" t="s">
        <v>15</v>
      </c>
      <c r="E312" s="4"/>
      <c r="F312" s="4">
        <f>G312+H312+J312+K312</f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169"/>
      <c r="M312" s="169"/>
    </row>
    <row r="313" spans="1:14" ht="36.75" customHeight="1" x14ac:dyDescent="0.3">
      <c r="A313" s="112"/>
      <c r="B313" s="115"/>
      <c r="C313" s="112"/>
      <c r="D313" s="84" t="s">
        <v>38</v>
      </c>
      <c r="E313" s="4">
        <v>0</v>
      </c>
      <c r="F313" s="4">
        <f>F315+F319</f>
        <v>12247.30063</v>
      </c>
      <c r="G313" s="4">
        <f>G315</f>
        <v>72</v>
      </c>
      <c r="H313" s="4">
        <f>H315</f>
        <v>47.0672</v>
      </c>
      <c r="I313" s="4">
        <f>I315+I319</f>
        <v>11596.95543</v>
      </c>
      <c r="J313" s="4">
        <f>J315+J319</f>
        <v>265.63900000000001</v>
      </c>
      <c r="K313" s="4">
        <f>K315+K319</f>
        <v>265.63900000000001</v>
      </c>
      <c r="L313" s="169"/>
      <c r="M313" s="169"/>
      <c r="N313" s="76"/>
    </row>
    <row r="314" spans="1:14" ht="30.75" customHeight="1" x14ac:dyDescent="0.3">
      <c r="A314" s="113"/>
      <c r="B314" s="116"/>
      <c r="C314" s="113"/>
      <c r="D314" s="38" t="s">
        <v>17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170"/>
      <c r="M314" s="170"/>
    </row>
    <row r="315" spans="1:14" ht="51" customHeight="1" x14ac:dyDescent="0.3">
      <c r="A315" s="106" t="s">
        <v>59</v>
      </c>
      <c r="B315" s="107" t="s">
        <v>189</v>
      </c>
      <c r="C315" s="106" t="s">
        <v>12</v>
      </c>
      <c r="D315" s="38" t="s">
        <v>38</v>
      </c>
      <c r="E315" s="4">
        <v>0</v>
      </c>
      <c r="F315" s="4">
        <f>G315+H315+I315+J315+K315</f>
        <v>779.80063000000007</v>
      </c>
      <c r="G315" s="4">
        <f>111.5-39.5</f>
        <v>72</v>
      </c>
      <c r="H315" s="4">
        <f>111.5-64.4328</f>
        <v>47.0672</v>
      </c>
      <c r="I315" s="4">
        <v>129.45543000000001</v>
      </c>
      <c r="J315" s="4">
        <v>265.63900000000001</v>
      </c>
      <c r="K315" s="4">
        <v>265.63900000000001</v>
      </c>
      <c r="L315" s="108" t="s">
        <v>143</v>
      </c>
      <c r="M315" s="109" t="s">
        <v>144</v>
      </c>
    </row>
    <row r="316" spans="1:14" ht="33" customHeight="1" x14ac:dyDescent="0.3">
      <c r="A316" s="106"/>
      <c r="B316" s="107"/>
      <c r="C316" s="106"/>
      <c r="D316" s="38" t="s">
        <v>17</v>
      </c>
      <c r="E316" s="4">
        <v>0</v>
      </c>
      <c r="F316" s="4">
        <f>G316+H316+I316+J316+K316</f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108"/>
      <c r="M316" s="109"/>
      <c r="N316" s="62"/>
    </row>
    <row r="317" spans="1:14" ht="44.25" customHeight="1" x14ac:dyDescent="0.3">
      <c r="A317" s="106" t="s">
        <v>61</v>
      </c>
      <c r="B317" s="107" t="s">
        <v>307</v>
      </c>
      <c r="C317" s="106" t="s">
        <v>12</v>
      </c>
      <c r="D317" s="38" t="s">
        <v>22</v>
      </c>
      <c r="E317" s="4"/>
      <c r="F317" s="4">
        <f>F318+F319+F320</f>
        <v>11467.5</v>
      </c>
      <c r="G317" s="4">
        <f t="shared" ref="G317:K317" si="32">G318+G319+G320</f>
        <v>0</v>
      </c>
      <c r="H317" s="4">
        <f t="shared" si="32"/>
        <v>0</v>
      </c>
      <c r="I317" s="4">
        <f t="shared" si="32"/>
        <v>11467.5</v>
      </c>
      <c r="J317" s="4">
        <f t="shared" si="32"/>
        <v>0</v>
      </c>
      <c r="K317" s="4">
        <f t="shared" si="32"/>
        <v>0</v>
      </c>
      <c r="L317" s="108" t="s">
        <v>35</v>
      </c>
      <c r="M317" s="109" t="s">
        <v>387</v>
      </c>
      <c r="N317" s="62"/>
    </row>
    <row r="318" spans="1:14" ht="44.25" customHeight="1" x14ac:dyDescent="0.3">
      <c r="A318" s="106"/>
      <c r="B318" s="107"/>
      <c r="C318" s="106"/>
      <c r="D318" s="38" t="s">
        <v>15</v>
      </c>
      <c r="E318" s="4"/>
      <c r="F318" s="4">
        <f>G318+H318+I318+J318+K318</f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108"/>
      <c r="M318" s="109"/>
      <c r="N318" s="62"/>
    </row>
    <row r="319" spans="1:14" ht="44.25" customHeight="1" x14ac:dyDescent="0.3">
      <c r="A319" s="106"/>
      <c r="B319" s="107"/>
      <c r="C319" s="106"/>
      <c r="D319" s="38" t="s">
        <v>38</v>
      </c>
      <c r="E319" s="4"/>
      <c r="F319" s="4">
        <f>G319+H319+I319+J319+K319</f>
        <v>11467.5</v>
      </c>
      <c r="G319" s="4">
        <v>0</v>
      </c>
      <c r="H319" s="4">
        <v>0</v>
      </c>
      <c r="I319" s="4">
        <v>11467.5</v>
      </c>
      <c r="J319" s="4">
        <v>0</v>
      </c>
      <c r="K319" s="4">
        <v>0</v>
      </c>
      <c r="L319" s="108"/>
      <c r="M319" s="109"/>
      <c r="N319" s="62"/>
    </row>
    <row r="320" spans="1:14" ht="44.25" customHeight="1" x14ac:dyDescent="0.3">
      <c r="A320" s="106"/>
      <c r="B320" s="107"/>
      <c r="C320" s="106"/>
      <c r="D320" s="38" t="s">
        <v>17</v>
      </c>
      <c r="E320" s="4"/>
      <c r="F320" s="4">
        <f>G320+H320+I320+J320+K320</f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108"/>
      <c r="M320" s="109"/>
      <c r="N320" s="62"/>
    </row>
    <row r="321" spans="1:13" ht="37.5" customHeight="1" x14ac:dyDescent="0.3">
      <c r="A321" s="106" t="s">
        <v>81</v>
      </c>
      <c r="B321" s="107" t="s">
        <v>246</v>
      </c>
      <c r="C321" s="106" t="s">
        <v>12</v>
      </c>
      <c r="D321" s="61" t="s">
        <v>13</v>
      </c>
      <c r="E321" s="4">
        <v>0</v>
      </c>
      <c r="F321" s="4">
        <f>F322</f>
        <v>0</v>
      </c>
      <c r="G321" s="4">
        <v>0</v>
      </c>
      <c r="H321" s="4">
        <f>H322</f>
        <v>0</v>
      </c>
      <c r="I321" s="4">
        <v>0</v>
      </c>
      <c r="J321" s="4">
        <v>0</v>
      </c>
      <c r="K321" s="4">
        <v>0</v>
      </c>
      <c r="L321" s="108" t="s">
        <v>210</v>
      </c>
      <c r="M321" s="109"/>
    </row>
    <row r="322" spans="1:13" ht="49.5" customHeight="1" x14ac:dyDescent="0.3">
      <c r="A322" s="106"/>
      <c r="B322" s="107"/>
      <c r="C322" s="106"/>
      <c r="D322" s="38" t="s">
        <v>38</v>
      </c>
      <c r="E322" s="4">
        <v>0</v>
      </c>
      <c r="F322" s="4">
        <f>H322</f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108"/>
      <c r="M322" s="109"/>
    </row>
    <row r="323" spans="1:13" ht="133.5" customHeight="1" x14ac:dyDescent="0.3">
      <c r="A323" s="93" t="s">
        <v>83</v>
      </c>
      <c r="B323" s="91" t="s">
        <v>337</v>
      </c>
      <c r="C323" s="90" t="s">
        <v>12</v>
      </c>
      <c r="D323" s="38" t="s">
        <v>38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75" t="s">
        <v>210</v>
      </c>
      <c r="M323" s="89" t="s">
        <v>125</v>
      </c>
    </row>
    <row r="324" spans="1:13" ht="54.4" customHeight="1" x14ac:dyDescent="0.3">
      <c r="A324" s="129"/>
      <c r="B324" s="129"/>
      <c r="C324" s="129"/>
      <c r="D324" s="74" t="s">
        <v>304</v>
      </c>
      <c r="E324" s="6">
        <f t="shared" ref="E324:K324" si="33">SUM(E326:E327)</f>
        <v>37555.224300000002</v>
      </c>
      <c r="F324" s="6">
        <f t="shared" si="33"/>
        <v>12247.300629999998</v>
      </c>
      <c r="G324" s="6">
        <f t="shared" si="33"/>
        <v>72</v>
      </c>
      <c r="H324" s="6">
        <f t="shared" si="33"/>
        <v>47.0672</v>
      </c>
      <c r="I324" s="6">
        <f t="shared" si="33"/>
        <v>11596.95543</v>
      </c>
      <c r="J324" s="6">
        <f t="shared" si="33"/>
        <v>265.63900000000001</v>
      </c>
      <c r="K324" s="6">
        <f t="shared" si="33"/>
        <v>265.63900000000001</v>
      </c>
      <c r="L324" s="134"/>
      <c r="M324" s="135"/>
    </row>
    <row r="325" spans="1:13" ht="44.25" customHeight="1" x14ac:dyDescent="0.3">
      <c r="A325" s="129"/>
      <c r="B325" s="129"/>
      <c r="C325" s="129"/>
      <c r="D325" s="74" t="s">
        <v>15</v>
      </c>
      <c r="E325" s="6"/>
      <c r="F325" s="6">
        <f>F312</f>
        <v>0</v>
      </c>
      <c r="G325" s="6">
        <f t="shared" ref="G325:K325" si="34">G312</f>
        <v>0</v>
      </c>
      <c r="H325" s="6">
        <f t="shared" si="34"/>
        <v>0</v>
      </c>
      <c r="I325" s="6">
        <f t="shared" si="34"/>
        <v>0</v>
      </c>
      <c r="J325" s="6">
        <f t="shared" si="34"/>
        <v>0</v>
      </c>
      <c r="K325" s="6">
        <f t="shared" si="34"/>
        <v>0</v>
      </c>
      <c r="L325" s="134"/>
      <c r="M325" s="135"/>
    </row>
    <row r="326" spans="1:13" ht="43.5" customHeight="1" x14ac:dyDescent="0.3">
      <c r="A326" s="129"/>
      <c r="B326" s="129"/>
      <c r="C326" s="129"/>
      <c r="D326" s="74" t="s">
        <v>38</v>
      </c>
      <c r="E326" s="6">
        <f>E307+E308+E296</f>
        <v>37555.224300000002</v>
      </c>
      <c r="F326" s="6">
        <f>SUM(G326:K326)</f>
        <v>12247.300629999998</v>
      </c>
      <c r="G326" s="6">
        <f>G307+G308+G313</f>
        <v>72</v>
      </c>
      <c r="H326" s="6">
        <f>H307+H308+H322+H313</f>
        <v>47.0672</v>
      </c>
      <c r="I326" s="6">
        <f>I307+I308+I311</f>
        <v>11596.95543</v>
      </c>
      <c r="J326" s="6">
        <f>J307+J308+J311</f>
        <v>265.63900000000001</v>
      </c>
      <c r="K326" s="6">
        <f>K307+K308+K311</f>
        <v>265.63900000000001</v>
      </c>
      <c r="L326" s="134"/>
      <c r="M326" s="135"/>
    </row>
    <row r="327" spans="1:13" ht="27" customHeight="1" x14ac:dyDescent="0.3">
      <c r="A327" s="129"/>
      <c r="B327" s="129"/>
      <c r="C327" s="129"/>
      <c r="D327" s="74" t="s">
        <v>17</v>
      </c>
      <c r="E327" s="6">
        <f>E314</f>
        <v>0</v>
      </c>
      <c r="F327" s="6">
        <f>SUM(G327:K327)</f>
        <v>0</v>
      </c>
      <c r="G327" s="6">
        <f>G314</f>
        <v>0</v>
      </c>
      <c r="H327" s="6">
        <f>H314</f>
        <v>0</v>
      </c>
      <c r="I327" s="6">
        <f>I314</f>
        <v>0</v>
      </c>
      <c r="J327" s="6">
        <f>J314</f>
        <v>0</v>
      </c>
      <c r="K327" s="6">
        <f>K314</f>
        <v>0</v>
      </c>
      <c r="L327" s="134"/>
      <c r="M327" s="135"/>
    </row>
    <row r="328" spans="1:13" ht="27" customHeight="1" x14ac:dyDescent="0.3">
      <c r="A328" s="101"/>
      <c r="B328" s="129" t="s">
        <v>145</v>
      </c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</row>
    <row r="329" spans="1:13" ht="27" customHeight="1" x14ac:dyDescent="0.3">
      <c r="A329" s="82" t="s">
        <v>10</v>
      </c>
      <c r="B329" s="114" t="s">
        <v>254</v>
      </c>
      <c r="C329" s="111" t="s">
        <v>12</v>
      </c>
      <c r="D329" s="61" t="s">
        <v>13</v>
      </c>
      <c r="E329" s="4">
        <v>0</v>
      </c>
      <c r="F329" s="4">
        <f t="shared" ref="F329:K329" si="35">F330</f>
        <v>2179.3000000000002</v>
      </c>
      <c r="G329" s="4">
        <f t="shared" si="35"/>
        <v>0</v>
      </c>
      <c r="H329" s="4">
        <f t="shared" si="35"/>
        <v>2000</v>
      </c>
      <c r="I329" s="4">
        <f t="shared" si="35"/>
        <v>179.3</v>
      </c>
      <c r="J329" s="4">
        <f t="shared" si="35"/>
        <v>0</v>
      </c>
      <c r="K329" s="4">
        <f t="shared" si="35"/>
        <v>0</v>
      </c>
      <c r="L329" s="109" t="s">
        <v>210</v>
      </c>
      <c r="M329" s="132"/>
    </row>
    <row r="330" spans="1:13" ht="54" customHeight="1" x14ac:dyDescent="0.3">
      <c r="A330" s="77"/>
      <c r="B330" s="116"/>
      <c r="C330" s="113"/>
      <c r="D330" s="78" t="s">
        <v>38</v>
      </c>
      <c r="E330" s="63">
        <v>0</v>
      </c>
      <c r="F330" s="4">
        <f t="shared" ref="F330:K330" si="36">F332</f>
        <v>2179.3000000000002</v>
      </c>
      <c r="G330" s="63">
        <f t="shared" si="36"/>
        <v>0</v>
      </c>
      <c r="H330" s="63">
        <f t="shared" si="36"/>
        <v>2000</v>
      </c>
      <c r="I330" s="63">
        <f t="shared" si="36"/>
        <v>179.3</v>
      </c>
      <c r="J330" s="63">
        <f t="shared" si="36"/>
        <v>0</v>
      </c>
      <c r="K330" s="63">
        <f t="shared" si="36"/>
        <v>0</v>
      </c>
      <c r="L330" s="109"/>
      <c r="M330" s="133"/>
    </row>
    <row r="331" spans="1:13" ht="84.75" customHeight="1" x14ac:dyDescent="0.3">
      <c r="A331" s="89" t="s">
        <v>18</v>
      </c>
      <c r="B331" s="91" t="s">
        <v>190</v>
      </c>
      <c r="C331" s="90" t="s">
        <v>12</v>
      </c>
      <c r="D331" s="91" t="s">
        <v>38</v>
      </c>
      <c r="E331" s="63">
        <v>0</v>
      </c>
      <c r="F331" s="4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89" t="s">
        <v>223</v>
      </c>
      <c r="M331" s="87" t="s">
        <v>233</v>
      </c>
    </row>
    <row r="332" spans="1:13" ht="86.25" customHeight="1" x14ac:dyDescent="0.3">
      <c r="A332" s="90" t="s">
        <v>34</v>
      </c>
      <c r="B332" s="91" t="s">
        <v>191</v>
      </c>
      <c r="C332" s="90" t="s">
        <v>12</v>
      </c>
      <c r="D332" s="91" t="s">
        <v>38</v>
      </c>
      <c r="E332" s="4">
        <v>0</v>
      </c>
      <c r="F332" s="4">
        <f>SUM(G332:K332)</f>
        <v>2179.3000000000002</v>
      </c>
      <c r="G332" s="4">
        <v>0</v>
      </c>
      <c r="H332" s="4">
        <f>H333+H334</f>
        <v>2000</v>
      </c>
      <c r="I332" s="4">
        <f>I333+I334</f>
        <v>179.3</v>
      </c>
      <c r="J332" s="4">
        <f>J333+J334</f>
        <v>0</v>
      </c>
      <c r="K332" s="4">
        <f>K333+K334</f>
        <v>0</v>
      </c>
      <c r="L332" s="86" t="s">
        <v>210</v>
      </c>
      <c r="M332" s="89" t="s">
        <v>233</v>
      </c>
    </row>
    <row r="333" spans="1:13" ht="87" customHeight="1" x14ac:dyDescent="0.3">
      <c r="A333" s="93" t="s">
        <v>51</v>
      </c>
      <c r="B333" s="91" t="s">
        <v>201</v>
      </c>
      <c r="C333" s="90" t="s">
        <v>12</v>
      </c>
      <c r="D333" s="91" t="s">
        <v>38</v>
      </c>
      <c r="E333" s="4"/>
      <c r="F333" s="4">
        <f>SUM(G333:K333)</f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89" t="s">
        <v>223</v>
      </c>
      <c r="M333" s="89" t="s">
        <v>233</v>
      </c>
    </row>
    <row r="334" spans="1:13" ht="85.5" customHeight="1" x14ac:dyDescent="0.3">
      <c r="A334" s="90" t="s">
        <v>158</v>
      </c>
      <c r="B334" s="91" t="s">
        <v>200</v>
      </c>
      <c r="C334" s="90" t="s">
        <v>12</v>
      </c>
      <c r="D334" s="91" t="s">
        <v>38</v>
      </c>
      <c r="E334" s="4"/>
      <c r="F334" s="4">
        <f>SUM(G334:K334)</f>
        <v>2179.3000000000002</v>
      </c>
      <c r="G334" s="4">
        <v>0</v>
      </c>
      <c r="H334" s="4">
        <v>2000</v>
      </c>
      <c r="I334" s="4">
        <v>179.3</v>
      </c>
      <c r="J334" s="4">
        <v>0</v>
      </c>
      <c r="K334" s="4">
        <v>0</v>
      </c>
      <c r="L334" s="89" t="s">
        <v>224</v>
      </c>
      <c r="M334" s="89" t="s">
        <v>233</v>
      </c>
    </row>
    <row r="335" spans="1:13" ht="32.25" customHeight="1" x14ac:dyDescent="0.3">
      <c r="A335" s="129"/>
      <c r="B335" s="129"/>
      <c r="C335" s="129"/>
      <c r="D335" s="79" t="s">
        <v>146</v>
      </c>
      <c r="E335" s="6">
        <v>0</v>
      </c>
      <c r="F335" s="6">
        <f t="shared" ref="F335:K335" si="37">F336</f>
        <v>2179.3000000000002</v>
      </c>
      <c r="G335" s="6">
        <f t="shared" si="37"/>
        <v>0</v>
      </c>
      <c r="H335" s="6">
        <f t="shared" si="37"/>
        <v>2000</v>
      </c>
      <c r="I335" s="6">
        <f t="shared" si="37"/>
        <v>179.3</v>
      </c>
      <c r="J335" s="6">
        <f t="shared" si="37"/>
        <v>0</v>
      </c>
      <c r="K335" s="6">
        <f t="shared" si="37"/>
        <v>0</v>
      </c>
      <c r="L335" s="134"/>
      <c r="M335" s="135"/>
    </row>
    <row r="336" spans="1:13" ht="45" customHeight="1" x14ac:dyDescent="0.3">
      <c r="A336" s="129"/>
      <c r="B336" s="129"/>
      <c r="C336" s="129"/>
      <c r="D336" s="5" t="s">
        <v>38</v>
      </c>
      <c r="E336" s="6">
        <v>0</v>
      </c>
      <c r="F336" s="6">
        <f t="shared" ref="F336:K336" si="38">F330</f>
        <v>2179.3000000000002</v>
      </c>
      <c r="G336" s="6">
        <f t="shared" si="38"/>
        <v>0</v>
      </c>
      <c r="H336" s="6">
        <f t="shared" si="38"/>
        <v>2000</v>
      </c>
      <c r="I336" s="6">
        <f t="shared" si="38"/>
        <v>179.3</v>
      </c>
      <c r="J336" s="6">
        <f t="shared" si="38"/>
        <v>0</v>
      </c>
      <c r="K336" s="6">
        <f t="shared" si="38"/>
        <v>0</v>
      </c>
      <c r="L336" s="134"/>
      <c r="M336" s="135"/>
    </row>
    <row r="337" spans="1:14" ht="27" customHeight="1" x14ac:dyDescent="0.3">
      <c r="A337" s="101"/>
      <c r="B337" s="129" t="s">
        <v>147</v>
      </c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</row>
    <row r="338" spans="1:14" ht="27" customHeight="1" x14ac:dyDescent="0.3">
      <c r="A338" s="82" t="s">
        <v>10</v>
      </c>
      <c r="B338" s="107" t="s">
        <v>148</v>
      </c>
      <c r="C338" s="106" t="s">
        <v>12</v>
      </c>
      <c r="D338" s="61" t="s">
        <v>13</v>
      </c>
      <c r="E338" s="4">
        <f t="shared" ref="E338:K338" si="39">E339+E340</f>
        <v>1103.623</v>
      </c>
      <c r="F338" s="4">
        <f t="shared" si="39"/>
        <v>11527.689039999999</v>
      </c>
      <c r="G338" s="4">
        <f t="shared" si="39"/>
        <v>1332.289</v>
      </c>
      <c r="H338" s="4">
        <f t="shared" si="39"/>
        <v>2848.8432400000002</v>
      </c>
      <c r="I338" s="4">
        <f t="shared" si="39"/>
        <v>2090.3707999999997</v>
      </c>
      <c r="J338" s="4">
        <f>J339+J340</f>
        <v>2628.0929999999998</v>
      </c>
      <c r="K338" s="4">
        <f t="shared" si="39"/>
        <v>2628.0929999999998</v>
      </c>
      <c r="L338" s="109" t="s">
        <v>149</v>
      </c>
      <c r="M338" s="117"/>
    </row>
    <row r="339" spans="1:14" ht="33.75" customHeight="1" x14ac:dyDescent="0.3">
      <c r="A339" s="112"/>
      <c r="B339" s="107"/>
      <c r="C339" s="106"/>
      <c r="D339" s="78" t="s">
        <v>15</v>
      </c>
      <c r="E339" s="4">
        <v>612</v>
      </c>
      <c r="F339" s="4">
        <f>G339+H339+I339+J339+K339</f>
        <v>4546</v>
      </c>
      <c r="G339" s="4">
        <f>G342+G348</f>
        <v>632</v>
      </c>
      <c r="H339" s="4">
        <f>H342+H348</f>
        <v>662</v>
      </c>
      <c r="I339" s="4">
        <f>I342+I348</f>
        <v>650</v>
      </c>
      <c r="J339" s="4">
        <f>J342+J348</f>
        <v>1301</v>
      </c>
      <c r="K339" s="4">
        <f>K342+K348</f>
        <v>1301</v>
      </c>
      <c r="L339" s="109"/>
      <c r="M339" s="117"/>
    </row>
    <row r="340" spans="1:14" ht="35.25" customHeight="1" x14ac:dyDescent="0.3">
      <c r="A340" s="113"/>
      <c r="B340" s="107"/>
      <c r="C340" s="106"/>
      <c r="D340" s="78" t="s">
        <v>38</v>
      </c>
      <c r="E340" s="4">
        <v>491.62299999999999</v>
      </c>
      <c r="F340" s="4">
        <f>SUM(G340:K340)</f>
        <v>6981.6890399999993</v>
      </c>
      <c r="G340" s="4">
        <f t="shared" ref="G340" si="40">G343</f>
        <v>700.28899999999999</v>
      </c>
      <c r="H340" s="4">
        <f>H343+H344</f>
        <v>2186.8432400000002</v>
      </c>
      <c r="I340" s="4">
        <f>I343+I344</f>
        <v>1440.3707999999999</v>
      </c>
      <c r="J340" s="4">
        <f>J343+J344</f>
        <v>1327.0930000000001</v>
      </c>
      <c r="K340" s="4">
        <f>K343+K344</f>
        <v>1327.0930000000001</v>
      </c>
      <c r="L340" s="109"/>
      <c r="M340" s="117"/>
    </row>
    <row r="341" spans="1:14" ht="26.25" customHeight="1" x14ac:dyDescent="0.3">
      <c r="A341" s="150" t="s">
        <v>18</v>
      </c>
      <c r="B341" s="107" t="s">
        <v>306</v>
      </c>
      <c r="C341" s="109" t="s">
        <v>12</v>
      </c>
      <c r="D341" s="38" t="s">
        <v>22</v>
      </c>
      <c r="E341" s="4">
        <f>E342+E343</f>
        <v>1103.623</v>
      </c>
      <c r="F341" s="4">
        <f>G341+H341+I341</f>
        <v>2789.6059999999998</v>
      </c>
      <c r="G341" s="4">
        <f>G342+G343</f>
        <v>1332.289</v>
      </c>
      <c r="H341" s="4">
        <f>H342+H343</f>
        <v>1457.317</v>
      </c>
      <c r="I341" s="4">
        <f>I342+I343</f>
        <v>0</v>
      </c>
      <c r="J341" s="4">
        <f>J342+J343</f>
        <v>0</v>
      </c>
      <c r="K341" s="4">
        <f>K342+K343</f>
        <v>0</v>
      </c>
      <c r="L341" s="109" t="s">
        <v>149</v>
      </c>
      <c r="M341" s="109" t="s">
        <v>150</v>
      </c>
      <c r="N341" s="73"/>
    </row>
    <row r="342" spans="1:14" ht="37.5" customHeight="1" x14ac:dyDescent="0.3">
      <c r="A342" s="150"/>
      <c r="B342" s="107"/>
      <c r="C342" s="109"/>
      <c r="D342" s="38" t="s">
        <v>15</v>
      </c>
      <c r="E342" s="4">
        <v>612</v>
      </c>
      <c r="F342" s="4">
        <f>G342+H342+I342</f>
        <v>1294</v>
      </c>
      <c r="G342" s="4">
        <f>485.407+146.593</f>
        <v>632</v>
      </c>
      <c r="H342" s="4">
        <v>662</v>
      </c>
      <c r="I342" s="4">
        <v>0</v>
      </c>
      <c r="J342" s="4">
        <v>0</v>
      </c>
      <c r="K342" s="4">
        <v>0</v>
      </c>
      <c r="L342" s="109"/>
      <c r="M342" s="109"/>
    </row>
    <row r="343" spans="1:14" ht="36.75" customHeight="1" x14ac:dyDescent="0.3">
      <c r="A343" s="150"/>
      <c r="B343" s="107"/>
      <c r="C343" s="109"/>
      <c r="D343" s="38" t="s">
        <v>38</v>
      </c>
      <c r="E343" s="4">
        <v>491.62299999999999</v>
      </c>
      <c r="F343" s="4">
        <f>SUM(G343:K343)</f>
        <v>1495.606</v>
      </c>
      <c r="G343" s="4">
        <v>700.28899999999999</v>
      </c>
      <c r="H343" s="4">
        <f>753.855+34.462+7</f>
        <v>795.31700000000001</v>
      </c>
      <c r="I343" s="4">
        <v>0</v>
      </c>
      <c r="J343" s="4">
        <v>0</v>
      </c>
      <c r="K343" s="4">
        <v>0</v>
      </c>
      <c r="L343" s="109"/>
      <c r="M343" s="109"/>
    </row>
    <row r="344" spans="1:14" ht="85.5" customHeight="1" x14ac:dyDescent="0.3">
      <c r="A344" s="93" t="s">
        <v>34</v>
      </c>
      <c r="B344" s="91" t="s">
        <v>242</v>
      </c>
      <c r="C344" s="89" t="s">
        <v>12</v>
      </c>
      <c r="D344" s="38" t="s">
        <v>38</v>
      </c>
      <c r="E344" s="4"/>
      <c r="F344" s="4">
        <f>SUM(G344:K344)</f>
        <v>5486.0830399999995</v>
      </c>
      <c r="G344" s="4">
        <v>0</v>
      </c>
      <c r="H344" s="4">
        <f>H345+H346</f>
        <v>1391.5262400000001</v>
      </c>
      <c r="I344" s="4">
        <f>I345+I346</f>
        <v>1440.3707999999999</v>
      </c>
      <c r="J344" s="4">
        <f>J345+J346</f>
        <v>1327.0930000000001</v>
      </c>
      <c r="K344" s="4">
        <f>K345+K346</f>
        <v>1327.0930000000001</v>
      </c>
      <c r="L344" s="89" t="s">
        <v>35</v>
      </c>
      <c r="M344" s="89"/>
    </row>
    <row r="345" spans="1:14" ht="70.5" customHeight="1" x14ac:dyDescent="0.3">
      <c r="A345" s="93" t="s">
        <v>51</v>
      </c>
      <c r="B345" s="91" t="s">
        <v>242</v>
      </c>
      <c r="C345" s="89" t="s">
        <v>12</v>
      </c>
      <c r="D345" s="38" t="s">
        <v>38</v>
      </c>
      <c r="E345" s="4"/>
      <c r="F345" s="4">
        <f>SUM(G345:K345)</f>
        <v>137.84039999999999</v>
      </c>
      <c r="G345" s="4">
        <v>0</v>
      </c>
      <c r="H345" s="4">
        <v>64.4328</v>
      </c>
      <c r="I345" s="4">
        <v>73.407600000000002</v>
      </c>
      <c r="J345" s="4">
        <v>0</v>
      </c>
      <c r="K345" s="4">
        <v>0</v>
      </c>
      <c r="L345" s="89" t="s">
        <v>35</v>
      </c>
      <c r="M345" s="89" t="s">
        <v>253</v>
      </c>
    </row>
    <row r="346" spans="1:14" ht="68.25" customHeight="1" x14ac:dyDescent="0.3">
      <c r="A346" s="93" t="s">
        <v>158</v>
      </c>
      <c r="B346" s="91" t="s">
        <v>299</v>
      </c>
      <c r="C346" s="89" t="s">
        <v>12</v>
      </c>
      <c r="D346" s="38" t="s">
        <v>38</v>
      </c>
      <c r="E346" s="4"/>
      <c r="F346" s="4">
        <f>SUM(G346:K346)</f>
        <v>5348.2426399999995</v>
      </c>
      <c r="G346" s="4">
        <v>0</v>
      </c>
      <c r="H346" s="4">
        <v>1327.0934400000001</v>
      </c>
      <c r="I346" s="4">
        <v>1366.9631999999999</v>
      </c>
      <c r="J346" s="4">
        <v>1327.0930000000001</v>
      </c>
      <c r="K346" s="4">
        <v>1327.0930000000001</v>
      </c>
      <c r="L346" s="89" t="s">
        <v>35</v>
      </c>
      <c r="M346" s="89" t="s">
        <v>243</v>
      </c>
    </row>
    <row r="347" spans="1:14" ht="83.25" customHeight="1" x14ac:dyDescent="0.3">
      <c r="A347" s="93" t="s">
        <v>235</v>
      </c>
      <c r="B347" s="91" t="s">
        <v>251</v>
      </c>
      <c r="C347" s="89" t="s">
        <v>12</v>
      </c>
      <c r="D347" s="38" t="s">
        <v>38</v>
      </c>
      <c r="E347" s="4"/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89" t="s">
        <v>35</v>
      </c>
      <c r="M347" s="89" t="s">
        <v>255</v>
      </c>
    </row>
    <row r="348" spans="1:14" ht="121.5" customHeight="1" x14ac:dyDescent="0.3">
      <c r="A348" s="93" t="s">
        <v>54</v>
      </c>
      <c r="B348" s="91" t="s">
        <v>360</v>
      </c>
      <c r="C348" s="89" t="s">
        <v>12</v>
      </c>
      <c r="D348" s="38" t="s">
        <v>15</v>
      </c>
      <c r="E348" s="4"/>
      <c r="F348" s="4">
        <f>SUM(G348:K348)</f>
        <v>3252</v>
      </c>
      <c r="G348" s="4">
        <v>0</v>
      </c>
      <c r="H348" s="4">
        <v>0</v>
      </c>
      <c r="I348" s="4">
        <v>650</v>
      </c>
      <c r="J348" s="4">
        <v>1301</v>
      </c>
      <c r="K348" s="4">
        <v>1301</v>
      </c>
      <c r="L348" s="89" t="s">
        <v>35</v>
      </c>
      <c r="M348" s="89" t="s">
        <v>201</v>
      </c>
    </row>
    <row r="349" spans="1:14" ht="54.75" customHeight="1" x14ac:dyDescent="0.3">
      <c r="A349" s="158"/>
      <c r="B349" s="158"/>
      <c r="C349" s="158"/>
      <c r="D349" s="74" t="s">
        <v>151</v>
      </c>
      <c r="E349" s="6">
        <f t="shared" ref="E349:K349" si="41">E350+E351</f>
        <v>1595.2460000000001</v>
      </c>
      <c r="F349" s="6">
        <f>F350+F351</f>
        <v>11527.689039999999</v>
      </c>
      <c r="G349" s="6">
        <f>G350+G351</f>
        <v>1332.289</v>
      </c>
      <c r="H349" s="6">
        <f>H350+H351</f>
        <v>2848.8432400000002</v>
      </c>
      <c r="I349" s="6">
        <f t="shared" si="41"/>
        <v>2090.3707999999997</v>
      </c>
      <c r="J349" s="6">
        <f t="shared" si="41"/>
        <v>2628.0929999999998</v>
      </c>
      <c r="K349" s="6">
        <f t="shared" si="41"/>
        <v>2628.0929999999998</v>
      </c>
      <c r="L349" s="161"/>
      <c r="M349" s="164"/>
    </row>
    <row r="350" spans="1:14" ht="35.25" customHeight="1" x14ac:dyDescent="0.3">
      <c r="A350" s="159"/>
      <c r="B350" s="159"/>
      <c r="C350" s="159"/>
      <c r="D350" s="5" t="s">
        <v>15</v>
      </c>
      <c r="E350" s="6">
        <f>E338</f>
        <v>1103.623</v>
      </c>
      <c r="F350" s="6">
        <f>F339</f>
        <v>4546</v>
      </c>
      <c r="G350" s="6">
        <f>G342</f>
        <v>632</v>
      </c>
      <c r="H350" s="6">
        <f>H339</f>
        <v>662</v>
      </c>
      <c r="I350" s="6">
        <f t="shared" ref="H350:K351" si="42">I339</f>
        <v>650</v>
      </c>
      <c r="J350" s="6">
        <f t="shared" si="42"/>
        <v>1301</v>
      </c>
      <c r="K350" s="6">
        <f t="shared" si="42"/>
        <v>1301</v>
      </c>
      <c r="L350" s="162"/>
      <c r="M350" s="165"/>
    </row>
    <row r="351" spans="1:14" ht="37.5" customHeight="1" x14ac:dyDescent="0.3">
      <c r="A351" s="159"/>
      <c r="B351" s="159"/>
      <c r="C351" s="159"/>
      <c r="D351" s="5" t="s">
        <v>38</v>
      </c>
      <c r="E351" s="6">
        <f>E340</f>
        <v>491.62299999999999</v>
      </c>
      <c r="F351" s="6">
        <f>F340</f>
        <v>6981.6890399999993</v>
      </c>
      <c r="G351" s="6">
        <f>G340</f>
        <v>700.28899999999999</v>
      </c>
      <c r="H351" s="6">
        <f t="shared" si="42"/>
        <v>2186.8432400000002</v>
      </c>
      <c r="I351" s="6">
        <f t="shared" si="42"/>
        <v>1440.3707999999999</v>
      </c>
      <c r="J351" s="6">
        <f>J340</f>
        <v>1327.0930000000001</v>
      </c>
      <c r="K351" s="6">
        <f t="shared" si="42"/>
        <v>1327.0930000000001</v>
      </c>
      <c r="L351" s="162"/>
      <c r="M351" s="165"/>
    </row>
    <row r="352" spans="1:14" ht="28.5" customHeight="1" x14ac:dyDescent="0.3">
      <c r="A352" s="159"/>
      <c r="B352" s="159"/>
      <c r="C352" s="159"/>
      <c r="D352" s="80" t="s">
        <v>152</v>
      </c>
      <c r="E352" s="65" t="e">
        <f>SUM(E354:E356)</f>
        <v>#REF!</v>
      </c>
      <c r="F352" s="65">
        <f t="shared" ref="F352:K352" si="43">SUM(F353:F356)</f>
        <v>8900263.96153</v>
      </c>
      <c r="G352" s="65">
        <f>SUM(G353:G356)</f>
        <v>2027158.3682500001</v>
      </c>
      <c r="H352" s="65">
        <f t="shared" si="43"/>
        <v>2210636.41157</v>
      </c>
      <c r="I352" s="65">
        <f t="shared" si="43"/>
        <v>1341931.9777100002</v>
      </c>
      <c r="J352" s="65">
        <f t="shared" si="43"/>
        <v>1436579.612</v>
      </c>
      <c r="K352" s="65">
        <f t="shared" si="43"/>
        <v>1883957.5920000002</v>
      </c>
      <c r="L352" s="162"/>
      <c r="M352" s="165"/>
    </row>
    <row r="353" spans="1:13" ht="31.5" customHeight="1" x14ac:dyDescent="0.3">
      <c r="A353" s="159"/>
      <c r="B353" s="159"/>
      <c r="C353" s="159"/>
      <c r="D353" s="79" t="s">
        <v>14</v>
      </c>
      <c r="E353" s="65">
        <v>0</v>
      </c>
      <c r="F353" s="65">
        <f>G353+H353+I353+J353+K353</f>
        <v>120657.60000000001</v>
      </c>
      <c r="G353" s="65">
        <f>G110</f>
        <v>108750</v>
      </c>
      <c r="H353" s="65">
        <f>H110</f>
        <v>11907.6</v>
      </c>
      <c r="I353" s="65">
        <f>I110</f>
        <v>0</v>
      </c>
      <c r="J353" s="65">
        <f>J110</f>
        <v>0</v>
      </c>
      <c r="K353" s="65">
        <f>K110</f>
        <v>0</v>
      </c>
      <c r="L353" s="162"/>
      <c r="M353" s="165"/>
    </row>
    <row r="354" spans="1:13" ht="35.25" customHeight="1" x14ac:dyDescent="0.3">
      <c r="A354" s="159"/>
      <c r="B354" s="159"/>
      <c r="C354" s="159"/>
      <c r="D354" s="80" t="s">
        <v>15</v>
      </c>
      <c r="E354" s="65" t="e">
        <f>E111+E182+E291+E339</f>
        <v>#REF!</v>
      </c>
      <c r="F354" s="65">
        <f>G354+H354+I354+J354+K354</f>
        <v>2809546.73</v>
      </c>
      <c r="G354" s="65">
        <f>G291+G350+G111+G182</f>
        <v>729904.98</v>
      </c>
      <c r="H354" s="65">
        <f>H291+H350+H111+H182</f>
        <v>553355.05000000005</v>
      </c>
      <c r="I354" s="65">
        <f>I291+I350+I111+I182</f>
        <v>305244.24</v>
      </c>
      <c r="J354" s="65">
        <f>J291+J350+J111+J182</f>
        <v>485620.77</v>
      </c>
      <c r="K354" s="65">
        <f>K291+K350+K111+K182</f>
        <v>735421.69000000006</v>
      </c>
      <c r="L354" s="162"/>
      <c r="M354" s="165"/>
    </row>
    <row r="355" spans="1:13" ht="35.25" customHeight="1" x14ac:dyDescent="0.3">
      <c r="A355" s="159"/>
      <c r="B355" s="159"/>
      <c r="C355" s="159"/>
      <c r="D355" s="5" t="s">
        <v>38</v>
      </c>
      <c r="E355" s="65" t="e">
        <f>E326+E292+E351+E112</f>
        <v>#REF!</v>
      </c>
      <c r="F355" s="65">
        <f>SUM(G355:K355)</f>
        <v>4207154.0625299998</v>
      </c>
      <c r="G355" s="65">
        <f>G292+G351+G112+G183+G326+G336</f>
        <v>807493.38825000008</v>
      </c>
      <c r="H355" s="65">
        <f>H292+H351+H112+H183+H326+H336</f>
        <v>1229678.19257</v>
      </c>
      <c r="I355" s="65">
        <f>I292+I351+I112+I183+I326+I336</f>
        <v>842087.73771000013</v>
      </c>
      <c r="J355" s="65">
        <f>J292+J351+J112+J183+J326+J336</f>
        <v>565158.84199999995</v>
      </c>
      <c r="K355" s="65">
        <f>K292+K351+K112+K183+K326+K336</f>
        <v>762735.902</v>
      </c>
      <c r="L355" s="162"/>
      <c r="M355" s="165"/>
    </row>
    <row r="356" spans="1:13" ht="28.5" customHeight="1" x14ac:dyDescent="0.3">
      <c r="A356" s="160"/>
      <c r="B356" s="160"/>
      <c r="C356" s="160"/>
      <c r="D356" s="80" t="s">
        <v>17</v>
      </c>
      <c r="E356" s="65" t="e">
        <f>E184+E293</f>
        <v>#REF!</v>
      </c>
      <c r="F356" s="65">
        <f>SUM(G356:K356)</f>
        <v>1762905.5690000001</v>
      </c>
      <c r="G356" s="65">
        <f>G184+G293</f>
        <v>381010</v>
      </c>
      <c r="H356" s="65">
        <f>H184+H293</f>
        <v>415695.56900000002</v>
      </c>
      <c r="I356" s="65">
        <f>I184+I293</f>
        <v>194600</v>
      </c>
      <c r="J356" s="65">
        <f>J184+J293</f>
        <v>385800</v>
      </c>
      <c r="K356" s="65">
        <f>K184+K293</f>
        <v>385800</v>
      </c>
      <c r="L356" s="163"/>
      <c r="M356" s="166"/>
    </row>
    <row r="357" spans="1:13" ht="18" customHeight="1" x14ac:dyDescent="0.3">
      <c r="B357" s="1"/>
      <c r="C357" s="1"/>
      <c r="D357" s="1"/>
      <c r="E357" s="8"/>
      <c r="F357" s="9"/>
      <c r="G357" s="9"/>
      <c r="H357" s="8"/>
      <c r="I357" s="1"/>
      <c r="J357" s="1"/>
      <c r="K357" s="1"/>
      <c r="M357" s="3" t="s">
        <v>155</v>
      </c>
    </row>
    <row r="358" spans="1:13" ht="21" customHeight="1" x14ac:dyDescent="0.3">
      <c r="B358" s="1" t="s">
        <v>296</v>
      </c>
      <c r="C358" s="1"/>
      <c r="D358" s="1"/>
      <c r="E358" s="9"/>
      <c r="F358" s="1"/>
      <c r="G358" s="9"/>
      <c r="H358" s="8"/>
      <c r="I358" s="9"/>
      <c r="J358" s="9"/>
      <c r="K358" s="9"/>
      <c r="L358" s="1" t="s">
        <v>297</v>
      </c>
    </row>
    <row r="359" spans="1:13" ht="21.75" customHeight="1" x14ac:dyDescent="0.3">
      <c r="B359" s="1"/>
      <c r="C359" s="1"/>
      <c r="D359" s="1"/>
      <c r="E359" s="9"/>
      <c r="F359" s="1"/>
      <c r="G359" s="9"/>
      <c r="H359" s="8"/>
      <c r="I359" s="9"/>
      <c r="J359" s="1"/>
      <c r="K359" s="1"/>
      <c r="L359" s="1"/>
    </row>
    <row r="360" spans="1:13" ht="23.65" customHeight="1" x14ac:dyDescent="0.3">
      <c r="B360" s="1"/>
      <c r="C360" s="1"/>
      <c r="D360" s="1"/>
      <c r="E360" s="9"/>
      <c r="F360" s="1"/>
      <c r="G360" s="9"/>
      <c r="H360" s="8"/>
      <c r="I360" s="9"/>
      <c r="J360" s="1"/>
      <c r="K360" s="1"/>
      <c r="L360" s="1"/>
    </row>
    <row r="361" spans="1:13" ht="21" customHeight="1" x14ac:dyDescent="0.3">
      <c r="B361" s="1" t="s">
        <v>380</v>
      </c>
      <c r="C361" s="1"/>
      <c r="D361" s="1"/>
      <c r="E361" s="9"/>
      <c r="F361" s="1"/>
      <c r="G361" s="9"/>
      <c r="H361" s="1"/>
      <c r="I361" s="1"/>
      <c r="J361" s="1"/>
      <c r="K361" s="1"/>
      <c r="L361" s="1" t="s">
        <v>381</v>
      </c>
    </row>
    <row r="362" spans="1:13" ht="21" customHeight="1" x14ac:dyDescent="0.3">
      <c r="B362" s="1"/>
      <c r="C362" s="1"/>
      <c r="D362" s="1"/>
      <c r="E362" s="9"/>
      <c r="F362" s="1"/>
      <c r="G362" s="9"/>
      <c r="H362" s="8"/>
      <c r="I362" s="1"/>
      <c r="J362" s="1"/>
      <c r="K362" s="1"/>
      <c r="L362" s="1"/>
    </row>
    <row r="363" spans="1:13" ht="21" customHeight="1" x14ac:dyDescent="0.3">
      <c r="C363" s="1"/>
    </row>
    <row r="364" spans="1:13" ht="21" customHeight="1" x14ac:dyDescent="0.3"/>
  </sheetData>
  <mergeCells count="412">
    <mergeCell ref="A276:A279"/>
    <mergeCell ref="B276:B279"/>
    <mergeCell ref="C276:C279"/>
    <mergeCell ref="L276:L279"/>
    <mergeCell ref="M276:M279"/>
    <mergeCell ref="C42:C44"/>
    <mergeCell ref="L42:L44"/>
    <mergeCell ref="M42:M44"/>
    <mergeCell ref="A39:A41"/>
    <mergeCell ref="B39:B41"/>
    <mergeCell ref="C39:C41"/>
    <mergeCell ref="L39:L41"/>
    <mergeCell ref="M39:M41"/>
    <mergeCell ref="M53:M56"/>
    <mergeCell ref="C49:C52"/>
    <mergeCell ref="L53:L56"/>
    <mergeCell ref="L49:L52"/>
    <mergeCell ref="C151:C152"/>
    <mergeCell ref="M131:M133"/>
    <mergeCell ref="M205:M207"/>
    <mergeCell ref="L167:L169"/>
    <mergeCell ref="L115:L117"/>
    <mergeCell ref="C115:C117"/>
    <mergeCell ref="B121:B124"/>
    <mergeCell ref="C61:C64"/>
    <mergeCell ref="B114:M114"/>
    <mergeCell ref="B93:B96"/>
    <mergeCell ref="C93:C96"/>
    <mergeCell ref="C85:C88"/>
    <mergeCell ref="L85:L88"/>
    <mergeCell ref="M85:M88"/>
    <mergeCell ref="B131:B133"/>
    <mergeCell ref="C131:C133"/>
    <mergeCell ref="M118:M120"/>
    <mergeCell ref="L131:L133"/>
    <mergeCell ref="B125:B128"/>
    <mergeCell ref="L61:L64"/>
    <mergeCell ref="M61:M64"/>
    <mergeCell ref="B101:B104"/>
    <mergeCell ref="C101:C104"/>
    <mergeCell ref="B73:B76"/>
    <mergeCell ref="C73:C76"/>
    <mergeCell ref="B81:B84"/>
    <mergeCell ref="C81:C84"/>
    <mergeCell ref="M73:M76"/>
    <mergeCell ref="L65:L68"/>
    <mergeCell ref="L77:L80"/>
    <mergeCell ref="L93:L96"/>
    <mergeCell ref="M121:M124"/>
    <mergeCell ref="L121:L124"/>
    <mergeCell ref="L101:L104"/>
    <mergeCell ref="M101:M104"/>
    <mergeCell ref="B85:B88"/>
    <mergeCell ref="B105:B108"/>
    <mergeCell ref="C105:C108"/>
    <mergeCell ref="L105:L108"/>
    <mergeCell ref="M105:M108"/>
    <mergeCell ref="L118:L120"/>
    <mergeCell ref="B97:B100"/>
    <mergeCell ref="C97:C100"/>
    <mergeCell ref="L97:L100"/>
    <mergeCell ref="M97:M100"/>
    <mergeCell ref="M93:M96"/>
    <mergeCell ref="B115:B117"/>
    <mergeCell ref="A263:A264"/>
    <mergeCell ref="C157:C159"/>
    <mergeCell ref="A163:A165"/>
    <mergeCell ref="C163:C165"/>
    <mergeCell ref="B176:B178"/>
    <mergeCell ref="M186:M189"/>
    <mergeCell ref="M190:M193"/>
    <mergeCell ref="C186:C189"/>
    <mergeCell ref="M212:M215"/>
    <mergeCell ref="L186:L189"/>
    <mergeCell ref="A167:A169"/>
    <mergeCell ref="M238:M240"/>
    <mergeCell ref="A179:A180"/>
    <mergeCell ref="B235:B237"/>
    <mergeCell ref="A258:A260"/>
    <mergeCell ref="B245:B248"/>
    <mergeCell ref="C245:C248"/>
    <mergeCell ref="L245:L248"/>
    <mergeCell ref="L201:L203"/>
    <mergeCell ref="A160:A162"/>
    <mergeCell ref="A190:A193"/>
    <mergeCell ref="A229:A231"/>
    <mergeCell ref="B229:B231"/>
    <mergeCell ref="C229:C231"/>
    <mergeCell ref="M125:M128"/>
    <mergeCell ref="C118:C120"/>
    <mergeCell ref="L125:L128"/>
    <mergeCell ref="C121:C124"/>
    <mergeCell ref="A153:A156"/>
    <mergeCell ref="A157:A159"/>
    <mergeCell ref="A137:A139"/>
    <mergeCell ref="C137:C139"/>
    <mergeCell ref="L137:L139"/>
    <mergeCell ref="M137:M139"/>
    <mergeCell ref="B137:B139"/>
    <mergeCell ref="C145:C148"/>
    <mergeCell ref="B118:B120"/>
    <mergeCell ref="C125:C128"/>
    <mergeCell ref="A134:A136"/>
    <mergeCell ref="B134:B136"/>
    <mergeCell ref="L134:L136"/>
    <mergeCell ref="M134:M136"/>
    <mergeCell ref="A118:A120"/>
    <mergeCell ref="A121:A124"/>
    <mergeCell ref="A131:A133"/>
    <mergeCell ref="C134:C136"/>
    <mergeCell ref="A125:A128"/>
    <mergeCell ref="M145:M148"/>
    <mergeCell ref="B163:B165"/>
    <mergeCell ref="B190:B193"/>
    <mergeCell ref="C179:C180"/>
    <mergeCell ref="C190:C193"/>
    <mergeCell ref="C160:C162"/>
    <mergeCell ref="B232:B234"/>
    <mergeCell ref="C232:C234"/>
    <mergeCell ref="M27:M29"/>
    <mergeCell ref="A115:A117"/>
    <mergeCell ref="A45:A48"/>
    <mergeCell ref="M45:M48"/>
    <mergeCell ref="M109:M113"/>
    <mergeCell ref="M49:M52"/>
    <mergeCell ref="L109:L113"/>
    <mergeCell ref="C53:C56"/>
    <mergeCell ref="M115:M117"/>
    <mergeCell ref="A57:A60"/>
    <mergeCell ref="B57:B60"/>
    <mergeCell ref="C57:C60"/>
    <mergeCell ref="L57:L60"/>
    <mergeCell ref="M57:M60"/>
    <mergeCell ref="A61:A64"/>
    <mergeCell ref="B61:B64"/>
    <mergeCell ref="C31:C34"/>
    <mergeCell ref="L31:L34"/>
    <mergeCell ref="L45:L48"/>
    <mergeCell ref="M81:M84"/>
    <mergeCell ref="A85:A88"/>
    <mergeCell ref="C69:C72"/>
    <mergeCell ref="L69:L72"/>
    <mergeCell ref="L73:L76"/>
    <mergeCell ref="L324:L327"/>
    <mergeCell ref="A205:A207"/>
    <mergeCell ref="B269:B271"/>
    <mergeCell ref="A216:A218"/>
    <mergeCell ref="A212:A215"/>
    <mergeCell ref="B212:B215"/>
    <mergeCell ref="B242:B244"/>
    <mergeCell ref="C242:C244"/>
    <mergeCell ref="C216:C218"/>
    <mergeCell ref="B315:B316"/>
    <mergeCell ref="A315:A316"/>
    <mergeCell ref="C315:C316"/>
    <mergeCell ref="C255:C257"/>
    <mergeCell ref="B272:B275"/>
    <mergeCell ref="B255:B257"/>
    <mergeCell ref="C290:C293"/>
    <mergeCell ref="A252:A254"/>
    <mergeCell ref="A242:A244"/>
    <mergeCell ref="A232:A234"/>
    <mergeCell ref="A235:A237"/>
    <mergeCell ref="A238:A240"/>
    <mergeCell ref="L216:L218"/>
    <mergeCell ref="L212:L215"/>
    <mergeCell ref="L311:L314"/>
    <mergeCell ref="M201:M203"/>
    <mergeCell ref="B181:B184"/>
    <mergeCell ref="C181:C184"/>
    <mergeCell ref="B185:M185"/>
    <mergeCell ref="M255:M257"/>
    <mergeCell ref="M261:M262"/>
    <mergeCell ref="M263:M264"/>
    <mergeCell ref="B261:B262"/>
    <mergeCell ref="B263:B264"/>
    <mergeCell ref="L242:L244"/>
    <mergeCell ref="C212:C215"/>
    <mergeCell ref="M216:M218"/>
    <mergeCell ref="M242:M244"/>
    <mergeCell ref="M225:M228"/>
    <mergeCell ref="M252:M254"/>
    <mergeCell ref="B238:B240"/>
    <mergeCell ref="C238:C240"/>
    <mergeCell ref="M272:M275"/>
    <mergeCell ref="M290:M293"/>
    <mergeCell ref="B290:B293"/>
    <mergeCell ref="L290:L293"/>
    <mergeCell ref="M269:M271"/>
    <mergeCell ref="L261:L262"/>
    <mergeCell ref="M265:M267"/>
    <mergeCell ref="L263:L264"/>
    <mergeCell ref="C261:C262"/>
    <mergeCell ref="L269:L271"/>
    <mergeCell ref="L265:L267"/>
    <mergeCell ref="C269:C271"/>
    <mergeCell ref="B265:B267"/>
    <mergeCell ref="C265:C267"/>
    <mergeCell ref="C272:C275"/>
    <mergeCell ref="M209:M211"/>
    <mergeCell ref="C209:C211"/>
    <mergeCell ref="B225:B228"/>
    <mergeCell ref="C225:C228"/>
    <mergeCell ref="L225:L228"/>
    <mergeCell ref="B252:B254"/>
    <mergeCell ref="C252:C254"/>
    <mergeCell ref="L252:L254"/>
    <mergeCell ref="L258:L260"/>
    <mergeCell ref="L255:L257"/>
    <mergeCell ref="B258:B260"/>
    <mergeCell ref="B209:B211"/>
    <mergeCell ref="L238:L240"/>
    <mergeCell ref="C235:C237"/>
    <mergeCell ref="B216:B218"/>
    <mergeCell ref="L235:L237"/>
    <mergeCell ref="L232:L234"/>
    <mergeCell ref="B222:B224"/>
    <mergeCell ref="M245:M248"/>
    <mergeCell ref="L229:L231"/>
    <mergeCell ref="M229:M231"/>
    <mergeCell ref="A349:A356"/>
    <mergeCell ref="B349:B356"/>
    <mergeCell ref="C349:C356"/>
    <mergeCell ref="L349:L356"/>
    <mergeCell ref="A324:A327"/>
    <mergeCell ref="A151:A152"/>
    <mergeCell ref="M349:M356"/>
    <mergeCell ref="B167:B169"/>
    <mergeCell ref="M258:M260"/>
    <mergeCell ref="B205:B207"/>
    <mergeCell ref="C205:C207"/>
    <mergeCell ref="L205:L207"/>
    <mergeCell ref="M235:M237"/>
    <mergeCell ref="M232:M234"/>
    <mergeCell ref="M181:M184"/>
    <mergeCell ref="M315:M316"/>
    <mergeCell ref="A341:A343"/>
    <mergeCell ref="B341:B343"/>
    <mergeCell ref="C341:C343"/>
    <mergeCell ref="L341:L343"/>
    <mergeCell ref="A311:A314"/>
    <mergeCell ref="C335:C336"/>
    <mergeCell ref="A294:M294"/>
    <mergeCell ref="M311:M314"/>
    <mergeCell ref="C176:C178"/>
    <mergeCell ref="L272:L275"/>
    <mergeCell ref="A186:A189"/>
    <mergeCell ref="C167:C169"/>
    <mergeCell ref="A209:A211"/>
    <mergeCell ref="A181:A184"/>
    <mergeCell ref="C149:C150"/>
    <mergeCell ref="A145:A148"/>
    <mergeCell ref="A149:A150"/>
    <mergeCell ref="A272:A275"/>
    <mergeCell ref="A269:A271"/>
    <mergeCell ref="A225:A228"/>
    <mergeCell ref="A261:A262"/>
    <mergeCell ref="A255:A257"/>
    <mergeCell ref="A245:A248"/>
    <mergeCell ref="A265:A267"/>
    <mergeCell ref="L153:L156"/>
    <mergeCell ref="L209:L211"/>
    <mergeCell ref="A176:A178"/>
    <mergeCell ref="C258:C260"/>
    <mergeCell ref="A222:A224"/>
    <mergeCell ref="A201:A203"/>
    <mergeCell ref="B157:B159"/>
    <mergeCell ref="C263:C264"/>
    <mergeCell ref="A13:A17"/>
    <mergeCell ref="A18:A22"/>
    <mergeCell ref="B18:B22"/>
    <mergeCell ref="A23:A26"/>
    <mergeCell ref="B23:B26"/>
    <mergeCell ref="B13:B17"/>
    <mergeCell ref="A31:A34"/>
    <mergeCell ref="A69:A72"/>
    <mergeCell ref="A49:A52"/>
    <mergeCell ref="B53:B56"/>
    <mergeCell ref="B65:B68"/>
    <mergeCell ref="A27:A29"/>
    <mergeCell ref="B27:B29"/>
    <mergeCell ref="B49:B52"/>
    <mergeCell ref="B45:B48"/>
    <mergeCell ref="B69:B72"/>
    <mergeCell ref="B31:B34"/>
    <mergeCell ref="A42:A44"/>
    <mergeCell ref="B42:B44"/>
    <mergeCell ref="A53:A56"/>
    <mergeCell ref="A65:A68"/>
    <mergeCell ref="A1:B1"/>
    <mergeCell ref="A8:M8"/>
    <mergeCell ref="A4:M4"/>
    <mergeCell ref="A9:A10"/>
    <mergeCell ref="B9:B10"/>
    <mergeCell ref="D9:D10"/>
    <mergeCell ref="A6:M6"/>
    <mergeCell ref="A7:M7"/>
    <mergeCell ref="F9:F10"/>
    <mergeCell ref="G9:K9"/>
    <mergeCell ref="E9:E10"/>
    <mergeCell ref="C9:C10"/>
    <mergeCell ref="L9:L10"/>
    <mergeCell ref="M9:M10"/>
    <mergeCell ref="L1:M1"/>
    <mergeCell ref="L2:M2"/>
    <mergeCell ref="F2:H2"/>
    <mergeCell ref="B12:M12"/>
    <mergeCell ref="L27:L29"/>
    <mergeCell ref="M222:M224"/>
    <mergeCell ref="L179:L180"/>
    <mergeCell ref="C222:C224"/>
    <mergeCell ref="L222:L224"/>
    <mergeCell ref="L181:L184"/>
    <mergeCell ref="L13:L17"/>
    <mergeCell ref="M13:M17"/>
    <mergeCell ref="C18:C22"/>
    <mergeCell ref="C13:C17"/>
    <mergeCell ref="L18:L22"/>
    <mergeCell ref="M18:M22"/>
    <mergeCell ref="M31:M34"/>
    <mergeCell ref="L23:L26"/>
    <mergeCell ref="M23:M26"/>
    <mergeCell ref="C23:C26"/>
    <mergeCell ref="C27:C29"/>
    <mergeCell ref="C45:C48"/>
    <mergeCell ref="L89:L92"/>
    <mergeCell ref="M89:M92"/>
    <mergeCell ref="L190:L193"/>
    <mergeCell ref="M153:M156"/>
    <mergeCell ref="L160:L162"/>
    <mergeCell ref="M341:M343"/>
    <mergeCell ref="C338:C340"/>
    <mergeCell ref="B338:B340"/>
    <mergeCell ref="B337:M337"/>
    <mergeCell ref="A321:A322"/>
    <mergeCell ref="L321:L322"/>
    <mergeCell ref="M321:M322"/>
    <mergeCell ref="C321:C322"/>
    <mergeCell ref="B321:B322"/>
    <mergeCell ref="B328:M328"/>
    <mergeCell ref="B329:B330"/>
    <mergeCell ref="C329:C330"/>
    <mergeCell ref="L338:L340"/>
    <mergeCell ref="M338:M340"/>
    <mergeCell ref="L329:L330"/>
    <mergeCell ref="M329:M330"/>
    <mergeCell ref="L335:L336"/>
    <mergeCell ref="M335:M336"/>
    <mergeCell ref="B335:B336"/>
    <mergeCell ref="C324:C327"/>
    <mergeCell ref="A339:A340"/>
    <mergeCell ref="A335:A336"/>
    <mergeCell ref="M324:M327"/>
    <mergeCell ref="B324:B327"/>
    <mergeCell ref="A109:A113"/>
    <mergeCell ref="B109:B113"/>
    <mergeCell ref="C109:C113"/>
    <mergeCell ref="C65:C68"/>
    <mergeCell ref="A77:A80"/>
    <mergeCell ref="B77:B80"/>
    <mergeCell ref="C77:C80"/>
    <mergeCell ref="M69:M72"/>
    <mergeCell ref="M65:M68"/>
    <mergeCell ref="M77:M80"/>
    <mergeCell ref="L81:L84"/>
    <mergeCell ref="A93:A96"/>
    <mergeCell ref="B89:B92"/>
    <mergeCell ref="C89:C92"/>
    <mergeCell ref="A105:A108"/>
    <mergeCell ref="A101:A104"/>
    <mergeCell ref="A89:A92"/>
    <mergeCell ref="A73:A76"/>
    <mergeCell ref="A81:A84"/>
    <mergeCell ref="A97:A100"/>
    <mergeCell ref="M149:M150"/>
    <mergeCell ref="C201:C203"/>
    <mergeCell ref="B145:B148"/>
    <mergeCell ref="B160:B162"/>
    <mergeCell ref="L163:L165"/>
    <mergeCell ref="B153:B156"/>
    <mergeCell ref="L176:L178"/>
    <mergeCell ref="B186:B189"/>
    <mergeCell ref="B149:B150"/>
    <mergeCell ref="L149:L150"/>
    <mergeCell ref="L145:L148"/>
    <mergeCell ref="M163:M165"/>
    <mergeCell ref="M151:M152"/>
    <mergeCell ref="B151:B152"/>
    <mergeCell ref="M160:M162"/>
    <mergeCell ref="M176:M178"/>
    <mergeCell ref="M179:M180"/>
    <mergeCell ref="M167:M169"/>
    <mergeCell ref="B201:B203"/>
    <mergeCell ref="L151:L152"/>
    <mergeCell ref="M157:M159"/>
    <mergeCell ref="C153:C156"/>
    <mergeCell ref="L157:L159"/>
    <mergeCell ref="B179:B180"/>
    <mergeCell ref="A317:A320"/>
    <mergeCell ref="B317:B320"/>
    <mergeCell ref="C317:C320"/>
    <mergeCell ref="L317:L320"/>
    <mergeCell ref="M317:M320"/>
    <mergeCell ref="A290:A293"/>
    <mergeCell ref="C311:C314"/>
    <mergeCell ref="B295:B296"/>
    <mergeCell ref="C295:C296"/>
    <mergeCell ref="L295:L296"/>
    <mergeCell ref="B311:B314"/>
    <mergeCell ref="M295:M296"/>
    <mergeCell ref="L315:L316"/>
    <mergeCell ref="A295:A296"/>
  </mergeCells>
  <printOptions horizontalCentered="1"/>
  <pageMargins left="0.25" right="0.25" top="0.75" bottom="0.75" header="0.3" footer="0.3"/>
  <pageSetup paperSize="9" scale="50" fitToHeight="0" orientation="landscape" r:id="rId1"/>
  <headerFooter differentFirst="1">
    <oddHeader>&amp;C&amp;P</oddHeader>
  </headerFooter>
  <rowBreaks count="22" manualBreakCount="22">
    <brk id="29" max="12" man="1"/>
    <brk id="44" max="12" man="1"/>
    <brk id="64" max="12" man="1"/>
    <brk id="84" max="12" man="1"/>
    <brk id="104" max="12" man="1"/>
    <brk id="128" max="12" man="1"/>
    <brk id="143" max="12" man="1"/>
    <brk id="162" max="12" man="1"/>
    <brk id="178" max="12" man="1"/>
    <brk id="197" max="12" man="1"/>
    <brk id="211" max="12" man="1"/>
    <brk id="228" max="12" man="1"/>
    <brk id="248" max="12" man="1"/>
    <brk id="260" max="12" man="1"/>
    <brk id="279" max="12" man="1"/>
    <brk id="285" max="12" man="1"/>
    <brk id="296" max="12" man="1"/>
    <brk id="302" max="12" man="1"/>
    <brk id="308" max="12" man="1"/>
    <brk id="322" max="12" man="1"/>
    <brk id="336" max="12" man="1"/>
    <brk id="3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6"/>
  <sheetViews>
    <sheetView view="pageBreakPreview" zoomScale="70" zoomScaleNormal="70" zoomScaleSheetLayoutView="70" workbookViewId="0">
      <selection activeCell="B3" sqref="B3"/>
    </sheetView>
  </sheetViews>
  <sheetFormatPr defaultColWidth="8.85546875" defaultRowHeight="17.25" x14ac:dyDescent="0.3"/>
  <cols>
    <col min="1" max="1" width="14.140625" style="7" customWidth="1"/>
    <col min="2" max="2" width="43" style="2" customWidth="1"/>
    <col min="3" max="3" width="18" style="2" customWidth="1"/>
    <col min="4" max="4" width="37.5703125" style="2" customWidth="1"/>
    <col min="5" max="5" width="19" style="2" hidden="1" customWidth="1"/>
    <col min="6" max="6" width="18.85546875" style="2" customWidth="1"/>
    <col min="7" max="7" width="18.7109375" style="2" customWidth="1"/>
    <col min="8" max="8" width="18.42578125" style="2" customWidth="1"/>
    <col min="9" max="9" width="18.140625" style="2" customWidth="1"/>
    <col min="10" max="11" width="17.5703125" style="2" customWidth="1"/>
    <col min="12" max="12" width="25.85546875" style="2" customWidth="1"/>
    <col min="13" max="13" width="39.28515625" style="3" customWidth="1"/>
    <col min="14" max="16384" width="8.85546875" style="2"/>
  </cols>
  <sheetData>
    <row r="1" spans="1:13" ht="22.5" customHeight="1" x14ac:dyDescent="0.3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 t="s">
        <v>366</v>
      </c>
    </row>
    <row r="2" spans="1:13" ht="61.5" customHeight="1" x14ac:dyDescent="0.3">
      <c r="A2" s="11"/>
      <c r="B2" s="12"/>
      <c r="C2" s="12"/>
      <c r="D2" s="12"/>
      <c r="E2" s="12"/>
      <c r="F2" s="12"/>
      <c r="G2" s="32"/>
      <c r="H2" s="12"/>
      <c r="I2" s="12"/>
      <c r="J2" s="12"/>
      <c r="K2" s="12"/>
      <c r="L2" s="187" t="s">
        <v>378</v>
      </c>
      <c r="M2" s="187"/>
    </row>
    <row r="3" spans="1:13" ht="18" customHeight="1" x14ac:dyDescent="0.3">
      <c r="A3" s="30"/>
      <c r="B3" s="30"/>
      <c r="C3" s="30"/>
      <c r="D3" s="31"/>
      <c r="E3" s="31"/>
      <c r="F3" s="31"/>
      <c r="G3" s="31"/>
      <c r="H3" s="12"/>
      <c r="I3" s="12"/>
      <c r="J3" s="12"/>
      <c r="K3" s="12"/>
      <c r="L3" s="31"/>
      <c r="M3" s="13" t="s">
        <v>317</v>
      </c>
    </row>
    <row r="4" spans="1:13" ht="18.75" customHeight="1" x14ac:dyDescent="0.3">
      <c r="A4" s="187" t="s">
        <v>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15" customHeight="1" x14ac:dyDescent="0.3">
      <c r="A5" s="53"/>
      <c r="B5" s="14"/>
      <c r="C5" s="14"/>
      <c r="D5" s="14"/>
      <c r="E5" s="14"/>
      <c r="F5" s="14"/>
      <c r="G5" s="14"/>
      <c r="H5" s="14"/>
      <c r="I5" s="15"/>
      <c r="J5" s="15"/>
      <c r="K5" s="15"/>
      <c r="L5" s="15"/>
      <c r="M5" s="16"/>
    </row>
    <row r="6" spans="1:13" ht="83.25" customHeight="1" x14ac:dyDescent="0.3">
      <c r="A6" s="188" t="s">
        <v>372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1:13" ht="38.25" customHeight="1" x14ac:dyDescent="0.3">
      <c r="A7" s="145" t="s">
        <v>2</v>
      </c>
      <c r="B7" s="146" t="s">
        <v>202</v>
      </c>
      <c r="C7" s="146" t="s">
        <v>3</v>
      </c>
      <c r="D7" s="146" t="s">
        <v>4</v>
      </c>
      <c r="E7" s="146" t="s">
        <v>5</v>
      </c>
      <c r="F7" s="146" t="s">
        <v>6</v>
      </c>
      <c r="G7" s="145" t="s">
        <v>7</v>
      </c>
      <c r="H7" s="145"/>
      <c r="I7" s="145"/>
      <c r="J7" s="145"/>
      <c r="K7" s="145"/>
      <c r="L7" s="146" t="s">
        <v>8</v>
      </c>
      <c r="M7" s="109" t="s">
        <v>203</v>
      </c>
    </row>
    <row r="8" spans="1:13" ht="53.25" customHeight="1" x14ac:dyDescent="0.3">
      <c r="A8" s="145"/>
      <c r="B8" s="146"/>
      <c r="C8" s="146"/>
      <c r="D8" s="146"/>
      <c r="E8" s="146"/>
      <c r="F8" s="146"/>
      <c r="G8" s="26">
        <v>2020</v>
      </c>
      <c r="H8" s="26">
        <v>2021</v>
      </c>
      <c r="I8" s="26">
        <v>2022</v>
      </c>
      <c r="J8" s="26">
        <v>2023</v>
      </c>
      <c r="K8" s="26">
        <v>2024</v>
      </c>
      <c r="L8" s="146"/>
      <c r="M8" s="109"/>
    </row>
    <row r="9" spans="1:13" ht="24.75" customHeight="1" x14ac:dyDescent="0.3">
      <c r="A9" s="49">
        <v>1</v>
      </c>
      <c r="B9" s="26">
        <v>2</v>
      </c>
      <c r="C9" s="26">
        <v>3</v>
      </c>
      <c r="D9" s="26">
        <v>4</v>
      </c>
      <c r="E9" s="26">
        <v>5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2">
        <v>12</v>
      </c>
    </row>
    <row r="10" spans="1:13" s="1" customFormat="1" ht="72.75" customHeight="1" x14ac:dyDescent="0.25">
      <c r="A10" s="54" t="s">
        <v>10</v>
      </c>
      <c r="B10" s="5" t="s">
        <v>358</v>
      </c>
      <c r="C10" s="28" t="s">
        <v>12</v>
      </c>
      <c r="D10" s="5" t="s">
        <v>38</v>
      </c>
      <c r="E10" s="48"/>
      <c r="F10" s="6">
        <f>G10+H10+I10+J10+K10</f>
        <v>585000</v>
      </c>
      <c r="G10" s="6">
        <f>G12+G16+G19</f>
        <v>0</v>
      </c>
      <c r="H10" s="6">
        <f>H12+H16+H19</f>
        <v>0</v>
      </c>
      <c r="I10" s="6">
        <f>I12+I16+I19+I13</f>
        <v>585000</v>
      </c>
      <c r="J10" s="6">
        <f>J12+J16+J19</f>
        <v>0</v>
      </c>
      <c r="K10" s="6">
        <f>K12+K16+K19</f>
        <v>0</v>
      </c>
      <c r="L10" s="6" t="s">
        <v>35</v>
      </c>
      <c r="M10" s="48"/>
    </row>
    <row r="11" spans="1:13" s="1" customFormat="1" ht="24.75" customHeight="1" x14ac:dyDescent="0.25">
      <c r="A11" s="23" t="s">
        <v>18</v>
      </c>
      <c r="B11" s="194" t="s">
        <v>369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6"/>
    </row>
    <row r="12" spans="1:13" s="1" customFormat="1" ht="180.75" customHeight="1" x14ac:dyDescent="0.25">
      <c r="A12" s="23" t="s">
        <v>20</v>
      </c>
      <c r="B12" s="25" t="s">
        <v>345</v>
      </c>
      <c r="C12" s="43" t="s">
        <v>324</v>
      </c>
      <c r="D12" s="25" t="s">
        <v>38</v>
      </c>
      <c r="E12" s="44"/>
      <c r="F12" s="10">
        <f>G12+H12+I12+J12+K12</f>
        <v>300000</v>
      </c>
      <c r="G12" s="37">
        <v>0</v>
      </c>
      <c r="H12" s="37">
        <v>0</v>
      </c>
      <c r="I12" s="10">
        <v>300000</v>
      </c>
      <c r="J12" s="37">
        <v>0</v>
      </c>
      <c r="K12" s="37">
        <v>0</v>
      </c>
      <c r="L12" s="43" t="s">
        <v>35</v>
      </c>
      <c r="M12" s="43" t="s">
        <v>112</v>
      </c>
    </row>
    <row r="13" spans="1:13" s="1" customFormat="1" ht="180.75" customHeight="1" x14ac:dyDescent="0.25">
      <c r="A13" s="23" t="s">
        <v>24</v>
      </c>
      <c r="B13" s="41" t="s">
        <v>361</v>
      </c>
      <c r="C13" s="40" t="s">
        <v>324</v>
      </c>
      <c r="D13" s="25" t="s">
        <v>38</v>
      </c>
      <c r="E13" s="34"/>
      <c r="F13" s="34">
        <f>G13+H13+I13+J13+K13</f>
        <v>140000</v>
      </c>
      <c r="G13" s="34">
        <v>0</v>
      </c>
      <c r="H13" s="34">
        <v>0</v>
      </c>
      <c r="I13" s="34">
        <v>140000</v>
      </c>
      <c r="J13" s="34">
        <v>0</v>
      </c>
      <c r="K13" s="34">
        <v>0</v>
      </c>
      <c r="L13" s="40" t="s">
        <v>35</v>
      </c>
      <c r="M13" s="43" t="s">
        <v>112</v>
      </c>
    </row>
    <row r="14" spans="1:13" s="1" customFormat="1" ht="65.25" customHeight="1" x14ac:dyDescent="0.25">
      <c r="A14" s="23"/>
      <c r="B14" s="29" t="s">
        <v>319</v>
      </c>
      <c r="C14" s="28" t="s">
        <v>324</v>
      </c>
      <c r="D14" s="5" t="s">
        <v>38</v>
      </c>
      <c r="E14" s="47"/>
      <c r="F14" s="35">
        <f>F12+F13</f>
        <v>440000</v>
      </c>
      <c r="G14" s="35">
        <f t="shared" ref="G14:K14" si="0">G12+G13</f>
        <v>0</v>
      </c>
      <c r="H14" s="35">
        <f t="shared" si="0"/>
        <v>0</v>
      </c>
      <c r="I14" s="35">
        <f t="shared" si="0"/>
        <v>440000</v>
      </c>
      <c r="J14" s="35">
        <f t="shared" si="0"/>
        <v>0</v>
      </c>
      <c r="K14" s="35">
        <f t="shared" si="0"/>
        <v>0</v>
      </c>
      <c r="L14" s="40" t="s">
        <v>35</v>
      </c>
      <c r="M14" s="43"/>
    </row>
    <row r="15" spans="1:13" s="1" customFormat="1" ht="25.5" customHeight="1" x14ac:dyDescent="0.25">
      <c r="A15" s="23" t="s">
        <v>34</v>
      </c>
      <c r="B15" s="136" t="s">
        <v>370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</row>
    <row r="16" spans="1:13" s="1" customFormat="1" ht="162" customHeight="1" x14ac:dyDescent="0.25">
      <c r="A16" s="23" t="s">
        <v>51</v>
      </c>
      <c r="B16" s="41" t="s">
        <v>362</v>
      </c>
      <c r="C16" s="40" t="s">
        <v>324</v>
      </c>
      <c r="D16" s="25" t="s">
        <v>38</v>
      </c>
      <c r="E16" s="34"/>
      <c r="F16" s="34">
        <f t="shared" ref="F16" si="1">G16+H16+I16+J16+K16</f>
        <v>50000</v>
      </c>
      <c r="G16" s="34">
        <v>0</v>
      </c>
      <c r="H16" s="34">
        <v>0</v>
      </c>
      <c r="I16" s="34">
        <v>50000</v>
      </c>
      <c r="J16" s="34">
        <v>0</v>
      </c>
      <c r="K16" s="34">
        <v>0</v>
      </c>
      <c r="L16" s="40" t="s">
        <v>35</v>
      </c>
      <c r="M16" s="43" t="s">
        <v>112</v>
      </c>
    </row>
    <row r="17" spans="1:14" s="1" customFormat="1" ht="54.75" customHeight="1" x14ac:dyDescent="0.25">
      <c r="A17" s="23"/>
      <c r="B17" s="33" t="s">
        <v>371</v>
      </c>
      <c r="C17" s="42" t="s">
        <v>324</v>
      </c>
      <c r="D17" s="5" t="s">
        <v>38</v>
      </c>
      <c r="E17" s="35"/>
      <c r="F17" s="35">
        <f>F16</f>
        <v>50000</v>
      </c>
      <c r="G17" s="35">
        <f t="shared" ref="G17:K17" si="2">G16</f>
        <v>0</v>
      </c>
      <c r="H17" s="35">
        <f t="shared" si="2"/>
        <v>0</v>
      </c>
      <c r="I17" s="35">
        <f t="shared" si="2"/>
        <v>50000</v>
      </c>
      <c r="J17" s="35">
        <f t="shared" si="2"/>
        <v>0</v>
      </c>
      <c r="K17" s="35">
        <f t="shared" si="2"/>
        <v>0</v>
      </c>
      <c r="L17" s="40" t="s">
        <v>35</v>
      </c>
      <c r="M17" s="43"/>
    </row>
    <row r="18" spans="1:14" s="1" customFormat="1" ht="24.75" customHeight="1" x14ac:dyDescent="0.25">
      <c r="A18" s="23" t="s">
        <v>54</v>
      </c>
      <c r="B18" s="197" t="s">
        <v>320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</row>
    <row r="19" spans="1:14" s="1" customFormat="1" ht="165.75" customHeight="1" x14ac:dyDescent="0.25">
      <c r="A19" s="23" t="s">
        <v>43</v>
      </c>
      <c r="B19" s="41" t="s">
        <v>363</v>
      </c>
      <c r="C19" s="40" t="s">
        <v>324</v>
      </c>
      <c r="D19" s="25" t="s">
        <v>38</v>
      </c>
      <c r="E19" s="34"/>
      <c r="F19" s="34">
        <f t="shared" ref="F19" si="3">G19+H19+I19+J19+K19</f>
        <v>95000</v>
      </c>
      <c r="G19" s="34">
        <v>0</v>
      </c>
      <c r="H19" s="34">
        <v>0</v>
      </c>
      <c r="I19" s="34">
        <v>95000</v>
      </c>
      <c r="J19" s="34">
        <v>0</v>
      </c>
      <c r="K19" s="34">
        <v>0</v>
      </c>
      <c r="L19" s="40" t="s">
        <v>35</v>
      </c>
      <c r="M19" s="43" t="s">
        <v>112</v>
      </c>
    </row>
    <row r="20" spans="1:14" s="1" customFormat="1" ht="54" customHeight="1" x14ac:dyDescent="0.25">
      <c r="A20" s="23"/>
      <c r="B20" s="5" t="s">
        <v>321</v>
      </c>
      <c r="C20" s="28" t="s">
        <v>324</v>
      </c>
      <c r="D20" s="25" t="s">
        <v>38</v>
      </c>
      <c r="E20" s="39"/>
      <c r="F20" s="6">
        <f>F19</f>
        <v>95000</v>
      </c>
      <c r="G20" s="6">
        <f t="shared" ref="G20:K20" si="4">G19</f>
        <v>0</v>
      </c>
      <c r="H20" s="6">
        <f t="shared" si="4"/>
        <v>0</v>
      </c>
      <c r="I20" s="6">
        <f t="shared" si="4"/>
        <v>95000</v>
      </c>
      <c r="J20" s="6">
        <f t="shared" si="4"/>
        <v>0</v>
      </c>
      <c r="K20" s="6">
        <f t="shared" si="4"/>
        <v>0</v>
      </c>
      <c r="L20" s="10" t="s">
        <v>35</v>
      </c>
      <c r="M20" s="39"/>
    </row>
    <row r="21" spans="1:14" s="1" customFormat="1" ht="36" customHeight="1" x14ac:dyDescent="0.25">
      <c r="A21" s="23"/>
      <c r="B21" s="5" t="s">
        <v>322</v>
      </c>
      <c r="C21" s="28" t="s">
        <v>324</v>
      </c>
      <c r="D21" s="25" t="s">
        <v>38</v>
      </c>
      <c r="E21" s="45"/>
      <c r="F21" s="6">
        <f>F14+F17+F20</f>
        <v>585000</v>
      </c>
      <c r="G21" s="6">
        <f t="shared" ref="G21:K21" si="5">G14+G17+G20</f>
        <v>0</v>
      </c>
      <c r="H21" s="6">
        <f t="shared" si="5"/>
        <v>0</v>
      </c>
      <c r="I21" s="6">
        <f>I14+I17+I20</f>
        <v>585000</v>
      </c>
      <c r="J21" s="6">
        <f t="shared" si="5"/>
        <v>0</v>
      </c>
      <c r="K21" s="6">
        <f t="shared" si="5"/>
        <v>0</v>
      </c>
      <c r="L21" s="6"/>
      <c r="M21" s="45"/>
    </row>
    <row r="22" spans="1:14" ht="138.75" customHeight="1" x14ac:dyDescent="0.3">
      <c r="A22" s="55" t="s">
        <v>57</v>
      </c>
      <c r="B22" s="29" t="s">
        <v>175</v>
      </c>
      <c r="C22" s="50" t="s">
        <v>12</v>
      </c>
      <c r="D22" s="29" t="s">
        <v>38</v>
      </c>
      <c r="E22" s="51" t="e">
        <f>#REF!+#REF!+#REF!+#REF!+#REF!</f>
        <v>#REF!</v>
      </c>
      <c r="F22" s="51">
        <f t="shared" ref="F22:K22" si="6">F44</f>
        <v>1316013.3997200001</v>
      </c>
      <c r="G22" s="51">
        <f t="shared" si="6"/>
        <v>441859.38186000002</v>
      </c>
      <c r="H22" s="51">
        <f t="shared" si="6"/>
        <v>874154.01786000002</v>
      </c>
      <c r="I22" s="51">
        <f t="shared" si="6"/>
        <v>0</v>
      </c>
      <c r="J22" s="51">
        <f t="shared" si="6"/>
        <v>0</v>
      </c>
      <c r="K22" s="51">
        <f t="shared" si="6"/>
        <v>0</v>
      </c>
      <c r="L22" s="50" t="s">
        <v>35</v>
      </c>
      <c r="M22" s="50" t="s">
        <v>112</v>
      </c>
      <c r="N22" s="52"/>
    </row>
    <row r="23" spans="1:14" ht="20.25" customHeight="1" x14ac:dyDescent="0.3">
      <c r="A23" s="56" t="s">
        <v>59</v>
      </c>
      <c r="B23" s="192" t="s">
        <v>318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14" ht="134.25" customHeight="1" x14ac:dyDescent="0.3">
      <c r="A24" s="23" t="s">
        <v>99</v>
      </c>
      <c r="B24" s="25" t="s">
        <v>113</v>
      </c>
      <c r="C24" s="22" t="s">
        <v>12</v>
      </c>
      <c r="D24" s="25" t="s">
        <v>38</v>
      </c>
      <c r="E24" s="4">
        <v>0</v>
      </c>
      <c r="F24" s="10">
        <f>G24+H24+I24+J24+K24</f>
        <v>300000</v>
      </c>
      <c r="G24" s="10">
        <v>300000</v>
      </c>
      <c r="H24" s="10">
        <v>0</v>
      </c>
      <c r="I24" s="10">
        <v>0</v>
      </c>
      <c r="J24" s="10">
        <v>0</v>
      </c>
      <c r="K24" s="10">
        <v>0</v>
      </c>
      <c r="L24" s="24" t="s">
        <v>35</v>
      </c>
      <c r="M24" s="24" t="s">
        <v>114</v>
      </c>
    </row>
    <row r="25" spans="1:14" ht="325.5" customHeight="1" x14ac:dyDescent="0.3">
      <c r="A25" s="23" t="s">
        <v>103</v>
      </c>
      <c r="B25" s="25" t="s">
        <v>198</v>
      </c>
      <c r="C25" s="22" t="s">
        <v>12</v>
      </c>
      <c r="D25" s="25" t="s">
        <v>38</v>
      </c>
      <c r="E25" s="4"/>
      <c r="F25" s="10">
        <f>G25+H25+I25+J25+K25</f>
        <v>37859.381860000001</v>
      </c>
      <c r="G25" s="10">
        <v>37859.381860000001</v>
      </c>
      <c r="H25" s="10">
        <v>0</v>
      </c>
      <c r="I25" s="10">
        <v>0</v>
      </c>
      <c r="J25" s="10">
        <v>0</v>
      </c>
      <c r="K25" s="10">
        <v>0</v>
      </c>
      <c r="L25" s="22" t="s">
        <v>35</v>
      </c>
      <c r="M25" s="22" t="s">
        <v>53</v>
      </c>
    </row>
    <row r="26" spans="1:14" ht="159" customHeight="1" x14ac:dyDescent="0.3">
      <c r="A26" s="23" t="s">
        <v>106</v>
      </c>
      <c r="B26" s="25" t="s">
        <v>244</v>
      </c>
      <c r="C26" s="22" t="s">
        <v>12</v>
      </c>
      <c r="D26" s="25" t="s">
        <v>38</v>
      </c>
      <c r="E26" s="4"/>
      <c r="F26" s="10">
        <f t="shared" ref="F26:F31" si="7">G26+H26+I26+J26+K26</f>
        <v>320000</v>
      </c>
      <c r="G26" s="10">
        <v>0</v>
      </c>
      <c r="H26" s="10">
        <v>320000</v>
      </c>
      <c r="I26" s="10">
        <v>0</v>
      </c>
      <c r="J26" s="10">
        <v>0</v>
      </c>
      <c r="K26" s="10">
        <v>0</v>
      </c>
      <c r="L26" s="22" t="s">
        <v>35</v>
      </c>
      <c r="M26" s="22" t="s">
        <v>114</v>
      </c>
    </row>
    <row r="27" spans="1:14" ht="139.5" customHeight="1" x14ac:dyDescent="0.3">
      <c r="A27" s="57" t="s">
        <v>196</v>
      </c>
      <c r="B27" s="25" t="s">
        <v>250</v>
      </c>
      <c r="C27" s="22" t="s">
        <v>12</v>
      </c>
      <c r="D27" s="25" t="s">
        <v>38</v>
      </c>
      <c r="E27" s="4"/>
      <c r="F27" s="10">
        <f t="shared" si="7"/>
        <v>170000</v>
      </c>
      <c r="G27" s="10">
        <v>0</v>
      </c>
      <c r="H27" s="10">
        <v>170000</v>
      </c>
      <c r="I27" s="10">
        <v>0</v>
      </c>
      <c r="J27" s="10">
        <v>0</v>
      </c>
      <c r="K27" s="10">
        <v>0</v>
      </c>
      <c r="L27" s="22" t="s">
        <v>35</v>
      </c>
      <c r="M27" s="22" t="s">
        <v>114</v>
      </c>
    </row>
    <row r="28" spans="1:14" ht="179.25" customHeight="1" x14ac:dyDescent="0.3">
      <c r="A28" s="23" t="s">
        <v>260</v>
      </c>
      <c r="B28" s="25" t="s">
        <v>285</v>
      </c>
      <c r="C28" s="22" t="s">
        <v>12</v>
      </c>
      <c r="D28" s="25" t="s">
        <v>38</v>
      </c>
      <c r="E28" s="4"/>
      <c r="F28" s="10">
        <f t="shared" si="7"/>
        <v>50000</v>
      </c>
      <c r="G28" s="10">
        <v>0</v>
      </c>
      <c r="H28" s="10">
        <v>50000</v>
      </c>
      <c r="I28" s="10">
        <v>0</v>
      </c>
      <c r="J28" s="10">
        <v>0</v>
      </c>
      <c r="K28" s="10">
        <v>0</v>
      </c>
      <c r="L28" s="22" t="s">
        <v>35</v>
      </c>
      <c r="M28" s="22" t="s">
        <v>114</v>
      </c>
    </row>
    <row r="29" spans="1:14" ht="101.25" customHeight="1" x14ac:dyDescent="0.3">
      <c r="A29" s="23" t="s">
        <v>262</v>
      </c>
      <c r="B29" s="25" t="s">
        <v>286</v>
      </c>
      <c r="C29" s="22" t="s">
        <v>12</v>
      </c>
      <c r="D29" s="25" t="s">
        <v>38</v>
      </c>
      <c r="E29" s="4"/>
      <c r="F29" s="10">
        <f t="shared" si="7"/>
        <v>40154.01786</v>
      </c>
      <c r="G29" s="10">
        <f>G30+G31</f>
        <v>0</v>
      </c>
      <c r="H29" s="10">
        <f>H30+H31</f>
        <v>40154.01786</v>
      </c>
      <c r="I29" s="10">
        <f>I30+I31</f>
        <v>0</v>
      </c>
      <c r="J29" s="10">
        <f>J30+J31</f>
        <v>0</v>
      </c>
      <c r="K29" s="10">
        <f>K30+K31</f>
        <v>0</v>
      </c>
      <c r="L29" s="22" t="s">
        <v>35</v>
      </c>
      <c r="M29" s="22" t="s">
        <v>289</v>
      </c>
    </row>
    <row r="30" spans="1:14" ht="177.75" customHeight="1" x14ac:dyDescent="0.3">
      <c r="A30" s="23" t="s">
        <v>264</v>
      </c>
      <c r="B30" s="25" t="s">
        <v>287</v>
      </c>
      <c r="C30" s="22" t="s">
        <v>12</v>
      </c>
      <c r="D30" s="25" t="s">
        <v>38</v>
      </c>
      <c r="E30" s="4"/>
      <c r="F30" s="10">
        <f t="shared" si="7"/>
        <v>15154.01786</v>
      </c>
      <c r="G30" s="10">
        <v>0</v>
      </c>
      <c r="H30" s="10">
        <v>15154.01786</v>
      </c>
      <c r="I30" s="10">
        <v>0</v>
      </c>
      <c r="J30" s="10">
        <v>0</v>
      </c>
      <c r="K30" s="10">
        <v>0</v>
      </c>
      <c r="L30" s="22" t="s">
        <v>35</v>
      </c>
      <c r="M30" s="22" t="s">
        <v>290</v>
      </c>
    </row>
    <row r="31" spans="1:14" ht="179.25" customHeight="1" x14ac:dyDescent="0.3">
      <c r="A31" s="23" t="s">
        <v>266</v>
      </c>
      <c r="B31" s="25" t="s">
        <v>288</v>
      </c>
      <c r="C31" s="22" t="s">
        <v>12</v>
      </c>
      <c r="D31" s="25" t="s">
        <v>38</v>
      </c>
      <c r="E31" s="4"/>
      <c r="F31" s="10">
        <f t="shared" si="7"/>
        <v>25000</v>
      </c>
      <c r="G31" s="10">
        <v>0</v>
      </c>
      <c r="H31" s="10">
        <v>25000</v>
      </c>
      <c r="I31" s="10">
        <v>0</v>
      </c>
      <c r="J31" s="10">
        <v>0</v>
      </c>
      <c r="K31" s="10">
        <v>0</v>
      </c>
      <c r="L31" s="22" t="s">
        <v>35</v>
      </c>
      <c r="M31" s="22" t="s">
        <v>291</v>
      </c>
    </row>
    <row r="32" spans="1:14" ht="119.25" customHeight="1" x14ac:dyDescent="0.3">
      <c r="A32" s="23" t="s">
        <v>268</v>
      </c>
      <c r="B32" s="25" t="s">
        <v>298</v>
      </c>
      <c r="C32" s="22" t="s">
        <v>12</v>
      </c>
      <c r="D32" s="25" t="s">
        <v>38</v>
      </c>
      <c r="E32" s="4"/>
      <c r="F32" s="10">
        <v>150000</v>
      </c>
      <c r="G32" s="10">
        <v>0</v>
      </c>
      <c r="H32" s="10">
        <v>150000</v>
      </c>
      <c r="I32" s="10">
        <v>0</v>
      </c>
      <c r="J32" s="10">
        <v>0</v>
      </c>
      <c r="K32" s="10">
        <v>0</v>
      </c>
      <c r="L32" s="22" t="s">
        <v>35</v>
      </c>
      <c r="M32" s="22" t="s">
        <v>114</v>
      </c>
    </row>
    <row r="33" spans="1:13" ht="52.5" customHeight="1" x14ac:dyDescent="0.3">
      <c r="A33" s="23"/>
      <c r="B33" s="29" t="s">
        <v>319</v>
      </c>
      <c r="C33" s="28" t="s">
        <v>12</v>
      </c>
      <c r="D33" s="5" t="s">
        <v>38</v>
      </c>
      <c r="E33" s="6"/>
      <c r="F33" s="6">
        <f>G33+H33+I33+J33+K33</f>
        <v>1068013.3997200001</v>
      </c>
      <c r="G33" s="6">
        <f>SUM(G24:G32)</f>
        <v>337859.38186000002</v>
      </c>
      <c r="H33" s="6">
        <f>SUM(H24:H29)+H32</f>
        <v>730154.01786000002</v>
      </c>
      <c r="I33" s="6">
        <f>SUM(I24:I32)</f>
        <v>0</v>
      </c>
      <c r="J33" s="6">
        <f>SUM(J24:J31)</f>
        <v>0</v>
      </c>
      <c r="K33" s="6">
        <f>SUM(K24:K31)</f>
        <v>0</v>
      </c>
      <c r="L33" s="22" t="s">
        <v>35</v>
      </c>
      <c r="M33" s="28"/>
    </row>
    <row r="34" spans="1:13" ht="24" customHeight="1" x14ac:dyDescent="0.3">
      <c r="A34" s="23" t="s">
        <v>61</v>
      </c>
      <c r="B34" s="189" t="s">
        <v>320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1"/>
    </row>
    <row r="35" spans="1:13" ht="66.75" customHeight="1" x14ac:dyDescent="0.3">
      <c r="A35" s="23" t="s">
        <v>62</v>
      </c>
      <c r="B35" s="25" t="s">
        <v>115</v>
      </c>
      <c r="C35" s="22" t="s">
        <v>12</v>
      </c>
      <c r="D35" s="25" t="s">
        <v>38</v>
      </c>
      <c r="E35" s="4">
        <v>0</v>
      </c>
      <c r="F35" s="10">
        <f t="shared" ref="F35:F42" si="8">G35+H35+I35+J35+K35</f>
        <v>34000</v>
      </c>
      <c r="G35" s="10">
        <v>34000</v>
      </c>
      <c r="H35" s="10">
        <v>0</v>
      </c>
      <c r="I35" s="10">
        <v>0</v>
      </c>
      <c r="J35" s="10">
        <v>0</v>
      </c>
      <c r="K35" s="10">
        <v>0</v>
      </c>
      <c r="L35" s="22" t="s">
        <v>35</v>
      </c>
      <c r="M35" s="22" t="s">
        <v>114</v>
      </c>
    </row>
    <row r="36" spans="1:13" ht="123.75" customHeight="1" x14ac:dyDescent="0.3">
      <c r="A36" s="23" t="s">
        <v>64</v>
      </c>
      <c r="B36" s="25" t="s">
        <v>245</v>
      </c>
      <c r="C36" s="22" t="s">
        <v>12</v>
      </c>
      <c r="D36" s="25" t="s">
        <v>38</v>
      </c>
      <c r="E36" s="4"/>
      <c r="F36" s="10">
        <f t="shared" si="8"/>
        <v>50000</v>
      </c>
      <c r="G36" s="10">
        <v>0</v>
      </c>
      <c r="H36" s="10">
        <v>50000</v>
      </c>
      <c r="I36" s="10">
        <v>0</v>
      </c>
      <c r="J36" s="10">
        <v>0</v>
      </c>
      <c r="K36" s="10">
        <v>0</v>
      </c>
      <c r="L36" s="22" t="s">
        <v>35</v>
      </c>
      <c r="M36" s="22" t="s">
        <v>114</v>
      </c>
    </row>
    <row r="37" spans="1:13" ht="127.5" customHeight="1" x14ac:dyDescent="0.3">
      <c r="A37" s="23" t="s">
        <v>66</v>
      </c>
      <c r="B37" s="25" t="s">
        <v>280</v>
      </c>
      <c r="C37" s="22" t="s">
        <v>12</v>
      </c>
      <c r="D37" s="25" t="s">
        <v>38</v>
      </c>
      <c r="E37" s="4"/>
      <c r="F37" s="10">
        <f>G37+H37+I37+J37+K37</f>
        <v>34000</v>
      </c>
      <c r="G37" s="10">
        <v>0</v>
      </c>
      <c r="H37" s="10">
        <v>34000</v>
      </c>
      <c r="I37" s="10">
        <v>0</v>
      </c>
      <c r="J37" s="10">
        <v>0</v>
      </c>
      <c r="K37" s="10">
        <v>0</v>
      </c>
      <c r="L37" s="22" t="s">
        <v>35</v>
      </c>
      <c r="M37" s="22" t="s">
        <v>114</v>
      </c>
    </row>
    <row r="38" spans="1:13" ht="54.75" customHeight="1" x14ac:dyDescent="0.3">
      <c r="A38" s="23"/>
      <c r="B38" s="29" t="s">
        <v>321</v>
      </c>
      <c r="C38" s="28" t="s">
        <v>12</v>
      </c>
      <c r="D38" s="5" t="s">
        <v>38</v>
      </c>
      <c r="E38" s="6"/>
      <c r="F38" s="6">
        <f t="shared" ref="F38:K38" si="9">SUM(F35:F37)</f>
        <v>118000</v>
      </c>
      <c r="G38" s="6">
        <f t="shared" si="9"/>
        <v>34000</v>
      </c>
      <c r="H38" s="6">
        <f t="shared" si="9"/>
        <v>84000</v>
      </c>
      <c r="I38" s="6">
        <f t="shared" si="9"/>
        <v>0</v>
      </c>
      <c r="J38" s="6">
        <f t="shared" si="9"/>
        <v>0</v>
      </c>
      <c r="K38" s="6">
        <f t="shared" si="9"/>
        <v>0</v>
      </c>
      <c r="L38" s="22" t="s">
        <v>35</v>
      </c>
      <c r="M38" s="28"/>
    </row>
    <row r="39" spans="1:13" ht="22.5" customHeight="1" x14ac:dyDescent="0.3">
      <c r="A39" s="23" t="s">
        <v>78</v>
      </c>
      <c r="B39" s="189" t="s">
        <v>346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</row>
    <row r="40" spans="1:13" ht="112.5" customHeight="1" x14ac:dyDescent="0.3">
      <c r="A40" s="23" t="s">
        <v>373</v>
      </c>
      <c r="B40" s="25" t="s">
        <v>347</v>
      </c>
      <c r="C40" s="22" t="s">
        <v>12</v>
      </c>
      <c r="D40" s="25" t="s">
        <v>38</v>
      </c>
      <c r="E40" s="4">
        <v>0</v>
      </c>
      <c r="F40" s="10">
        <f t="shared" si="8"/>
        <v>70000</v>
      </c>
      <c r="G40" s="10">
        <v>70000</v>
      </c>
      <c r="H40" s="10">
        <v>0</v>
      </c>
      <c r="I40" s="10">
        <v>0</v>
      </c>
      <c r="J40" s="10">
        <v>0</v>
      </c>
      <c r="K40" s="10">
        <v>0</v>
      </c>
      <c r="L40" s="22" t="s">
        <v>35</v>
      </c>
      <c r="M40" s="22" t="s">
        <v>114</v>
      </c>
    </row>
    <row r="41" spans="1:13" ht="123" customHeight="1" x14ac:dyDescent="0.3">
      <c r="A41" s="23" t="s">
        <v>374</v>
      </c>
      <c r="B41" s="25" t="s">
        <v>348</v>
      </c>
      <c r="C41" s="22" t="s">
        <v>12</v>
      </c>
      <c r="D41" s="25" t="s">
        <v>38</v>
      </c>
      <c r="E41" s="4"/>
      <c r="F41" s="10">
        <f t="shared" si="8"/>
        <v>40000</v>
      </c>
      <c r="G41" s="10">
        <v>0</v>
      </c>
      <c r="H41" s="10">
        <v>40000</v>
      </c>
      <c r="I41" s="10">
        <v>0</v>
      </c>
      <c r="J41" s="10">
        <v>0</v>
      </c>
      <c r="K41" s="10">
        <v>0</v>
      </c>
      <c r="L41" s="22" t="s">
        <v>35</v>
      </c>
      <c r="M41" s="22" t="s">
        <v>114</v>
      </c>
    </row>
    <row r="42" spans="1:13" ht="134.25" customHeight="1" x14ac:dyDescent="0.3">
      <c r="A42" s="57" t="s">
        <v>375</v>
      </c>
      <c r="B42" s="25" t="s">
        <v>349</v>
      </c>
      <c r="C42" s="22" t="s">
        <v>12</v>
      </c>
      <c r="D42" s="25" t="s">
        <v>38</v>
      </c>
      <c r="E42" s="4"/>
      <c r="F42" s="10">
        <f t="shared" si="8"/>
        <v>20000</v>
      </c>
      <c r="G42" s="10">
        <v>0</v>
      </c>
      <c r="H42" s="10">
        <v>20000</v>
      </c>
      <c r="I42" s="10">
        <v>0</v>
      </c>
      <c r="J42" s="10">
        <v>0</v>
      </c>
      <c r="K42" s="10">
        <v>0</v>
      </c>
      <c r="L42" s="22" t="s">
        <v>35</v>
      </c>
      <c r="M42" s="22" t="s">
        <v>114</v>
      </c>
    </row>
    <row r="43" spans="1:13" ht="61.5" customHeight="1" x14ac:dyDescent="0.3">
      <c r="A43" s="23"/>
      <c r="B43" s="29" t="s">
        <v>350</v>
      </c>
      <c r="C43" s="28" t="s">
        <v>12</v>
      </c>
      <c r="D43" s="5" t="s">
        <v>38</v>
      </c>
      <c r="E43" s="6"/>
      <c r="F43" s="6">
        <f t="shared" ref="F43:K43" si="10">SUM(F40:F42)</f>
        <v>130000</v>
      </c>
      <c r="G43" s="6">
        <f t="shared" si="10"/>
        <v>70000</v>
      </c>
      <c r="H43" s="6">
        <f t="shared" si="10"/>
        <v>60000</v>
      </c>
      <c r="I43" s="6">
        <f t="shared" si="10"/>
        <v>0</v>
      </c>
      <c r="J43" s="6">
        <f t="shared" si="10"/>
        <v>0</v>
      </c>
      <c r="K43" s="6">
        <f t="shared" si="10"/>
        <v>0</v>
      </c>
      <c r="L43" s="22" t="s">
        <v>35</v>
      </c>
      <c r="M43" s="28"/>
    </row>
    <row r="44" spans="1:13" ht="59.25" customHeight="1" x14ac:dyDescent="0.3">
      <c r="A44" s="23"/>
      <c r="B44" s="29" t="s">
        <v>322</v>
      </c>
      <c r="C44" s="28" t="s">
        <v>12</v>
      </c>
      <c r="D44" s="5" t="s">
        <v>38</v>
      </c>
      <c r="E44" s="6"/>
      <c r="F44" s="6">
        <f>SUM(G44:K44)</f>
        <v>1316013.3997200001</v>
      </c>
      <c r="G44" s="6">
        <f>G33+G38+G43</f>
        <v>441859.38186000002</v>
      </c>
      <c r="H44" s="6">
        <f>H33+H38+H43</f>
        <v>874154.01786000002</v>
      </c>
      <c r="I44" s="6">
        <f>I33+I38+I43</f>
        <v>0</v>
      </c>
      <c r="J44" s="6">
        <f>J33+J38+J43</f>
        <v>0</v>
      </c>
      <c r="K44" s="6">
        <f>K33+K38+K43</f>
        <v>0</v>
      </c>
      <c r="L44" s="22"/>
      <c r="M44" s="28"/>
    </row>
    <row r="45" spans="1:13" ht="33.75" customHeight="1" x14ac:dyDescent="0.3">
      <c r="A45" s="17"/>
      <c r="B45" s="18"/>
      <c r="C45" s="19"/>
      <c r="D45" s="20"/>
      <c r="E45" s="21"/>
      <c r="F45" s="21"/>
      <c r="G45" s="21"/>
      <c r="H45" s="21"/>
      <c r="I45" s="21"/>
      <c r="J45" s="21"/>
      <c r="K45" s="21"/>
      <c r="L45" s="27"/>
      <c r="M45" s="19" t="s">
        <v>323</v>
      </c>
    </row>
    <row r="46" spans="1:13" ht="24" customHeight="1" x14ac:dyDescent="0.3">
      <c r="B46" s="1" t="s">
        <v>296</v>
      </c>
      <c r="C46" s="1"/>
      <c r="D46" s="1"/>
      <c r="E46" s="9"/>
      <c r="F46" s="1"/>
      <c r="G46" s="9"/>
      <c r="H46" s="8"/>
      <c r="I46" s="1"/>
      <c r="J46" s="1"/>
      <c r="K46" s="1"/>
      <c r="L46" s="1" t="s">
        <v>297</v>
      </c>
    </row>
  </sheetData>
  <mergeCells count="18">
    <mergeCell ref="B39:M39"/>
    <mergeCell ref="L7:L8"/>
    <mergeCell ref="M7:M8"/>
    <mergeCell ref="B23:M23"/>
    <mergeCell ref="B34:M34"/>
    <mergeCell ref="B11:M11"/>
    <mergeCell ref="B15:M15"/>
    <mergeCell ref="B18:M18"/>
    <mergeCell ref="L2:M2"/>
    <mergeCell ref="A4:M4"/>
    <mergeCell ref="A6:M6"/>
    <mergeCell ref="A7:A8"/>
    <mergeCell ref="B7:B8"/>
    <mergeCell ref="C7:C8"/>
    <mergeCell ref="D7:D8"/>
    <mergeCell ref="E7:E8"/>
    <mergeCell ref="F7:F8"/>
    <mergeCell ref="G7:K7"/>
  </mergeCells>
  <pageMargins left="0.7" right="0.7" top="0.75" bottom="0.75" header="0.3" footer="0.3"/>
  <pageSetup paperSize="9" scale="45" fitToHeight="0" orientation="landscape" r:id="rId1"/>
  <headerFooter differentFirst="1">
    <oddHeader>&amp;C&amp;P</oddHeader>
  </headerFooter>
  <rowBreaks count="3" manualBreakCount="3">
    <brk id="17" max="12" man="1"/>
    <brk id="26" max="12" man="1"/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Субсидии</vt:lpstr>
      <vt:lpstr>'Приложение 1'!Заголовки_для_печати</vt:lpstr>
      <vt:lpstr>'Приложение 1'!Область_печати</vt:lpstr>
      <vt:lpstr>Субсидии!Область_печати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Ирина Анатольевна</dc:creator>
  <cp:lastModifiedBy>Кравченко Ирина Анатольевна</cp:lastModifiedBy>
  <cp:lastPrinted>2022-12-02T07:43:46Z</cp:lastPrinted>
  <dcterms:created xsi:type="dcterms:W3CDTF">2020-12-02T11:51:27Z</dcterms:created>
  <dcterms:modified xsi:type="dcterms:W3CDTF">2022-12-12T13:59:20Z</dcterms:modified>
</cp:coreProperties>
</file>