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РАБОЧАЯ ТРУНОВОЙ  18.10.2022\3. МП ЖИЛИЩЕ на 2020-2024 годы\МП Жилище 2023-2027\Внесение изменений дек 2022\"/>
    </mc:Choice>
  </mc:AlternateContent>
  <bookViews>
    <workbookView xWindow="0" yWindow="0" windowWidth="23250" windowHeight="108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Лист1!$A$1:$L$80</definedName>
  </definedNames>
  <calcPr calcId="162913"/>
</workbook>
</file>

<file path=xl/calcChain.xml><?xml version="1.0" encoding="utf-8"?>
<calcChain xmlns="http://schemas.openxmlformats.org/spreadsheetml/2006/main">
  <c r="F32" i="1" l="1"/>
  <c r="F40" i="1" s="1"/>
  <c r="F66" i="1"/>
  <c r="F72" i="1" s="1"/>
  <c r="F31" i="1"/>
  <c r="F39" i="1" s="1"/>
  <c r="F65" i="1"/>
  <c r="F71" i="1" s="1"/>
  <c r="F30" i="1"/>
  <c r="F38" i="1" s="1"/>
  <c r="E54" i="1"/>
  <c r="J61" i="1"/>
  <c r="J60" i="1" s="1"/>
  <c r="E69" i="1"/>
  <c r="E66" i="1" s="1"/>
  <c r="E72" i="1" s="1"/>
  <c r="F54" i="1"/>
  <c r="F50" i="1"/>
  <c r="F61" i="1" s="1"/>
  <c r="F74" i="1" s="1"/>
  <c r="G54" i="1"/>
  <c r="G50" i="1"/>
  <c r="H54" i="1"/>
  <c r="H50" i="1"/>
  <c r="H61" i="1" s="1"/>
  <c r="H60" i="1" s="1"/>
  <c r="I54" i="1"/>
  <c r="I61" i="1" s="1"/>
  <c r="I60" i="1" s="1"/>
  <c r="I50" i="1"/>
  <c r="J54" i="1"/>
  <c r="J50" i="1"/>
  <c r="E52" i="1"/>
  <c r="E50" i="1" s="1"/>
  <c r="E61" i="1" s="1"/>
  <c r="E60" i="1" s="1"/>
  <c r="F11" i="1"/>
  <c r="F17" i="1"/>
  <c r="F42" i="1"/>
  <c r="F47" i="1"/>
  <c r="G30" i="1"/>
  <c r="G38" i="1" s="1"/>
  <c r="G11" i="1"/>
  <c r="G17" i="1"/>
  <c r="G31" i="1"/>
  <c r="G39" i="1" s="1"/>
  <c r="G42" i="1"/>
  <c r="G47" i="1" s="1"/>
  <c r="G46" i="1" s="1"/>
  <c r="H30" i="1"/>
  <c r="H38" i="1" s="1"/>
  <c r="H74" i="1" s="1"/>
  <c r="H11" i="1"/>
  <c r="H26" i="1" s="1"/>
  <c r="H17" i="1"/>
  <c r="H16" i="1" s="1"/>
  <c r="H31" i="1"/>
  <c r="H39" i="1" s="1"/>
  <c r="H42" i="1"/>
  <c r="H47" i="1"/>
  <c r="H46" i="1" s="1"/>
  <c r="I30" i="1"/>
  <c r="I11" i="1"/>
  <c r="I17" i="1"/>
  <c r="I16" i="1" s="1"/>
  <c r="I26" i="1"/>
  <c r="I31" i="1"/>
  <c r="I39" i="1" s="1"/>
  <c r="I42" i="1"/>
  <c r="I47" i="1"/>
  <c r="I46" i="1" s="1"/>
  <c r="J30" i="1"/>
  <c r="J11" i="1"/>
  <c r="J17" i="1"/>
  <c r="J26" i="1"/>
  <c r="J31" i="1"/>
  <c r="J39" i="1" s="1"/>
  <c r="J42" i="1"/>
  <c r="J47" i="1" s="1"/>
  <c r="J46" i="1" s="1"/>
  <c r="F12" i="1"/>
  <c r="F18" i="1"/>
  <c r="G12" i="1"/>
  <c r="G27" i="1" s="1"/>
  <c r="G18" i="1"/>
  <c r="G32" i="1"/>
  <c r="G40" i="1"/>
  <c r="H12" i="1"/>
  <c r="H27" i="1" s="1"/>
  <c r="H18" i="1"/>
  <c r="H32" i="1"/>
  <c r="H40" i="1" s="1"/>
  <c r="I12" i="1"/>
  <c r="I27" i="1" s="1"/>
  <c r="I18" i="1"/>
  <c r="I32" i="1"/>
  <c r="I40" i="1"/>
  <c r="J12" i="1"/>
  <c r="J27" i="1" s="1"/>
  <c r="J18" i="1"/>
  <c r="J32" i="1"/>
  <c r="J40" i="1"/>
  <c r="J66" i="1"/>
  <c r="J72" i="1" s="1"/>
  <c r="I66" i="1"/>
  <c r="I72" i="1" s="1"/>
  <c r="H66" i="1"/>
  <c r="H72" i="1"/>
  <c r="G66" i="1"/>
  <c r="G72" i="1" s="1"/>
  <c r="J65" i="1"/>
  <c r="J71" i="1" s="1"/>
  <c r="I65" i="1"/>
  <c r="I71" i="1" s="1"/>
  <c r="H65" i="1"/>
  <c r="H71" i="1" s="1"/>
  <c r="G65" i="1"/>
  <c r="G71" i="1" s="1"/>
  <c r="G70" i="1" s="1"/>
  <c r="E68" i="1"/>
  <c r="E65" i="1" s="1"/>
  <c r="E71" i="1" s="1"/>
  <c r="J67" i="1"/>
  <c r="I67" i="1"/>
  <c r="I64" i="1" s="1"/>
  <c r="H67" i="1"/>
  <c r="H64" i="1" s="1"/>
  <c r="G67" i="1"/>
  <c r="G64" i="1" s="1"/>
  <c r="F67" i="1"/>
  <c r="J64" i="1"/>
  <c r="H33" i="1"/>
  <c r="H29" i="1" s="1"/>
  <c r="H37" i="1" s="1"/>
  <c r="I33" i="1"/>
  <c r="I29" i="1" s="1"/>
  <c r="I37" i="1" s="1"/>
  <c r="J33" i="1"/>
  <c r="J29" i="1" s="1"/>
  <c r="J37" i="1" s="1"/>
  <c r="G19" i="1"/>
  <c r="H19" i="1"/>
  <c r="I19" i="1"/>
  <c r="J19" i="1"/>
  <c r="F19" i="1"/>
  <c r="E20" i="1"/>
  <c r="E21" i="1"/>
  <c r="E14" i="1"/>
  <c r="E15" i="1"/>
  <c r="E22" i="1"/>
  <c r="J22" i="1"/>
  <c r="I22" i="1"/>
  <c r="H22" i="1"/>
  <c r="G22" i="1"/>
  <c r="F22" i="1"/>
  <c r="J16" i="1"/>
  <c r="J67" i="2"/>
  <c r="I67" i="2"/>
  <c r="I72" i="2" s="1"/>
  <c r="I71" i="2" s="1"/>
  <c r="H67" i="2"/>
  <c r="G67" i="2"/>
  <c r="F67" i="2"/>
  <c r="E67" i="2"/>
  <c r="J61" i="2"/>
  <c r="I61" i="2"/>
  <c r="H61" i="2"/>
  <c r="G61" i="2"/>
  <c r="G72" i="2" s="1"/>
  <c r="G71" i="2" s="1"/>
  <c r="F61" i="2"/>
  <c r="E61" i="2"/>
  <c r="E59" i="2"/>
  <c r="E56" i="2" s="1"/>
  <c r="J58" i="2"/>
  <c r="J55" i="2" s="1"/>
  <c r="J72" i="2" s="1"/>
  <c r="J71" i="2" s="1"/>
  <c r="I58" i="2"/>
  <c r="I55" i="2"/>
  <c r="H58" i="2"/>
  <c r="H55" i="2" s="1"/>
  <c r="H72" i="2" s="1"/>
  <c r="H71" i="2" s="1"/>
  <c r="G58" i="2"/>
  <c r="F58" i="2"/>
  <c r="F55" i="2"/>
  <c r="J56" i="2"/>
  <c r="I56" i="2"/>
  <c r="H56" i="2"/>
  <c r="G56" i="2"/>
  <c r="F56" i="2"/>
  <c r="G55" i="2"/>
  <c r="E50" i="2"/>
  <c r="E47" i="2" s="1"/>
  <c r="E53" i="2" s="1"/>
  <c r="E49" i="2"/>
  <c r="J48" i="2"/>
  <c r="J45" i="2" s="1"/>
  <c r="I48" i="2"/>
  <c r="I45" i="2" s="1"/>
  <c r="H48" i="2"/>
  <c r="G48" i="2"/>
  <c r="G45" i="2" s="1"/>
  <c r="F48" i="2"/>
  <c r="F45" i="2"/>
  <c r="J47" i="2"/>
  <c r="J53" i="2" s="1"/>
  <c r="J51" i="2" s="1"/>
  <c r="I47" i="2"/>
  <c r="I53" i="2"/>
  <c r="H47" i="2"/>
  <c r="H53" i="2" s="1"/>
  <c r="G47" i="2"/>
  <c r="G53" i="2"/>
  <c r="F47" i="2"/>
  <c r="F53" i="2" s="1"/>
  <c r="F51" i="2" s="1"/>
  <c r="J46" i="2"/>
  <c r="J52" i="2"/>
  <c r="I46" i="2"/>
  <c r="I52" i="2" s="1"/>
  <c r="I51" i="2" s="1"/>
  <c r="H46" i="2"/>
  <c r="H52" i="2"/>
  <c r="H51" i="2" s="1"/>
  <c r="G46" i="2"/>
  <c r="G52" i="2" s="1"/>
  <c r="G51" i="2" s="1"/>
  <c r="F46" i="2"/>
  <c r="F52" i="2"/>
  <c r="E46" i="2"/>
  <c r="E52" i="2" s="1"/>
  <c r="E43" i="2"/>
  <c r="E39" i="2"/>
  <c r="E37" i="2" s="1"/>
  <c r="J37" i="2"/>
  <c r="J42" i="2"/>
  <c r="J41" i="2"/>
  <c r="I37" i="2"/>
  <c r="I42" i="2" s="1"/>
  <c r="I41" i="2" s="1"/>
  <c r="H37" i="2"/>
  <c r="H42" i="2" s="1"/>
  <c r="H41" i="2" s="1"/>
  <c r="G37" i="2"/>
  <c r="G42" i="2"/>
  <c r="G41" i="2" s="1"/>
  <c r="F37" i="2"/>
  <c r="F42" i="2"/>
  <c r="E42" i="2" s="1"/>
  <c r="F26" i="2"/>
  <c r="F34" i="2" s="1"/>
  <c r="E31" i="2"/>
  <c r="E27" i="2"/>
  <c r="E35" i="2"/>
  <c r="E30" i="2"/>
  <c r="E26" i="2" s="1"/>
  <c r="E34" i="2" s="1"/>
  <c r="E29" i="2"/>
  <c r="E25" i="2" s="1"/>
  <c r="E33" i="2" s="1"/>
  <c r="J28" i="2"/>
  <c r="J24" i="2"/>
  <c r="J32" i="2" s="1"/>
  <c r="I28" i="2"/>
  <c r="I24" i="2"/>
  <c r="I32" i="2"/>
  <c r="H28" i="2"/>
  <c r="H24" i="2" s="1"/>
  <c r="H32" i="2" s="1"/>
  <c r="G28" i="2"/>
  <c r="F28" i="2"/>
  <c r="F24" i="2" s="1"/>
  <c r="F32" i="2" s="1"/>
  <c r="J27" i="2"/>
  <c r="J35" i="2" s="1"/>
  <c r="J77" i="2" s="1"/>
  <c r="I27" i="2"/>
  <c r="I35" i="2"/>
  <c r="H27" i="2"/>
  <c r="H35" i="2" s="1"/>
  <c r="G27" i="2"/>
  <c r="G35" i="2"/>
  <c r="F27" i="2"/>
  <c r="F35" i="2" s="1"/>
  <c r="J26" i="2"/>
  <c r="J34" i="2"/>
  <c r="I26" i="2"/>
  <c r="I34" i="2" s="1"/>
  <c r="H26" i="2"/>
  <c r="H34" i="2"/>
  <c r="G26" i="2"/>
  <c r="G34" i="2" s="1"/>
  <c r="J25" i="2"/>
  <c r="J33" i="2"/>
  <c r="J75" i="2" s="1"/>
  <c r="I25" i="2"/>
  <c r="I33" i="2" s="1"/>
  <c r="I75" i="2" s="1"/>
  <c r="H25" i="2"/>
  <c r="H33" i="2"/>
  <c r="H75" i="2" s="1"/>
  <c r="G25" i="2"/>
  <c r="G33" i="2" s="1"/>
  <c r="G75" i="2" s="1"/>
  <c r="F25" i="2"/>
  <c r="F33" i="2"/>
  <c r="F75" i="2" s="1"/>
  <c r="G24" i="2"/>
  <c r="G32" i="2" s="1"/>
  <c r="E19" i="2"/>
  <c r="E18" i="2"/>
  <c r="E15" i="2"/>
  <c r="E21" i="2" s="1"/>
  <c r="J17" i="2"/>
  <c r="J14" i="2"/>
  <c r="J20" i="2"/>
  <c r="I17" i="2"/>
  <c r="I14" i="2" s="1"/>
  <c r="I20" i="2" s="1"/>
  <c r="H17" i="2"/>
  <c r="H14" i="2" s="1"/>
  <c r="H20" i="2" s="1"/>
  <c r="G17" i="2"/>
  <c r="G14" i="2" s="1"/>
  <c r="G20" i="2" s="1"/>
  <c r="F17" i="2"/>
  <c r="F14" i="2" s="1"/>
  <c r="F20" i="2" s="1"/>
  <c r="J16" i="2"/>
  <c r="J22" i="2"/>
  <c r="I16" i="2"/>
  <c r="I22" i="2" s="1"/>
  <c r="I77" i="2" s="1"/>
  <c r="H16" i="2"/>
  <c r="H22" i="2"/>
  <c r="H77" i="2" s="1"/>
  <c r="G16" i="2"/>
  <c r="G22" i="2" s="1"/>
  <c r="G77" i="2" s="1"/>
  <c r="F16" i="2"/>
  <c r="F22" i="2"/>
  <c r="E16" i="2"/>
  <c r="E22" i="2" s="1"/>
  <c r="J15" i="2"/>
  <c r="J21" i="2"/>
  <c r="J76" i="2" s="1"/>
  <c r="I15" i="2"/>
  <c r="I21" i="2" s="1"/>
  <c r="H15" i="2"/>
  <c r="H21" i="2"/>
  <c r="H76" i="2" s="1"/>
  <c r="G15" i="2"/>
  <c r="G21" i="2" s="1"/>
  <c r="F15" i="2"/>
  <c r="F21" i="2"/>
  <c r="F76" i="2" s="1"/>
  <c r="F72" i="2"/>
  <c r="F71" i="2" s="1"/>
  <c r="E71" i="2" s="1"/>
  <c r="E28" i="2"/>
  <c r="E24" i="2" s="1"/>
  <c r="E32" i="2" s="1"/>
  <c r="F41" i="2"/>
  <c r="H45" i="2"/>
  <c r="E58" i="2"/>
  <c r="E55" i="2" s="1"/>
  <c r="G13" i="1"/>
  <c r="H13" i="1"/>
  <c r="I13" i="1"/>
  <c r="J13" i="1"/>
  <c r="F13" i="1"/>
  <c r="J10" i="1"/>
  <c r="J25" i="1" s="1"/>
  <c r="E36" i="1"/>
  <c r="E32" i="1" s="1"/>
  <c r="E40" i="1" s="1"/>
  <c r="I38" i="1"/>
  <c r="J38" i="1"/>
  <c r="F33" i="1"/>
  <c r="F29" i="1" s="1"/>
  <c r="F37" i="1" s="1"/>
  <c r="G33" i="1"/>
  <c r="G29" i="1" s="1"/>
  <c r="G37" i="1" s="1"/>
  <c r="E48" i="1"/>
  <c r="E44" i="1"/>
  <c r="E42" i="1" s="1"/>
  <c r="E35" i="1"/>
  <c r="E31" i="1" s="1"/>
  <c r="E39" i="1" s="1"/>
  <c r="E34" i="1"/>
  <c r="E30" i="1" s="1"/>
  <c r="E38" i="1" s="1"/>
  <c r="H74" i="2" l="1"/>
  <c r="E75" i="2"/>
  <c r="F74" i="2"/>
  <c r="E41" i="2"/>
  <c r="I76" i="2"/>
  <c r="I74" i="2"/>
  <c r="G76" i="2"/>
  <c r="G74" i="2" s="1"/>
  <c r="J74" i="2"/>
  <c r="F77" i="2"/>
  <c r="E77" i="2" s="1"/>
  <c r="E51" i="2"/>
  <c r="J76" i="1"/>
  <c r="E72" i="2"/>
  <c r="E17" i="2"/>
  <c r="E14" i="2" s="1"/>
  <c r="E20" i="2" s="1"/>
  <c r="E67" i="1"/>
  <c r="E64" i="1" s="1"/>
  <c r="H70" i="1"/>
  <c r="J75" i="1"/>
  <c r="E17" i="1"/>
  <c r="F70" i="1"/>
  <c r="E48" i="2"/>
  <c r="E45" i="2" s="1"/>
  <c r="E19" i="1"/>
  <c r="F64" i="1"/>
  <c r="E70" i="1"/>
  <c r="I70" i="1"/>
  <c r="G26" i="1"/>
  <c r="G75" i="1" s="1"/>
  <c r="J70" i="1"/>
  <c r="I74" i="1"/>
  <c r="I73" i="1" s="1"/>
  <c r="G61" i="1"/>
  <c r="G60" i="1" s="1"/>
  <c r="I76" i="1"/>
  <c r="I75" i="1"/>
  <c r="H10" i="1"/>
  <c r="H25" i="1" s="1"/>
  <c r="J74" i="1"/>
  <c r="J73" i="1" s="1"/>
  <c r="I10" i="1"/>
  <c r="I25" i="1" s="1"/>
  <c r="G16" i="1"/>
  <c r="F27" i="1"/>
  <c r="F76" i="1" s="1"/>
  <c r="F60" i="1"/>
  <c r="G10" i="1"/>
  <c r="F26" i="1"/>
  <c r="F75" i="1" s="1"/>
  <c r="E13" i="1"/>
  <c r="H75" i="1"/>
  <c r="H76" i="1"/>
  <c r="E12" i="1"/>
  <c r="G76" i="1"/>
  <c r="F10" i="1"/>
  <c r="E11" i="1"/>
  <c r="E18" i="1"/>
  <c r="F16" i="1"/>
  <c r="E47" i="1"/>
  <c r="F46" i="1"/>
  <c r="E46" i="1" s="1"/>
  <c r="E33" i="1"/>
  <c r="E29" i="1" s="1"/>
  <c r="E37" i="1" s="1"/>
  <c r="E27" i="1" l="1"/>
  <c r="E26" i="1"/>
  <c r="E76" i="2"/>
  <c r="E74" i="2"/>
  <c r="E76" i="1"/>
  <c r="G74" i="1"/>
  <c r="G73" i="1" s="1"/>
  <c r="E74" i="1"/>
  <c r="E10" i="1"/>
  <c r="H73" i="1"/>
  <c r="G25" i="1"/>
  <c r="F73" i="1"/>
  <c r="F25" i="1"/>
  <c r="E16" i="1"/>
  <c r="E75" i="1"/>
  <c r="E73" i="1" l="1"/>
  <c r="E25" i="1"/>
</calcChain>
</file>

<file path=xl/sharedStrings.xml><?xml version="1.0" encoding="utf-8"?>
<sst xmlns="http://schemas.openxmlformats.org/spreadsheetml/2006/main" count="391" uniqueCount="115">
  <si>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</si>
  <si>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</si>
  <si>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</si>
  <si>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</si>
  <si>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</si>
  <si>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</si>
  <si>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</si>
  <si>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</si>
  <si>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</si>
  <si>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</si>
  <si>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</si>
  <si>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</si>
  <si>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</si>
  <si>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</si>
  <si>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</si>
  <si>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</si>
  <si>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</si>
  <si>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</si>
  <si>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</si>
  <si>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</si>
  <si>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</si>
  <si>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</si>
  <si>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</si>
  <si>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</si>
  <si>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</si>
  <si>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</si>
  <si>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</si>
  <si>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</si>
  <si>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</si>
  <si>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</si>
  <si>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</si>
  <si>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</si>
  <si>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</si>
  <si>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</si>
  <si>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</si>
  <si>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</si>
  <si>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</si>
  <si>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</si>
  <si>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</si>
  <si>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</si>
  <si>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</si>
  <si>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</si>
  <si>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</si>
  <si>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</si>
  <si>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</si>
  <si>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</si>
  <si>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</si>
  <si>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</si>
  <si>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</si>
  <si>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</si>
  <si>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</si>
  <si>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</si>
  <si>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</si>
  <si>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</si>
  <si>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</si>
  <si>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</si>
  <si>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</si>
  <si>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</si>
  <si>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</si>
  <si>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</si>
  <si>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</si>
  <si>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</si>
  <si>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</si>
  <si>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</si>
  <si>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</si>
  <si>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</si>
  <si>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</si>
  <si>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</si>
  <si>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</si>
  <si>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</si>
  <si>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</si>
  <si>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</si>
  <si>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</si>
  <si>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</si>
  <si>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</si>
  <si>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</si>
  <si>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</si>
  <si>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</si>
  <si>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</si>
  <si>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</si>
  <si>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</si>
  <si>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t>Начальник Управления жилищных отношений</t>
  </si>
  <si>
    <t>Управление жилищно-коммунльного хозяйства</t>
  </si>
  <si>
    <t>Подпрограмма «Создание условий для жилищного строительства»</t>
  </si>
  <si>
    <t xml:space="preserve">Приложение 1 к муниципальной программе </t>
  </si>
  <si>
    <t xml:space="preserve">Перечень мероприятий муниципальной программы
 Одинцовского городского округа Московской области  «Жилище» на 2023-2027 годы
</t>
  </si>
  <si>
    <t>2023-2027 годы</t>
  </si>
  <si>
    <t>2025 год</t>
  </si>
  <si>
    <t>2026 год</t>
  </si>
  <si>
    <t>2027 год</t>
  </si>
  <si>
    <t>Количество молодых семей, получивших свидетельство о праве на получение социальной выплаты.</t>
  </si>
  <si>
    <t xml:space="preserve"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</si>
  <si>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>Подпрограмма «Обеспечение жильем отдельных категорий граждан за счет средств федерального бюджета»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</si>
  <si>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</si>
  <si>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03.</t>
    </r>
    <r>
      <rPr>
        <sz val="12"/>
        <rFont val="Times New Roman"/>
        <family val="1"/>
        <charset val="204"/>
      </rPr>
      <t xml:space="preserve">
Создание системы недопущения возникновения проблемных объектов в сфере жилищного строительства</t>
    </r>
  </si>
  <si>
    <t>Мероприятие 03.03.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</si>
  <si>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</si>
  <si>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04.02.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</si>
  <si>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Мероприятие 04.03.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</si>
  <si>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>3.2.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</si>
  <si>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Основное мероприятие 01.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  </r>
  </si>
  <si>
    <t>Мероприятие 01.01.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</si>
  <si>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 01.01.
Предоставление жилых помещений отдельным категориям граждан, установленным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</si>
  <si>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
</t>
    </r>
  </si>
  <si>
    <t>Мероприятие 02.01. Предоставление жилых помещений отдельным категориям граждан, установленным Федеральным законом от 12 января 1995 года № 5-ФЗ «О ветеранах»</t>
  </si>
  <si>
    <t>Мероприятие 02.02. Предоставление жилых помещений отдельным категориям граждан, установленным Федеральным законом от 24 ноября 1995 года № 181-ФЗ «О социальной защите инвалидов в Российской Федерации»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</si>
  <si>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ИЖС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Федерации.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</si>
  <si>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семьям.</t>
  </si>
  <si>
    <t>Количество земельных участков, обеспеченных комплексной инфраструктурой.</t>
  </si>
  <si>
    <t xml:space="preserve">Объем жилищного строительства.                                             </t>
  </si>
  <si>
    <t xml:space="preserve"> Количество семей, улучшивших жилищные условия.</t>
  </si>
  <si>
    <t xml:space="preserve">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
</t>
  </si>
  <si>
    <t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</si>
  <si>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в отчетном финансовом году.</t>
  </si>
  <si>
    <t>Управление жилищных отношений, Управление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</si>
</sst>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49" fontId="3" fillId="0" borderId="8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view="pageBreakPreview" topLeftCell="A28" zoomScale="70" zoomScaleNormal="70" zoomScaleSheetLayoutView="70" workbookViewId="0">
      <selection activeCell="F37" sqref="F37"/>
    </sheetView>
  </sheetViews>
  <sheetFormatPr defaultColWidth="8.85546875" defaultRowHeight="15.75" x14ac:dyDescent="0.25"/>
  <cols>
    <col min="1" max="1" width="4.85546875" style="10" customWidth="1"/>
    <col min="2" max="2" width="41.42578125" style="10" customWidth="1"/>
    <col min="3" max="3" width="19.28515625" style="10" customWidth="1"/>
    <col min="4" max="4" width="19" style="10" customWidth="1"/>
    <col min="5" max="5" width="17.140625" style="10" customWidth="1"/>
    <col min="6" max="6" width="15.85546875" style="10" customWidth="1"/>
    <col min="7" max="7" width="17.7109375" style="10" customWidth="1"/>
    <col min="8" max="8" width="16" style="10" customWidth="1"/>
    <col min="9" max="9" width="16.140625" style="10" customWidth="1"/>
    <col min="10" max="10" width="16" style="10" customWidth="1"/>
    <col min="11" max="11" width="22.7109375" style="10" customWidth="1"/>
    <col min="12" max="12" width="42.28515625" style="10" customWidth="1"/>
    <col min="13" max="16384" width="8.85546875" style="10"/>
  </cols>
  <sheetData>
    <row r="1" spans="1:12" ht="47.45" customHeight="1" x14ac:dyDescent="0.25">
      <c r="G1" s="73"/>
      <c r="H1" s="199" t="s">
        <v>84</v>
      </c>
      <c r="I1" s="199"/>
      <c r="J1" s="199"/>
      <c r="K1" s="199"/>
      <c r="L1" s="199"/>
    </row>
    <row r="2" spans="1:12" ht="65.25" customHeight="1" x14ac:dyDescent="0.25">
      <c r="A2" s="201" t="s">
        <v>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27" customHeight="1" x14ac:dyDescent="0.25">
      <c r="A3" s="180" t="s">
        <v>0</v>
      </c>
      <c r="B3" s="180" t="s">
        <v>27</v>
      </c>
      <c r="C3" s="180" t="s">
        <v>8</v>
      </c>
      <c r="D3" s="180" t="s">
        <v>1</v>
      </c>
      <c r="E3" s="181" t="s">
        <v>2</v>
      </c>
      <c r="F3" s="180" t="s">
        <v>22</v>
      </c>
      <c r="G3" s="180"/>
      <c r="H3" s="180"/>
      <c r="I3" s="180"/>
      <c r="J3" s="180"/>
      <c r="K3" s="180" t="s">
        <v>26</v>
      </c>
      <c r="L3" s="180" t="s">
        <v>3</v>
      </c>
    </row>
    <row r="4" spans="1:12" ht="52.15" customHeight="1" x14ac:dyDescent="0.25">
      <c r="A4" s="180"/>
      <c r="B4" s="180"/>
      <c r="C4" s="180"/>
      <c r="D4" s="180"/>
      <c r="E4" s="182"/>
      <c r="F4" s="86" t="s">
        <v>24</v>
      </c>
      <c r="G4" s="86" t="s">
        <v>25</v>
      </c>
      <c r="H4" s="86" t="s">
        <v>87</v>
      </c>
      <c r="I4" s="86" t="s">
        <v>88</v>
      </c>
      <c r="J4" s="86" t="s">
        <v>89</v>
      </c>
      <c r="K4" s="180"/>
      <c r="L4" s="180"/>
    </row>
    <row r="5" spans="1:12" ht="26.45" customHeight="1" x14ac:dyDescent="0.25">
      <c r="A5" s="86"/>
      <c r="B5" s="147" t="s">
        <v>83</v>
      </c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s="75" customFormat="1" ht="66" customHeight="1" x14ac:dyDescent="0.25">
      <c r="A6" s="92" t="s">
        <v>4</v>
      </c>
      <c r="B6" s="88" t="s">
        <v>93</v>
      </c>
      <c r="C6" s="89" t="s">
        <v>86</v>
      </c>
      <c r="D6" s="74" t="s">
        <v>20</v>
      </c>
      <c r="E6" s="136" t="s">
        <v>5</v>
      </c>
      <c r="F6" s="137"/>
      <c r="G6" s="137"/>
      <c r="H6" s="137"/>
      <c r="I6" s="137"/>
      <c r="J6" s="138"/>
      <c r="K6" s="118" t="s">
        <v>114</v>
      </c>
      <c r="L6" s="88"/>
    </row>
    <row r="7" spans="1:12" s="75" customFormat="1" ht="67.5" customHeight="1" x14ac:dyDescent="0.25">
      <c r="A7" s="92" t="s">
        <v>14</v>
      </c>
      <c r="B7" s="90" t="s">
        <v>59</v>
      </c>
      <c r="C7" s="89" t="s">
        <v>86</v>
      </c>
      <c r="D7" s="74" t="s">
        <v>20</v>
      </c>
      <c r="E7" s="136" t="s">
        <v>5</v>
      </c>
      <c r="F7" s="137"/>
      <c r="G7" s="137"/>
      <c r="H7" s="137"/>
      <c r="I7" s="137"/>
      <c r="J7" s="138"/>
      <c r="K7" s="119"/>
      <c r="L7" s="91" t="s">
        <v>109</v>
      </c>
    </row>
    <row r="8" spans="1:12" s="75" customFormat="1" ht="98.45" customHeight="1" x14ac:dyDescent="0.25">
      <c r="A8" s="92" t="s">
        <v>60</v>
      </c>
      <c r="B8" s="88" t="s">
        <v>61</v>
      </c>
      <c r="C8" s="89" t="s">
        <v>86</v>
      </c>
      <c r="D8" s="74" t="s">
        <v>20</v>
      </c>
      <c r="E8" s="136" t="s">
        <v>5</v>
      </c>
      <c r="F8" s="137"/>
      <c r="G8" s="137"/>
      <c r="H8" s="137"/>
      <c r="I8" s="137"/>
      <c r="J8" s="138"/>
      <c r="K8" s="114" t="s">
        <v>114</v>
      </c>
      <c r="L8" s="113" t="s">
        <v>110</v>
      </c>
    </row>
    <row r="9" spans="1:12" s="75" customFormat="1" ht="86.25" customHeight="1" x14ac:dyDescent="0.25">
      <c r="A9" s="92" t="s">
        <v>63</v>
      </c>
      <c r="B9" s="88" t="s">
        <v>62</v>
      </c>
      <c r="C9" s="89" t="s">
        <v>86</v>
      </c>
      <c r="D9" s="74" t="s">
        <v>20</v>
      </c>
      <c r="E9" s="136" t="s">
        <v>5</v>
      </c>
      <c r="F9" s="137"/>
      <c r="G9" s="137"/>
      <c r="H9" s="137"/>
      <c r="I9" s="137"/>
      <c r="J9" s="138"/>
      <c r="K9" s="114" t="s">
        <v>6</v>
      </c>
      <c r="L9" s="77" t="s">
        <v>110</v>
      </c>
    </row>
    <row r="10" spans="1:12" s="75" customFormat="1" ht="25.9" customHeight="1" x14ac:dyDescent="0.25">
      <c r="A10" s="130" t="s">
        <v>7</v>
      </c>
      <c r="B10" s="132" t="s">
        <v>94</v>
      </c>
      <c r="C10" s="134" t="s">
        <v>86</v>
      </c>
      <c r="D10" s="74" t="s">
        <v>29</v>
      </c>
      <c r="E10" s="29">
        <f t="shared" ref="E10:E11" si="0">SUM(F10:J10)</f>
        <v>6866.9340000000002</v>
      </c>
      <c r="F10" s="29">
        <f>SUM(F11:F12)</f>
        <v>2288.9780000000001</v>
      </c>
      <c r="G10" s="29">
        <f t="shared" ref="G10:I10" si="1">SUM(G11:G12)</f>
        <v>2288.9780000000001</v>
      </c>
      <c r="H10" s="29">
        <f t="shared" si="1"/>
        <v>2288.9780000000001</v>
      </c>
      <c r="I10" s="29">
        <f t="shared" si="1"/>
        <v>0</v>
      </c>
      <c r="J10" s="29">
        <f>SUM(J11:J12)</f>
        <v>0</v>
      </c>
      <c r="K10" s="120" t="s">
        <v>32</v>
      </c>
      <c r="L10" s="125"/>
    </row>
    <row r="11" spans="1:12" ht="52.5" customHeight="1" x14ac:dyDescent="0.25">
      <c r="A11" s="193"/>
      <c r="B11" s="183"/>
      <c r="C11" s="198"/>
      <c r="D11" s="74" t="s">
        <v>19</v>
      </c>
      <c r="E11" s="29">
        <f t="shared" si="0"/>
        <v>5976</v>
      </c>
      <c r="F11" s="93">
        <f t="shared" ref="F11:J11" si="2">F14</f>
        <v>1992</v>
      </c>
      <c r="G11" s="93">
        <f t="shared" si="2"/>
        <v>1992</v>
      </c>
      <c r="H11" s="93">
        <f t="shared" si="2"/>
        <v>1992</v>
      </c>
      <c r="I11" s="93">
        <f t="shared" si="2"/>
        <v>0</v>
      </c>
      <c r="J11" s="93">
        <f t="shared" si="2"/>
        <v>0</v>
      </c>
      <c r="K11" s="120"/>
      <c r="L11" s="126"/>
    </row>
    <row r="12" spans="1:12" ht="68.25" customHeight="1" x14ac:dyDescent="0.25">
      <c r="A12" s="131"/>
      <c r="B12" s="133"/>
      <c r="C12" s="135"/>
      <c r="D12" s="74" t="s">
        <v>20</v>
      </c>
      <c r="E12" s="29">
        <f>SUM(F12:J12)</f>
        <v>890.93399999999997</v>
      </c>
      <c r="F12" s="29">
        <f t="shared" ref="F12:J12" si="3">F15</f>
        <v>296.97800000000001</v>
      </c>
      <c r="G12" s="29">
        <f t="shared" si="3"/>
        <v>296.97800000000001</v>
      </c>
      <c r="H12" s="29">
        <f t="shared" si="3"/>
        <v>296.97800000000001</v>
      </c>
      <c r="I12" s="29">
        <f t="shared" si="3"/>
        <v>0</v>
      </c>
      <c r="J12" s="29">
        <f t="shared" si="3"/>
        <v>0</v>
      </c>
      <c r="K12" s="120"/>
      <c r="L12" s="127"/>
    </row>
    <row r="13" spans="1:12" ht="31.5" customHeight="1" x14ac:dyDescent="0.25">
      <c r="A13" s="130" t="s">
        <v>37</v>
      </c>
      <c r="B13" s="132" t="s">
        <v>95</v>
      </c>
      <c r="C13" s="134" t="s">
        <v>86</v>
      </c>
      <c r="D13" s="74" t="s">
        <v>29</v>
      </c>
      <c r="E13" s="93">
        <f>SUM(F13:J13)</f>
        <v>6866.9340000000002</v>
      </c>
      <c r="F13" s="93">
        <f>SUM(F14:F15)</f>
        <v>2288.9780000000001</v>
      </c>
      <c r="G13" s="93">
        <f t="shared" ref="G13:J13" si="4">SUM(G14:G15)</f>
        <v>2288.9780000000001</v>
      </c>
      <c r="H13" s="93">
        <f t="shared" si="4"/>
        <v>2288.9780000000001</v>
      </c>
      <c r="I13" s="93">
        <f t="shared" si="4"/>
        <v>0</v>
      </c>
      <c r="J13" s="93">
        <f t="shared" si="4"/>
        <v>0</v>
      </c>
      <c r="K13" s="119" t="s">
        <v>32</v>
      </c>
      <c r="L13" s="132" t="s">
        <v>106</v>
      </c>
    </row>
    <row r="14" spans="1:12" ht="51" customHeight="1" x14ac:dyDescent="0.25">
      <c r="A14" s="193"/>
      <c r="B14" s="183"/>
      <c r="C14" s="198"/>
      <c r="D14" s="74" t="s">
        <v>19</v>
      </c>
      <c r="E14" s="93">
        <f t="shared" ref="E14:E15" si="5">SUM(F14:J14)</f>
        <v>5976</v>
      </c>
      <c r="F14" s="93">
        <v>1992</v>
      </c>
      <c r="G14" s="93">
        <v>1992</v>
      </c>
      <c r="H14" s="93">
        <v>1992</v>
      </c>
      <c r="I14" s="93">
        <v>0</v>
      </c>
      <c r="J14" s="93">
        <v>0</v>
      </c>
      <c r="K14" s="119"/>
      <c r="L14" s="183"/>
    </row>
    <row r="15" spans="1:12" ht="229.5" customHeight="1" x14ac:dyDescent="0.25">
      <c r="A15" s="131"/>
      <c r="B15" s="133"/>
      <c r="C15" s="135"/>
      <c r="D15" s="74" t="s">
        <v>20</v>
      </c>
      <c r="E15" s="93">
        <f t="shared" si="5"/>
        <v>890.93399999999997</v>
      </c>
      <c r="F15" s="29">
        <v>296.97800000000001</v>
      </c>
      <c r="G15" s="29">
        <v>296.97800000000001</v>
      </c>
      <c r="H15" s="29">
        <v>296.97800000000001</v>
      </c>
      <c r="I15" s="29">
        <v>0</v>
      </c>
      <c r="J15" s="29">
        <v>0</v>
      </c>
      <c r="K15" s="124"/>
      <c r="L15" s="133"/>
    </row>
    <row r="16" spans="1:12" s="75" customFormat="1" ht="31.5" customHeight="1" x14ac:dyDescent="0.25">
      <c r="A16" s="130" t="s">
        <v>38</v>
      </c>
      <c r="B16" s="132" t="s">
        <v>96</v>
      </c>
      <c r="C16" s="134" t="s">
        <v>86</v>
      </c>
      <c r="D16" s="74" t="s">
        <v>29</v>
      </c>
      <c r="E16" s="29">
        <f>SUM(F16:J16)</f>
        <v>88117</v>
      </c>
      <c r="F16" s="29">
        <f>SUM(F17:F18)</f>
        <v>88117</v>
      </c>
      <c r="G16" s="29">
        <f t="shared" ref="G16:J16" si="6">SUM(G17:G18)</f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118" t="s">
        <v>82</v>
      </c>
      <c r="L16" s="132"/>
    </row>
    <row r="17" spans="1:12" ht="70.5" customHeight="1" x14ac:dyDescent="0.25">
      <c r="A17" s="193"/>
      <c r="B17" s="183"/>
      <c r="C17" s="198"/>
      <c r="D17" s="74" t="s">
        <v>19</v>
      </c>
      <c r="E17" s="29">
        <f t="shared" ref="E17:E20" si="7">SUM(F17:J17)</f>
        <v>88117</v>
      </c>
      <c r="F17" s="93">
        <f t="shared" ref="F17:J17" si="8">F20</f>
        <v>88117</v>
      </c>
      <c r="G17" s="93">
        <f t="shared" si="8"/>
        <v>0</v>
      </c>
      <c r="H17" s="93">
        <f t="shared" si="8"/>
        <v>0</v>
      </c>
      <c r="I17" s="93">
        <f t="shared" si="8"/>
        <v>0</v>
      </c>
      <c r="J17" s="93">
        <f t="shared" si="8"/>
        <v>0</v>
      </c>
      <c r="K17" s="119"/>
      <c r="L17" s="183"/>
    </row>
    <row r="18" spans="1:12" ht="94.5" customHeight="1" x14ac:dyDescent="0.25">
      <c r="A18" s="131"/>
      <c r="B18" s="133"/>
      <c r="C18" s="135"/>
      <c r="D18" s="74" t="s">
        <v>20</v>
      </c>
      <c r="E18" s="29">
        <f t="shared" si="7"/>
        <v>0</v>
      </c>
      <c r="F18" s="29">
        <f t="shared" ref="F18:G18" si="9">F21</f>
        <v>0</v>
      </c>
      <c r="G18" s="29">
        <f t="shared" si="9"/>
        <v>0</v>
      </c>
      <c r="H18" s="29">
        <f>H21</f>
        <v>0</v>
      </c>
      <c r="I18" s="29">
        <f t="shared" ref="I18:J18" si="10">I21</f>
        <v>0</v>
      </c>
      <c r="J18" s="29">
        <f t="shared" si="10"/>
        <v>0</v>
      </c>
      <c r="K18" s="119"/>
      <c r="L18" s="183"/>
    </row>
    <row r="19" spans="1:12" ht="31.5" customHeight="1" x14ac:dyDescent="0.25">
      <c r="A19" s="130" t="s">
        <v>31</v>
      </c>
      <c r="B19" s="132" t="s">
        <v>97</v>
      </c>
      <c r="C19" s="134" t="s">
        <v>86</v>
      </c>
      <c r="D19" s="74" t="s">
        <v>29</v>
      </c>
      <c r="E19" s="29">
        <f>SUM(F19:J19)</f>
        <v>88117</v>
      </c>
      <c r="F19" s="93">
        <f>SUM(F20:F21)</f>
        <v>88117</v>
      </c>
      <c r="G19" s="93">
        <f t="shared" ref="G19:J19" si="11">SUM(G20:G21)</f>
        <v>0</v>
      </c>
      <c r="H19" s="93">
        <f t="shared" si="11"/>
        <v>0</v>
      </c>
      <c r="I19" s="93">
        <f t="shared" si="11"/>
        <v>0</v>
      </c>
      <c r="J19" s="93">
        <f t="shared" si="11"/>
        <v>0</v>
      </c>
      <c r="K19" s="120" t="s">
        <v>82</v>
      </c>
      <c r="L19" s="118" t="s">
        <v>108</v>
      </c>
    </row>
    <row r="20" spans="1:12" ht="74.25" customHeight="1" x14ac:dyDescent="0.25">
      <c r="A20" s="193"/>
      <c r="B20" s="183"/>
      <c r="C20" s="198"/>
      <c r="D20" s="74" t="s">
        <v>19</v>
      </c>
      <c r="E20" s="29">
        <f t="shared" si="7"/>
        <v>88117</v>
      </c>
      <c r="F20" s="93">
        <v>88117</v>
      </c>
      <c r="G20" s="93">
        <v>0</v>
      </c>
      <c r="H20" s="93">
        <v>0</v>
      </c>
      <c r="I20" s="93">
        <v>0</v>
      </c>
      <c r="J20" s="93">
        <v>0</v>
      </c>
      <c r="K20" s="120"/>
      <c r="L20" s="119"/>
    </row>
    <row r="21" spans="1:12" ht="87.75" customHeight="1" x14ac:dyDescent="0.25">
      <c r="A21" s="131"/>
      <c r="B21" s="133"/>
      <c r="C21" s="135"/>
      <c r="D21" s="74" t="s">
        <v>20</v>
      </c>
      <c r="E21" s="29">
        <f>SUM(F21:J21)</f>
        <v>0</v>
      </c>
      <c r="F21" s="29">
        <v>0</v>
      </c>
      <c r="G21" s="93">
        <v>0</v>
      </c>
      <c r="H21" s="29">
        <v>0</v>
      </c>
      <c r="I21" s="29">
        <v>0</v>
      </c>
      <c r="J21" s="93">
        <v>0</v>
      </c>
      <c r="K21" s="120"/>
      <c r="L21" s="119"/>
    </row>
    <row r="22" spans="1:12" ht="33.75" customHeight="1" x14ac:dyDescent="0.25">
      <c r="A22" s="130" t="s">
        <v>99</v>
      </c>
      <c r="B22" s="132" t="s">
        <v>98</v>
      </c>
      <c r="C22" s="134" t="s">
        <v>86</v>
      </c>
      <c r="D22" s="74" t="s">
        <v>29</v>
      </c>
      <c r="E22" s="93">
        <f t="shared" ref="E22:J22" si="12">E23</f>
        <v>0</v>
      </c>
      <c r="F22" s="93">
        <f t="shared" si="12"/>
        <v>0</v>
      </c>
      <c r="G22" s="93">
        <f t="shared" si="12"/>
        <v>0</v>
      </c>
      <c r="H22" s="93">
        <f t="shared" si="12"/>
        <v>0</v>
      </c>
      <c r="I22" s="93">
        <f t="shared" si="12"/>
        <v>0</v>
      </c>
      <c r="J22" s="93">
        <f t="shared" si="12"/>
        <v>0</v>
      </c>
      <c r="K22" s="118" t="s">
        <v>82</v>
      </c>
      <c r="L22" s="118" t="s">
        <v>108</v>
      </c>
    </row>
    <row r="23" spans="1:12" ht="78.75" customHeight="1" x14ac:dyDescent="0.25">
      <c r="A23" s="193"/>
      <c r="B23" s="183"/>
      <c r="C23" s="198"/>
      <c r="D23" s="74" t="s">
        <v>19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119"/>
      <c r="L23" s="119"/>
    </row>
    <row r="24" spans="1:12" ht="97.5" customHeight="1" x14ac:dyDescent="0.25">
      <c r="A24" s="131"/>
      <c r="B24" s="133"/>
      <c r="C24" s="135"/>
      <c r="D24" s="74" t="s">
        <v>20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124"/>
      <c r="L24" s="124"/>
    </row>
    <row r="25" spans="1:12" ht="31.5" customHeight="1" x14ac:dyDescent="0.25">
      <c r="A25" s="171" t="s">
        <v>33</v>
      </c>
      <c r="B25" s="172"/>
      <c r="C25" s="173"/>
      <c r="D25" s="94" t="s">
        <v>29</v>
      </c>
      <c r="E25" s="32">
        <f>SUM(F25:J25)</f>
        <v>94983.934000000008</v>
      </c>
      <c r="F25" s="32">
        <f>F10+F16</f>
        <v>90405.978000000003</v>
      </c>
      <c r="G25" s="32">
        <f t="shared" ref="G25" si="13">G10+G16</f>
        <v>2288.9780000000001</v>
      </c>
      <c r="H25" s="32">
        <f>H10+H16</f>
        <v>2288.9780000000001</v>
      </c>
      <c r="I25" s="32">
        <f t="shared" ref="I25" si="14">I10+I16</f>
        <v>0</v>
      </c>
      <c r="J25" s="32">
        <f>J10+J16</f>
        <v>0</v>
      </c>
      <c r="K25" s="130"/>
      <c r="L25" s="195"/>
    </row>
    <row r="26" spans="1:12" ht="63" x14ac:dyDescent="0.25">
      <c r="A26" s="174"/>
      <c r="B26" s="175"/>
      <c r="C26" s="176"/>
      <c r="D26" s="78" t="s">
        <v>19</v>
      </c>
      <c r="E26" s="32">
        <f t="shared" ref="E26:G26" si="15">E11+E17</f>
        <v>94093</v>
      </c>
      <c r="F26" s="32">
        <f t="shared" si="15"/>
        <v>90109</v>
      </c>
      <c r="G26" s="32">
        <f t="shared" si="15"/>
        <v>1992</v>
      </c>
      <c r="H26" s="32">
        <f>H11+H17</f>
        <v>1992</v>
      </c>
      <c r="I26" s="32">
        <f t="shared" ref="I26:J26" si="16">I11+I17</f>
        <v>0</v>
      </c>
      <c r="J26" s="32">
        <f t="shared" si="16"/>
        <v>0</v>
      </c>
      <c r="K26" s="193"/>
      <c r="L26" s="196"/>
    </row>
    <row r="27" spans="1:12" ht="91.5" customHeight="1" x14ac:dyDescent="0.25">
      <c r="A27" s="177"/>
      <c r="B27" s="178"/>
      <c r="C27" s="179"/>
      <c r="D27" s="78" t="s">
        <v>20</v>
      </c>
      <c r="E27" s="32">
        <f t="shared" ref="E27:G27" si="17">E12+E18</f>
        <v>890.93399999999997</v>
      </c>
      <c r="F27" s="32">
        <f t="shared" si="17"/>
        <v>296.97800000000001</v>
      </c>
      <c r="G27" s="32">
        <f t="shared" si="17"/>
        <v>296.97800000000001</v>
      </c>
      <c r="H27" s="32">
        <f>H12+H18</f>
        <v>296.97800000000001</v>
      </c>
      <c r="I27" s="32">
        <f t="shared" ref="I27:J27" si="18">I12+I18</f>
        <v>0</v>
      </c>
      <c r="J27" s="32">
        <f t="shared" si="18"/>
        <v>0</v>
      </c>
      <c r="K27" s="131"/>
      <c r="L27" s="197"/>
    </row>
    <row r="28" spans="1:12" ht="27.75" customHeight="1" x14ac:dyDescent="0.25">
      <c r="A28" s="95"/>
      <c r="B28" s="184" t="s">
        <v>35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ht="24.75" customHeight="1" x14ac:dyDescent="0.25">
      <c r="A29" s="130" t="s">
        <v>4</v>
      </c>
      <c r="B29" s="190" t="s">
        <v>45</v>
      </c>
      <c r="C29" s="200" t="s">
        <v>86</v>
      </c>
      <c r="D29" s="96" t="s">
        <v>29</v>
      </c>
      <c r="E29" s="29">
        <f t="shared" ref="E29:J29" si="19">E33</f>
        <v>17276.944</v>
      </c>
      <c r="F29" s="29">
        <f t="shared" si="19"/>
        <v>12525.914000000001</v>
      </c>
      <c r="G29" s="29">
        <f t="shared" si="19"/>
        <v>2443.39</v>
      </c>
      <c r="H29" s="29">
        <f>H33</f>
        <v>2307.64</v>
      </c>
      <c r="I29" s="29">
        <f t="shared" si="19"/>
        <v>0</v>
      </c>
      <c r="J29" s="29">
        <f t="shared" si="19"/>
        <v>0</v>
      </c>
      <c r="K29" s="121" t="s">
        <v>6</v>
      </c>
      <c r="L29" s="111"/>
    </row>
    <row r="30" spans="1:12" ht="52.15" customHeight="1" x14ac:dyDescent="0.25">
      <c r="A30" s="193"/>
      <c r="B30" s="191"/>
      <c r="C30" s="200"/>
      <c r="D30" s="98" t="s">
        <v>18</v>
      </c>
      <c r="E30" s="29">
        <f t="shared" ref="E30:J30" si="20">E34</f>
        <v>2519.9500000000003</v>
      </c>
      <c r="F30" s="29">
        <f t="shared" si="20"/>
        <v>1774</v>
      </c>
      <c r="G30" s="29">
        <f t="shared" si="20"/>
        <v>411.61</v>
      </c>
      <c r="H30" s="29">
        <f>H34</f>
        <v>334.34</v>
      </c>
      <c r="I30" s="29">
        <f t="shared" si="20"/>
        <v>0</v>
      </c>
      <c r="J30" s="29">
        <f t="shared" si="20"/>
        <v>0</v>
      </c>
      <c r="K30" s="122"/>
      <c r="L30" s="112"/>
    </row>
    <row r="31" spans="1:12" ht="63" x14ac:dyDescent="0.25">
      <c r="A31" s="193"/>
      <c r="B31" s="191"/>
      <c r="C31" s="200"/>
      <c r="D31" s="98" t="s">
        <v>19</v>
      </c>
      <c r="E31" s="29">
        <f t="shared" ref="E31:J31" si="21">E35</f>
        <v>6595.64</v>
      </c>
      <c r="F31" s="29">
        <f t="shared" si="21"/>
        <v>4593.1000000000004</v>
      </c>
      <c r="G31" s="29">
        <f t="shared" si="21"/>
        <v>1015.89</v>
      </c>
      <c r="H31" s="29">
        <f>H35</f>
        <v>986.65</v>
      </c>
      <c r="I31" s="29">
        <f t="shared" si="21"/>
        <v>0</v>
      </c>
      <c r="J31" s="29">
        <f t="shared" si="21"/>
        <v>0</v>
      </c>
      <c r="K31" s="122"/>
      <c r="L31" s="112"/>
    </row>
    <row r="32" spans="1:12" ht="54" customHeight="1" x14ac:dyDescent="0.25">
      <c r="A32" s="131"/>
      <c r="B32" s="192"/>
      <c r="C32" s="200"/>
      <c r="D32" s="98" t="s">
        <v>20</v>
      </c>
      <c r="E32" s="29">
        <f t="shared" ref="E32:J32" si="22">E36</f>
        <v>8161.3540000000003</v>
      </c>
      <c r="F32" s="29">
        <f t="shared" si="22"/>
        <v>6158.8140000000003</v>
      </c>
      <c r="G32" s="29">
        <f t="shared" si="22"/>
        <v>1015.89</v>
      </c>
      <c r="H32" s="29">
        <f>H36</f>
        <v>986.65</v>
      </c>
      <c r="I32" s="29">
        <f t="shared" si="22"/>
        <v>0</v>
      </c>
      <c r="J32" s="29">
        <f t="shared" si="22"/>
        <v>0</v>
      </c>
      <c r="K32" s="122"/>
      <c r="L32" s="112"/>
    </row>
    <row r="33" spans="1:12" ht="30" customHeight="1" x14ac:dyDescent="0.25">
      <c r="A33" s="130" t="s">
        <v>13</v>
      </c>
      <c r="B33" s="190" t="s">
        <v>54</v>
      </c>
      <c r="C33" s="194" t="s">
        <v>86</v>
      </c>
      <c r="D33" s="74" t="s">
        <v>29</v>
      </c>
      <c r="E33" s="29">
        <f t="shared" ref="E33:J33" si="23">SUM(E34:E36)</f>
        <v>17276.944</v>
      </c>
      <c r="F33" s="29">
        <f t="shared" si="23"/>
        <v>12525.914000000001</v>
      </c>
      <c r="G33" s="29">
        <f t="shared" si="23"/>
        <v>2443.39</v>
      </c>
      <c r="H33" s="29">
        <f>SUM(H34:H36)</f>
        <v>2307.64</v>
      </c>
      <c r="I33" s="29">
        <f t="shared" si="23"/>
        <v>0</v>
      </c>
      <c r="J33" s="29">
        <f t="shared" si="23"/>
        <v>0</v>
      </c>
      <c r="K33" s="128" t="s">
        <v>6</v>
      </c>
      <c r="L33" s="190" t="s">
        <v>90</v>
      </c>
    </row>
    <row r="34" spans="1:12" ht="55.15" customHeight="1" x14ac:dyDescent="0.25">
      <c r="A34" s="193"/>
      <c r="B34" s="191"/>
      <c r="C34" s="194"/>
      <c r="D34" s="74" t="s">
        <v>18</v>
      </c>
      <c r="E34" s="29">
        <f t="shared" ref="E34:E36" si="24">SUM(F34:J34)</f>
        <v>2519.9500000000003</v>
      </c>
      <c r="F34" s="29">
        <v>1774</v>
      </c>
      <c r="G34" s="29">
        <v>411.61</v>
      </c>
      <c r="H34" s="29">
        <v>334.34</v>
      </c>
      <c r="I34" s="29">
        <v>0</v>
      </c>
      <c r="J34" s="29">
        <v>0</v>
      </c>
      <c r="K34" s="128"/>
      <c r="L34" s="191"/>
    </row>
    <row r="35" spans="1:12" ht="60" customHeight="1" x14ac:dyDescent="0.25">
      <c r="A35" s="193"/>
      <c r="B35" s="191"/>
      <c r="C35" s="194"/>
      <c r="D35" s="100" t="s">
        <v>19</v>
      </c>
      <c r="E35" s="29">
        <f t="shared" si="24"/>
        <v>6595.64</v>
      </c>
      <c r="F35" s="29">
        <v>4593.1000000000004</v>
      </c>
      <c r="G35" s="29">
        <v>1015.89</v>
      </c>
      <c r="H35" s="29">
        <v>986.65</v>
      </c>
      <c r="I35" s="29">
        <v>0</v>
      </c>
      <c r="J35" s="29">
        <v>0</v>
      </c>
      <c r="K35" s="128"/>
      <c r="L35" s="191"/>
    </row>
    <row r="36" spans="1:12" ht="66.75" customHeight="1" x14ac:dyDescent="0.25">
      <c r="A36" s="131"/>
      <c r="B36" s="192"/>
      <c r="C36" s="194"/>
      <c r="D36" s="74" t="s">
        <v>20</v>
      </c>
      <c r="E36" s="29">
        <f t="shared" si="24"/>
        <v>8161.3540000000003</v>
      </c>
      <c r="F36" s="29">
        <v>6158.8140000000003</v>
      </c>
      <c r="G36" s="29">
        <v>1015.89</v>
      </c>
      <c r="H36" s="29">
        <v>986.65</v>
      </c>
      <c r="I36" s="29">
        <v>0</v>
      </c>
      <c r="J36" s="29">
        <v>0</v>
      </c>
      <c r="K36" s="128"/>
      <c r="L36" s="192"/>
    </row>
    <row r="37" spans="1:12" ht="26.25" customHeight="1" x14ac:dyDescent="0.25">
      <c r="A37" s="171" t="s">
        <v>33</v>
      </c>
      <c r="B37" s="172"/>
      <c r="C37" s="173"/>
      <c r="D37" s="94" t="s">
        <v>29</v>
      </c>
      <c r="E37" s="32">
        <f t="shared" ref="E37:I37" si="25">E29</f>
        <v>17276.944</v>
      </c>
      <c r="F37" s="32">
        <f t="shared" si="25"/>
        <v>12525.914000000001</v>
      </c>
      <c r="G37" s="32">
        <f t="shared" si="25"/>
        <v>2443.39</v>
      </c>
      <c r="H37" s="32">
        <f t="shared" si="25"/>
        <v>2307.64</v>
      </c>
      <c r="I37" s="32">
        <f t="shared" si="25"/>
        <v>0</v>
      </c>
      <c r="J37" s="32">
        <f>J29</f>
        <v>0</v>
      </c>
      <c r="K37" s="130"/>
      <c r="L37" s="195"/>
    </row>
    <row r="38" spans="1:12" ht="48.6" customHeight="1" x14ac:dyDescent="0.25">
      <c r="A38" s="174"/>
      <c r="B38" s="175"/>
      <c r="C38" s="176"/>
      <c r="D38" s="78" t="s">
        <v>18</v>
      </c>
      <c r="E38" s="32">
        <f t="shared" ref="E38:J38" si="26">E30</f>
        <v>2519.9500000000003</v>
      </c>
      <c r="F38" s="32">
        <f t="shared" si="26"/>
        <v>1774</v>
      </c>
      <c r="G38" s="32">
        <f t="shared" si="26"/>
        <v>411.61</v>
      </c>
      <c r="H38" s="32">
        <f t="shared" si="26"/>
        <v>334.34</v>
      </c>
      <c r="I38" s="32">
        <f t="shared" si="26"/>
        <v>0</v>
      </c>
      <c r="J38" s="32">
        <f t="shared" si="26"/>
        <v>0</v>
      </c>
      <c r="K38" s="193"/>
      <c r="L38" s="196"/>
    </row>
    <row r="39" spans="1:12" ht="66.75" customHeight="1" x14ac:dyDescent="0.25">
      <c r="A39" s="174"/>
      <c r="B39" s="175"/>
      <c r="C39" s="176"/>
      <c r="D39" s="78" t="s">
        <v>19</v>
      </c>
      <c r="E39" s="32">
        <f t="shared" ref="E39:J39" si="27">E31</f>
        <v>6595.64</v>
      </c>
      <c r="F39" s="32">
        <f t="shared" si="27"/>
        <v>4593.1000000000004</v>
      </c>
      <c r="G39" s="32">
        <f t="shared" si="27"/>
        <v>1015.89</v>
      </c>
      <c r="H39" s="32">
        <f t="shared" si="27"/>
        <v>986.65</v>
      </c>
      <c r="I39" s="32">
        <f t="shared" si="27"/>
        <v>0</v>
      </c>
      <c r="J39" s="32">
        <f t="shared" si="27"/>
        <v>0</v>
      </c>
      <c r="K39" s="193"/>
      <c r="L39" s="196"/>
    </row>
    <row r="40" spans="1:12" ht="85.5" customHeight="1" x14ac:dyDescent="0.25">
      <c r="A40" s="177"/>
      <c r="B40" s="178"/>
      <c r="C40" s="179"/>
      <c r="D40" s="78" t="s">
        <v>20</v>
      </c>
      <c r="E40" s="32">
        <f t="shared" ref="E40:J40" si="28">E32</f>
        <v>8161.3540000000003</v>
      </c>
      <c r="F40" s="32">
        <f t="shared" si="28"/>
        <v>6158.8140000000003</v>
      </c>
      <c r="G40" s="32">
        <f t="shared" si="28"/>
        <v>1015.89</v>
      </c>
      <c r="H40" s="32">
        <f t="shared" si="28"/>
        <v>986.65</v>
      </c>
      <c r="I40" s="32">
        <f t="shared" si="28"/>
        <v>0</v>
      </c>
      <c r="J40" s="32">
        <f t="shared" si="28"/>
        <v>0</v>
      </c>
      <c r="K40" s="131"/>
      <c r="L40" s="197"/>
    </row>
    <row r="41" spans="1:12" ht="27" customHeight="1" x14ac:dyDescent="0.25">
      <c r="A41" s="79"/>
      <c r="B41" s="187" t="s">
        <v>36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9"/>
    </row>
    <row r="42" spans="1:12" ht="53.45" customHeight="1" x14ac:dyDescent="0.25">
      <c r="A42" s="139" t="s">
        <v>4</v>
      </c>
      <c r="B42" s="132" t="s">
        <v>100</v>
      </c>
      <c r="C42" s="125" t="s">
        <v>86</v>
      </c>
      <c r="D42" s="74" t="s">
        <v>19</v>
      </c>
      <c r="E42" s="29">
        <f>E44</f>
        <v>310926</v>
      </c>
      <c r="F42" s="29">
        <f t="shared" ref="F42:J42" si="29">F44</f>
        <v>97545</v>
      </c>
      <c r="G42" s="29">
        <f t="shared" si="29"/>
        <v>91449</v>
      </c>
      <c r="H42" s="29">
        <f t="shared" si="29"/>
        <v>121932</v>
      </c>
      <c r="I42" s="29">
        <f t="shared" si="29"/>
        <v>0</v>
      </c>
      <c r="J42" s="29">
        <f t="shared" si="29"/>
        <v>0</v>
      </c>
      <c r="K42" s="118" t="s">
        <v>49</v>
      </c>
      <c r="L42" s="91"/>
    </row>
    <row r="43" spans="1:12" ht="148.15" customHeight="1" x14ac:dyDescent="0.25">
      <c r="A43" s="140"/>
      <c r="B43" s="133"/>
      <c r="C43" s="127"/>
      <c r="D43" s="74" t="s">
        <v>20</v>
      </c>
      <c r="E43" s="136" t="s">
        <v>5</v>
      </c>
      <c r="F43" s="137"/>
      <c r="G43" s="137"/>
      <c r="H43" s="137"/>
      <c r="I43" s="137"/>
      <c r="J43" s="138"/>
      <c r="K43" s="119"/>
      <c r="L43" s="110"/>
    </row>
    <row r="44" spans="1:12" ht="78" customHeight="1" x14ac:dyDescent="0.25">
      <c r="A44" s="130" t="s">
        <v>9</v>
      </c>
      <c r="B44" s="132" t="s">
        <v>101</v>
      </c>
      <c r="C44" s="125" t="s">
        <v>86</v>
      </c>
      <c r="D44" s="74" t="s">
        <v>19</v>
      </c>
      <c r="E44" s="29">
        <f t="shared" ref="E44" si="30">SUM(F44:J44)</f>
        <v>310926</v>
      </c>
      <c r="F44" s="29">
        <v>97545</v>
      </c>
      <c r="G44" s="29">
        <v>91449</v>
      </c>
      <c r="H44" s="29">
        <v>121932</v>
      </c>
      <c r="I44" s="29">
        <v>0</v>
      </c>
      <c r="J44" s="29">
        <v>0</v>
      </c>
      <c r="K44" s="119" t="s">
        <v>49</v>
      </c>
      <c r="L44" s="132" t="s">
        <v>113</v>
      </c>
    </row>
    <row r="45" spans="1:12" ht="118.15" customHeight="1" x14ac:dyDescent="0.25">
      <c r="A45" s="131"/>
      <c r="B45" s="133"/>
      <c r="C45" s="127"/>
      <c r="D45" s="74" t="s">
        <v>20</v>
      </c>
      <c r="E45" s="136" t="s">
        <v>5</v>
      </c>
      <c r="F45" s="137"/>
      <c r="G45" s="137"/>
      <c r="H45" s="137"/>
      <c r="I45" s="137"/>
      <c r="J45" s="138"/>
      <c r="K45" s="124"/>
      <c r="L45" s="133"/>
    </row>
    <row r="46" spans="1:12" ht="26.25" customHeight="1" x14ac:dyDescent="0.25">
      <c r="A46" s="141" t="s">
        <v>33</v>
      </c>
      <c r="B46" s="142"/>
      <c r="C46" s="143"/>
      <c r="D46" s="94" t="s">
        <v>29</v>
      </c>
      <c r="E46" s="32">
        <f>SUM(F46:J46)</f>
        <v>310926</v>
      </c>
      <c r="F46" s="32">
        <f>F47</f>
        <v>97545</v>
      </c>
      <c r="G46" s="32">
        <f t="shared" ref="G46:J46" si="31">G47</f>
        <v>91449</v>
      </c>
      <c r="H46" s="32">
        <f t="shared" si="31"/>
        <v>121932</v>
      </c>
      <c r="I46" s="32">
        <f t="shared" si="31"/>
        <v>0</v>
      </c>
      <c r="J46" s="32">
        <f t="shared" si="31"/>
        <v>0</v>
      </c>
      <c r="K46" s="101"/>
      <c r="L46" s="101"/>
    </row>
    <row r="47" spans="1:12" ht="69.599999999999994" customHeight="1" x14ac:dyDescent="0.25">
      <c r="A47" s="102"/>
      <c r="B47" s="103"/>
      <c r="C47" s="104"/>
      <c r="D47" s="78" t="s">
        <v>19</v>
      </c>
      <c r="E47" s="32">
        <f>SUM(F47:J47)</f>
        <v>310926</v>
      </c>
      <c r="F47" s="32">
        <f>F42</f>
        <v>97545</v>
      </c>
      <c r="G47" s="32">
        <f>G42</f>
        <v>91449</v>
      </c>
      <c r="H47" s="32">
        <f>H42</f>
        <v>121932</v>
      </c>
      <c r="I47" s="32">
        <f>I42</f>
        <v>0</v>
      </c>
      <c r="J47" s="32">
        <f>J42</f>
        <v>0</v>
      </c>
      <c r="K47" s="105"/>
      <c r="L47" s="105"/>
    </row>
    <row r="48" spans="1:12" ht="81.75" customHeight="1" x14ac:dyDescent="0.25">
      <c r="A48" s="106"/>
      <c r="B48" s="107"/>
      <c r="C48" s="108"/>
      <c r="D48" s="78" t="s">
        <v>20</v>
      </c>
      <c r="E48" s="144" t="str">
        <f>E43</f>
        <v>В пределах средств, предусмотренных на содержание ответственного исполнителя мероприятия</v>
      </c>
      <c r="F48" s="145"/>
      <c r="G48" s="145"/>
      <c r="H48" s="145"/>
      <c r="I48" s="145"/>
      <c r="J48" s="146"/>
      <c r="K48" s="109"/>
      <c r="L48" s="109"/>
    </row>
    <row r="49" spans="1:12" ht="27.6" customHeight="1" x14ac:dyDescent="0.25">
      <c r="A49" s="86"/>
      <c r="B49" s="147" t="s">
        <v>92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9"/>
    </row>
    <row r="50" spans="1:12" ht="66.599999999999994" customHeight="1" x14ac:dyDescent="0.25">
      <c r="A50" s="130" t="s">
        <v>4</v>
      </c>
      <c r="B50" s="121" t="s">
        <v>66</v>
      </c>
      <c r="C50" s="134" t="s">
        <v>86</v>
      </c>
      <c r="D50" s="74" t="s">
        <v>18</v>
      </c>
      <c r="E50" s="29">
        <f t="shared" ref="E50:J50" si="32">E52</f>
        <v>0</v>
      </c>
      <c r="F50" s="29">
        <f t="shared" si="32"/>
        <v>0</v>
      </c>
      <c r="G50" s="29">
        <f t="shared" si="32"/>
        <v>0</v>
      </c>
      <c r="H50" s="29">
        <f t="shared" si="32"/>
        <v>0</v>
      </c>
      <c r="I50" s="29">
        <f t="shared" si="32"/>
        <v>0</v>
      </c>
      <c r="J50" s="29">
        <f t="shared" si="32"/>
        <v>0</v>
      </c>
      <c r="K50" s="118" t="s">
        <v>50</v>
      </c>
      <c r="L50" s="91"/>
    </row>
    <row r="51" spans="1:12" ht="90.6" customHeight="1" x14ac:dyDescent="0.25">
      <c r="A51" s="131"/>
      <c r="B51" s="123"/>
      <c r="C51" s="135"/>
      <c r="D51" s="74" t="s">
        <v>20</v>
      </c>
      <c r="E51" s="136" t="s">
        <v>5</v>
      </c>
      <c r="F51" s="137"/>
      <c r="G51" s="137"/>
      <c r="H51" s="137"/>
      <c r="I51" s="137"/>
      <c r="J51" s="138"/>
      <c r="K51" s="124"/>
      <c r="L51" s="76"/>
    </row>
    <row r="52" spans="1:12" ht="57.75" customHeight="1" x14ac:dyDescent="0.25">
      <c r="A52" s="130" t="s">
        <v>14</v>
      </c>
      <c r="B52" s="121" t="s">
        <v>102</v>
      </c>
      <c r="C52" s="130" t="s">
        <v>86</v>
      </c>
      <c r="D52" s="74" t="s">
        <v>18</v>
      </c>
      <c r="E52" s="29">
        <f>SUM(F52:J52)</f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118" t="s">
        <v>50</v>
      </c>
      <c r="L52" s="132" t="s">
        <v>91</v>
      </c>
    </row>
    <row r="53" spans="1:12" ht="114" customHeight="1" x14ac:dyDescent="0.25">
      <c r="A53" s="131"/>
      <c r="B53" s="123"/>
      <c r="C53" s="131"/>
      <c r="D53" s="74" t="s">
        <v>20</v>
      </c>
      <c r="E53" s="136" t="s">
        <v>5</v>
      </c>
      <c r="F53" s="137"/>
      <c r="G53" s="137"/>
      <c r="H53" s="137"/>
      <c r="I53" s="137"/>
      <c r="J53" s="138"/>
      <c r="K53" s="124"/>
      <c r="L53" s="133"/>
    </row>
    <row r="54" spans="1:12" ht="64.150000000000006" customHeight="1" x14ac:dyDescent="0.25">
      <c r="A54" s="130" t="s">
        <v>7</v>
      </c>
      <c r="B54" s="132" t="s">
        <v>103</v>
      </c>
      <c r="C54" s="134" t="s">
        <v>86</v>
      </c>
      <c r="D54" s="74" t="s">
        <v>18</v>
      </c>
      <c r="E54" s="39">
        <f t="shared" ref="E54:J54" si="33">E56+E58</f>
        <v>0</v>
      </c>
      <c r="F54" s="39">
        <f t="shared" si="33"/>
        <v>0</v>
      </c>
      <c r="G54" s="39">
        <f t="shared" si="33"/>
        <v>0</v>
      </c>
      <c r="H54" s="39">
        <f t="shared" si="33"/>
        <v>0</v>
      </c>
      <c r="I54" s="39">
        <f t="shared" si="33"/>
        <v>0</v>
      </c>
      <c r="J54" s="39">
        <f t="shared" si="33"/>
        <v>0</v>
      </c>
      <c r="K54" s="129" t="s">
        <v>50</v>
      </c>
      <c r="L54" s="88"/>
    </row>
    <row r="55" spans="1:12" ht="83.25" customHeight="1" x14ac:dyDescent="0.25">
      <c r="A55" s="131"/>
      <c r="B55" s="133"/>
      <c r="C55" s="135"/>
      <c r="D55" s="74" t="s">
        <v>20</v>
      </c>
      <c r="E55" s="136" t="s">
        <v>5</v>
      </c>
      <c r="F55" s="137"/>
      <c r="G55" s="137"/>
      <c r="H55" s="137"/>
      <c r="I55" s="137"/>
      <c r="J55" s="138"/>
      <c r="K55" s="116"/>
      <c r="L55" s="110"/>
    </row>
    <row r="56" spans="1:12" ht="81.75" customHeight="1" x14ac:dyDescent="0.25">
      <c r="A56" s="130" t="s">
        <v>12</v>
      </c>
      <c r="B56" s="132" t="s">
        <v>104</v>
      </c>
      <c r="C56" s="134" t="s">
        <v>86</v>
      </c>
      <c r="D56" s="74" t="s">
        <v>18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115" t="s">
        <v>50</v>
      </c>
      <c r="L56" s="118" t="s">
        <v>111</v>
      </c>
    </row>
    <row r="57" spans="1:12" ht="81" customHeight="1" x14ac:dyDescent="0.25">
      <c r="A57" s="131"/>
      <c r="B57" s="133"/>
      <c r="C57" s="135"/>
      <c r="D57" s="74" t="s">
        <v>20</v>
      </c>
      <c r="E57" s="136" t="s">
        <v>5</v>
      </c>
      <c r="F57" s="137"/>
      <c r="G57" s="137"/>
      <c r="H57" s="137"/>
      <c r="I57" s="137"/>
      <c r="J57" s="138"/>
      <c r="K57" s="115"/>
      <c r="L57" s="119"/>
    </row>
    <row r="58" spans="1:12" ht="74.25" customHeight="1" x14ac:dyDescent="0.25">
      <c r="A58" s="130" t="s">
        <v>28</v>
      </c>
      <c r="B58" s="132" t="s">
        <v>105</v>
      </c>
      <c r="C58" s="134" t="s">
        <v>86</v>
      </c>
      <c r="D58" s="74" t="s">
        <v>18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116" t="s">
        <v>50</v>
      </c>
      <c r="L58" s="120" t="s">
        <v>112</v>
      </c>
    </row>
    <row r="59" spans="1:12" ht="87" customHeight="1" x14ac:dyDescent="0.25">
      <c r="A59" s="131"/>
      <c r="B59" s="133"/>
      <c r="C59" s="135"/>
      <c r="D59" s="74" t="s">
        <v>20</v>
      </c>
      <c r="E59" s="136" t="s">
        <v>5</v>
      </c>
      <c r="F59" s="137"/>
      <c r="G59" s="137"/>
      <c r="H59" s="137"/>
      <c r="I59" s="137"/>
      <c r="J59" s="138"/>
      <c r="K59" s="117"/>
      <c r="L59" s="120"/>
    </row>
    <row r="60" spans="1:12" ht="29.25" customHeight="1" x14ac:dyDescent="0.25">
      <c r="A60" s="150" t="s">
        <v>33</v>
      </c>
      <c r="B60" s="151"/>
      <c r="C60" s="152"/>
      <c r="D60" s="78" t="s">
        <v>29</v>
      </c>
      <c r="E60" s="32">
        <f>E61</f>
        <v>0</v>
      </c>
      <c r="F60" s="32">
        <f t="shared" ref="F60:J60" si="34">F61</f>
        <v>0</v>
      </c>
      <c r="G60" s="32">
        <f t="shared" si="34"/>
        <v>0</v>
      </c>
      <c r="H60" s="32">
        <f t="shared" si="34"/>
        <v>0</v>
      </c>
      <c r="I60" s="32">
        <f t="shared" si="34"/>
        <v>0</v>
      </c>
      <c r="J60" s="32">
        <f t="shared" si="34"/>
        <v>0</v>
      </c>
      <c r="K60" s="165"/>
      <c r="L60" s="166"/>
    </row>
    <row r="61" spans="1:12" ht="60.75" customHeight="1" x14ac:dyDescent="0.25">
      <c r="A61" s="153"/>
      <c r="B61" s="154"/>
      <c r="C61" s="155"/>
      <c r="D61" s="78" t="s">
        <v>18</v>
      </c>
      <c r="E61" s="32">
        <f>E50+E54</f>
        <v>0</v>
      </c>
      <c r="F61" s="32">
        <f t="shared" ref="F61:J61" si="35">F50+F54</f>
        <v>0</v>
      </c>
      <c r="G61" s="32">
        <f t="shared" si="35"/>
        <v>0</v>
      </c>
      <c r="H61" s="32">
        <f t="shared" si="35"/>
        <v>0</v>
      </c>
      <c r="I61" s="32">
        <f t="shared" si="35"/>
        <v>0</v>
      </c>
      <c r="J61" s="32">
        <f t="shared" si="35"/>
        <v>0</v>
      </c>
      <c r="K61" s="167"/>
      <c r="L61" s="168"/>
    </row>
    <row r="62" spans="1:12" ht="82.5" customHeight="1" x14ac:dyDescent="0.25">
      <c r="A62" s="156"/>
      <c r="B62" s="157"/>
      <c r="C62" s="158"/>
      <c r="D62" s="78" t="s">
        <v>20</v>
      </c>
      <c r="E62" s="144" t="s">
        <v>5</v>
      </c>
      <c r="F62" s="145"/>
      <c r="G62" s="145"/>
      <c r="H62" s="145"/>
      <c r="I62" s="145"/>
      <c r="J62" s="146"/>
      <c r="K62" s="169"/>
      <c r="L62" s="170"/>
    </row>
    <row r="63" spans="1:12" ht="27.75" customHeight="1" x14ac:dyDescent="0.25">
      <c r="A63" s="95"/>
      <c r="B63" s="184" t="s">
        <v>41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6"/>
    </row>
    <row r="64" spans="1:12" ht="28.5" customHeight="1" x14ac:dyDescent="0.25">
      <c r="A64" s="130" t="s">
        <v>4</v>
      </c>
      <c r="B64" s="190" t="s">
        <v>42</v>
      </c>
      <c r="C64" s="134" t="s">
        <v>86</v>
      </c>
      <c r="D64" s="74" t="s">
        <v>29</v>
      </c>
      <c r="E64" s="36">
        <f t="shared" ref="E64:J64" si="36">E67</f>
        <v>20692</v>
      </c>
      <c r="F64" s="36">
        <f t="shared" si="36"/>
        <v>20692</v>
      </c>
      <c r="G64" s="36">
        <f t="shared" si="36"/>
        <v>0</v>
      </c>
      <c r="H64" s="36">
        <f t="shared" si="36"/>
        <v>0</v>
      </c>
      <c r="I64" s="36">
        <f t="shared" si="36"/>
        <v>0</v>
      </c>
      <c r="J64" s="36">
        <f t="shared" si="36"/>
        <v>0</v>
      </c>
      <c r="K64" s="121" t="s">
        <v>6</v>
      </c>
      <c r="L64" s="97"/>
    </row>
    <row r="65" spans="1:12" ht="62.25" customHeight="1" x14ac:dyDescent="0.25">
      <c r="A65" s="193"/>
      <c r="B65" s="191"/>
      <c r="C65" s="198"/>
      <c r="D65" s="74" t="s">
        <v>19</v>
      </c>
      <c r="E65" s="29">
        <f t="shared" ref="E65:J65" si="37">E68</f>
        <v>20485</v>
      </c>
      <c r="F65" s="29">
        <f t="shared" si="37"/>
        <v>20485</v>
      </c>
      <c r="G65" s="29">
        <f t="shared" si="37"/>
        <v>0</v>
      </c>
      <c r="H65" s="29">
        <f t="shared" si="37"/>
        <v>0</v>
      </c>
      <c r="I65" s="29">
        <f t="shared" si="37"/>
        <v>0</v>
      </c>
      <c r="J65" s="29">
        <f t="shared" si="37"/>
        <v>0</v>
      </c>
      <c r="K65" s="122"/>
      <c r="L65" s="99"/>
    </row>
    <row r="66" spans="1:12" ht="81" customHeight="1" x14ac:dyDescent="0.25">
      <c r="A66" s="131"/>
      <c r="B66" s="192"/>
      <c r="C66" s="135"/>
      <c r="D66" s="74" t="s">
        <v>20</v>
      </c>
      <c r="E66" s="29">
        <f t="shared" ref="E66:J66" si="38">E69</f>
        <v>207</v>
      </c>
      <c r="F66" s="29">
        <f t="shared" si="38"/>
        <v>207</v>
      </c>
      <c r="G66" s="29">
        <f t="shared" si="38"/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122"/>
      <c r="L66" s="99"/>
    </row>
    <row r="67" spans="1:12" ht="33" customHeight="1" x14ac:dyDescent="0.25">
      <c r="A67" s="130" t="s">
        <v>14</v>
      </c>
      <c r="B67" s="190" t="s">
        <v>55</v>
      </c>
      <c r="C67" s="130" t="s">
        <v>86</v>
      </c>
      <c r="D67" s="74" t="s">
        <v>29</v>
      </c>
      <c r="E67" s="36">
        <f>SUM(F67:J67)</f>
        <v>20692</v>
      </c>
      <c r="F67" s="36">
        <f>SUM(F68:F69)</f>
        <v>20692</v>
      </c>
      <c r="G67" s="36">
        <f t="shared" ref="G67:J67" si="39">SUM(G68:G69)</f>
        <v>0</v>
      </c>
      <c r="H67" s="36">
        <f t="shared" si="39"/>
        <v>0</v>
      </c>
      <c r="I67" s="36">
        <f t="shared" si="39"/>
        <v>0</v>
      </c>
      <c r="J67" s="36">
        <f t="shared" si="39"/>
        <v>0</v>
      </c>
      <c r="K67" s="121" t="s">
        <v>6</v>
      </c>
      <c r="L67" s="190" t="s">
        <v>107</v>
      </c>
    </row>
    <row r="68" spans="1:12" ht="69" customHeight="1" x14ac:dyDescent="0.25">
      <c r="A68" s="193"/>
      <c r="B68" s="191"/>
      <c r="C68" s="193"/>
      <c r="D68" s="74" t="s">
        <v>19</v>
      </c>
      <c r="E68" s="29">
        <f>SUM(F68:J68)</f>
        <v>20485</v>
      </c>
      <c r="F68" s="29">
        <v>20485</v>
      </c>
      <c r="G68" s="29">
        <v>0</v>
      </c>
      <c r="H68" s="29">
        <v>0</v>
      </c>
      <c r="I68" s="29">
        <v>0</v>
      </c>
      <c r="J68" s="29">
        <v>0</v>
      </c>
      <c r="K68" s="122"/>
      <c r="L68" s="191"/>
    </row>
    <row r="69" spans="1:12" ht="85.5" customHeight="1" x14ac:dyDescent="0.25">
      <c r="A69" s="131"/>
      <c r="B69" s="192"/>
      <c r="C69" s="131"/>
      <c r="D69" s="74" t="s">
        <v>20</v>
      </c>
      <c r="E69" s="29">
        <f>SUM(F69:J69)</f>
        <v>207</v>
      </c>
      <c r="F69" s="29">
        <v>207</v>
      </c>
      <c r="G69" s="29">
        <v>0</v>
      </c>
      <c r="H69" s="29">
        <v>0</v>
      </c>
      <c r="I69" s="29">
        <v>0</v>
      </c>
      <c r="J69" s="29">
        <v>0</v>
      </c>
      <c r="K69" s="123"/>
      <c r="L69" s="192"/>
    </row>
    <row r="70" spans="1:12" ht="27.75" customHeight="1" x14ac:dyDescent="0.25">
      <c r="A70" s="171" t="s">
        <v>33</v>
      </c>
      <c r="B70" s="172"/>
      <c r="C70" s="173"/>
      <c r="D70" s="94" t="s">
        <v>29</v>
      </c>
      <c r="E70" s="38">
        <f>SUM(E71:E72)</f>
        <v>20692</v>
      </c>
      <c r="F70" s="38">
        <f>SUM(F71:F72)</f>
        <v>20692</v>
      </c>
      <c r="G70" s="38">
        <f>SUM(G71:G72)</f>
        <v>0</v>
      </c>
      <c r="H70" s="38">
        <f t="shared" ref="H70:J70" si="40">SUM(H71:H72)</f>
        <v>0</v>
      </c>
      <c r="I70" s="38">
        <f t="shared" si="40"/>
        <v>0</v>
      </c>
      <c r="J70" s="38">
        <f t="shared" si="40"/>
        <v>0</v>
      </c>
      <c r="K70" s="195"/>
      <c r="L70" s="195"/>
    </row>
    <row r="71" spans="1:12" ht="63" x14ac:dyDescent="0.25">
      <c r="A71" s="174"/>
      <c r="B71" s="175"/>
      <c r="C71" s="176"/>
      <c r="D71" s="78" t="s">
        <v>19</v>
      </c>
      <c r="E71" s="32">
        <f t="shared" ref="E71:J71" si="41">E65</f>
        <v>20485</v>
      </c>
      <c r="F71" s="32">
        <f t="shared" si="41"/>
        <v>20485</v>
      </c>
      <c r="G71" s="32">
        <f t="shared" si="41"/>
        <v>0</v>
      </c>
      <c r="H71" s="32">
        <f t="shared" si="41"/>
        <v>0</v>
      </c>
      <c r="I71" s="32">
        <f t="shared" si="41"/>
        <v>0</v>
      </c>
      <c r="J71" s="32">
        <f t="shared" si="41"/>
        <v>0</v>
      </c>
      <c r="K71" s="196"/>
      <c r="L71" s="196"/>
    </row>
    <row r="72" spans="1:12" ht="78.75" x14ac:dyDescent="0.25">
      <c r="A72" s="177"/>
      <c r="B72" s="178"/>
      <c r="C72" s="179"/>
      <c r="D72" s="78" t="s">
        <v>20</v>
      </c>
      <c r="E72" s="32">
        <f t="shared" ref="E72:J72" si="42">E66</f>
        <v>207</v>
      </c>
      <c r="F72" s="32">
        <f t="shared" si="42"/>
        <v>207</v>
      </c>
      <c r="G72" s="32">
        <f t="shared" si="42"/>
        <v>0</v>
      </c>
      <c r="H72" s="32">
        <f t="shared" si="42"/>
        <v>0</v>
      </c>
      <c r="I72" s="32">
        <f t="shared" si="42"/>
        <v>0</v>
      </c>
      <c r="J72" s="32">
        <f t="shared" si="42"/>
        <v>0</v>
      </c>
      <c r="K72" s="197"/>
      <c r="L72" s="197"/>
    </row>
    <row r="73" spans="1:12" ht="30" customHeight="1" x14ac:dyDescent="0.25">
      <c r="A73" s="150" t="s">
        <v>30</v>
      </c>
      <c r="B73" s="151"/>
      <c r="C73" s="152"/>
      <c r="D73" s="78" t="s">
        <v>29</v>
      </c>
      <c r="E73" s="32">
        <f>SUM(E74:E76)</f>
        <v>443878.87800000003</v>
      </c>
      <c r="F73" s="31">
        <f>SUM(F74:F76)</f>
        <v>221168.89199999999</v>
      </c>
      <c r="G73" s="31">
        <f t="shared" ref="G73:J73" si="43">SUM(G74:G76)</f>
        <v>96181.368000000002</v>
      </c>
      <c r="H73" s="31">
        <f t="shared" si="43"/>
        <v>126528.61799999999</v>
      </c>
      <c r="I73" s="32">
        <f t="shared" si="43"/>
        <v>0</v>
      </c>
      <c r="J73" s="32">
        <f t="shared" si="43"/>
        <v>0</v>
      </c>
      <c r="K73" s="159"/>
      <c r="L73" s="160"/>
    </row>
    <row r="74" spans="1:12" ht="48" customHeight="1" x14ac:dyDescent="0.25">
      <c r="A74" s="153"/>
      <c r="B74" s="154"/>
      <c r="C74" s="155"/>
      <c r="D74" s="78" t="s">
        <v>18</v>
      </c>
      <c r="E74" s="32">
        <f t="shared" ref="E74:E75" si="44">SUM(F74:J74)</f>
        <v>2519.9500000000003</v>
      </c>
      <c r="F74" s="32">
        <f>F38+F61</f>
        <v>1774</v>
      </c>
      <c r="G74" s="32">
        <f t="shared" ref="G74:J74" si="45">G38+G61</f>
        <v>411.61</v>
      </c>
      <c r="H74" s="32">
        <f t="shared" si="45"/>
        <v>334.34</v>
      </c>
      <c r="I74" s="32">
        <f t="shared" si="45"/>
        <v>0</v>
      </c>
      <c r="J74" s="32">
        <f t="shared" si="45"/>
        <v>0</v>
      </c>
      <c r="K74" s="161"/>
      <c r="L74" s="162"/>
    </row>
    <row r="75" spans="1:12" ht="66.599999999999994" customHeight="1" x14ac:dyDescent="0.25">
      <c r="A75" s="153"/>
      <c r="B75" s="154"/>
      <c r="C75" s="155"/>
      <c r="D75" s="78" t="s">
        <v>19</v>
      </c>
      <c r="E75" s="32">
        <f t="shared" si="44"/>
        <v>432099.64</v>
      </c>
      <c r="F75" s="32">
        <f>F26+F39+F47+F71</f>
        <v>212732.1</v>
      </c>
      <c r="G75" s="32">
        <f t="shared" ref="G75:J75" si="46">G26+G39+G47+G71</f>
        <v>94456.89</v>
      </c>
      <c r="H75" s="32">
        <f t="shared" si="46"/>
        <v>124910.65</v>
      </c>
      <c r="I75" s="32">
        <f t="shared" si="46"/>
        <v>0</v>
      </c>
      <c r="J75" s="32">
        <f t="shared" si="46"/>
        <v>0</v>
      </c>
      <c r="K75" s="161"/>
      <c r="L75" s="162"/>
    </row>
    <row r="76" spans="1:12" ht="84.75" customHeight="1" x14ac:dyDescent="0.25">
      <c r="A76" s="156"/>
      <c r="B76" s="157"/>
      <c r="C76" s="158"/>
      <c r="D76" s="78" t="s">
        <v>20</v>
      </c>
      <c r="E76" s="32">
        <f>SUM(F76:J76)</f>
        <v>9259.2880000000005</v>
      </c>
      <c r="F76" s="32">
        <f>F27+F40+F72</f>
        <v>6662.7920000000004</v>
      </c>
      <c r="G76" s="32">
        <f t="shared" ref="G76:J76" si="47">G27+G40+G72</f>
        <v>1312.8679999999999</v>
      </c>
      <c r="H76" s="32">
        <f t="shared" si="47"/>
        <v>1283.6279999999999</v>
      </c>
      <c r="I76" s="32">
        <f t="shared" si="47"/>
        <v>0</v>
      </c>
      <c r="J76" s="32">
        <f t="shared" si="47"/>
        <v>0</v>
      </c>
      <c r="K76" s="163"/>
      <c r="L76" s="164"/>
    </row>
    <row r="77" spans="1:12" ht="24" customHeight="1" x14ac:dyDescent="0.25">
      <c r="A77" s="87"/>
      <c r="B77" s="87"/>
      <c r="C77" s="87"/>
      <c r="D77" s="87"/>
      <c r="E77" s="80"/>
      <c r="F77" s="80"/>
      <c r="G77" s="80"/>
      <c r="H77" s="80"/>
      <c r="I77" s="80"/>
      <c r="J77" s="80"/>
      <c r="K77" s="81"/>
      <c r="L77" s="81"/>
    </row>
    <row r="78" spans="1:12" ht="40.5" x14ac:dyDescent="0.25">
      <c r="B78" s="82" t="s">
        <v>81</v>
      </c>
      <c r="C78" s="82"/>
      <c r="D78" s="6"/>
      <c r="E78" s="6"/>
      <c r="F78" s="6"/>
      <c r="G78" s="83"/>
      <c r="H78" s="83"/>
      <c r="I78" s="6"/>
      <c r="J78" s="6"/>
      <c r="K78" s="84" t="s">
        <v>16</v>
      </c>
      <c r="L78" s="84"/>
    </row>
    <row r="79" spans="1:12" x14ac:dyDescent="0.25">
      <c r="A79" s="85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x14ac:dyDescent="0.25">
      <c r="A80" s="8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x14ac:dyDescent="0.25">
      <c r="A81" s="85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</sheetData>
  <mergeCells count="118">
    <mergeCell ref="L70:L72"/>
    <mergeCell ref="B63:L63"/>
    <mergeCell ref="A64:A66"/>
    <mergeCell ref="B64:B66"/>
    <mergeCell ref="C64:C66"/>
    <mergeCell ref="A67:A69"/>
    <mergeCell ref="B67:B69"/>
    <mergeCell ref="C67:C69"/>
    <mergeCell ref="L67:L69"/>
    <mergeCell ref="K70:K72"/>
    <mergeCell ref="H1:L1"/>
    <mergeCell ref="E7:J7"/>
    <mergeCell ref="C22:C24"/>
    <mergeCell ref="A25:C27"/>
    <mergeCell ref="K25:K27"/>
    <mergeCell ref="L25:L27"/>
    <mergeCell ref="A29:A32"/>
    <mergeCell ref="B29:B32"/>
    <mergeCell ref="C29:C32"/>
    <mergeCell ref="E8:J8"/>
    <mergeCell ref="C19:C21"/>
    <mergeCell ref="E9:J9"/>
    <mergeCell ref="C16:C18"/>
    <mergeCell ref="A19:A21"/>
    <mergeCell ref="B19:B21"/>
    <mergeCell ref="A16:A18"/>
    <mergeCell ref="B16:B18"/>
    <mergeCell ref="A22:A24"/>
    <mergeCell ref="B22:B24"/>
    <mergeCell ref="A2:L2"/>
    <mergeCell ref="A3:A4"/>
    <mergeCell ref="B3:B4"/>
    <mergeCell ref="C3:C4"/>
    <mergeCell ref="D3:D4"/>
    <mergeCell ref="F3:J3"/>
    <mergeCell ref="K3:K4"/>
    <mergeCell ref="L3:L4"/>
    <mergeCell ref="E3:E4"/>
    <mergeCell ref="B5:L5"/>
    <mergeCell ref="L16:L18"/>
    <mergeCell ref="K16:K18"/>
    <mergeCell ref="B28:L28"/>
    <mergeCell ref="B41:L41"/>
    <mergeCell ref="B33:B36"/>
    <mergeCell ref="A37:C40"/>
    <mergeCell ref="A33:A36"/>
    <mergeCell ref="C33:C36"/>
    <mergeCell ref="K6:K7"/>
    <mergeCell ref="L37:L40"/>
    <mergeCell ref="K37:K40"/>
    <mergeCell ref="C10:C12"/>
    <mergeCell ref="B10:B12"/>
    <mergeCell ref="A10:A12"/>
    <mergeCell ref="L13:L15"/>
    <mergeCell ref="L33:L36"/>
    <mergeCell ref="C13:C15"/>
    <mergeCell ref="A13:A15"/>
    <mergeCell ref="B13:B15"/>
    <mergeCell ref="E6:J6"/>
    <mergeCell ref="A73:C76"/>
    <mergeCell ref="K73:L76"/>
    <mergeCell ref="E62:J62"/>
    <mergeCell ref="E51:J51"/>
    <mergeCell ref="E53:J53"/>
    <mergeCell ref="E57:J57"/>
    <mergeCell ref="C56:C57"/>
    <mergeCell ref="A58:A59"/>
    <mergeCell ref="B58:B59"/>
    <mergeCell ref="C58:C59"/>
    <mergeCell ref="E59:J59"/>
    <mergeCell ref="A54:A55"/>
    <mergeCell ref="A60:C62"/>
    <mergeCell ref="K60:L62"/>
    <mergeCell ref="A56:A57"/>
    <mergeCell ref="K50:K51"/>
    <mergeCell ref="A52:A53"/>
    <mergeCell ref="B52:B53"/>
    <mergeCell ref="C52:C53"/>
    <mergeCell ref="K52:K53"/>
    <mergeCell ref="L52:L53"/>
    <mergeCell ref="B56:B57"/>
    <mergeCell ref="A70:C72"/>
    <mergeCell ref="A44:A45"/>
    <mergeCell ref="B44:B45"/>
    <mergeCell ref="C44:C45"/>
    <mergeCell ref="B54:B55"/>
    <mergeCell ref="C54:C55"/>
    <mergeCell ref="E55:J55"/>
    <mergeCell ref="E45:J45"/>
    <mergeCell ref="A42:A43"/>
    <mergeCell ref="A46:C46"/>
    <mergeCell ref="E48:J48"/>
    <mergeCell ref="E43:J43"/>
    <mergeCell ref="B42:B43"/>
    <mergeCell ref="B49:L49"/>
    <mergeCell ref="C42:C43"/>
    <mergeCell ref="A50:A51"/>
    <mergeCell ref="B50:B51"/>
    <mergeCell ref="C50:C51"/>
    <mergeCell ref="L44:L45"/>
    <mergeCell ref="K56:K57"/>
    <mergeCell ref="K58:K59"/>
    <mergeCell ref="L56:L57"/>
    <mergeCell ref="L58:L59"/>
    <mergeCell ref="K64:K66"/>
    <mergeCell ref="K67:K69"/>
    <mergeCell ref="K13:K15"/>
    <mergeCell ref="K10:K12"/>
    <mergeCell ref="K19:K21"/>
    <mergeCell ref="K22:K24"/>
    <mergeCell ref="L19:L21"/>
    <mergeCell ref="L22:L24"/>
    <mergeCell ref="L10:L12"/>
    <mergeCell ref="K29:K32"/>
    <mergeCell ref="K33:K36"/>
    <mergeCell ref="K42:K43"/>
    <mergeCell ref="K44:K45"/>
    <mergeCell ref="K54:K55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55" fitToHeight="6" orientation="landscape" r:id="rId1"/>
  <headerFooter differentFirst="1">
    <oddHeader>&amp;C&amp;P</oddHeader>
  </headerFooter>
  <rowBreaks count="4" manualBreakCount="4">
    <brk id="15" max="11" man="1"/>
    <brk id="27" max="11" man="1"/>
    <brk id="43" max="11" man="1"/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9" customWidth="1"/>
    <col min="2" max="2" width="41.42578125" style="9" customWidth="1"/>
    <col min="3" max="3" width="19.28515625" style="9" customWidth="1"/>
    <col min="4" max="4" width="21.7109375" style="9" customWidth="1"/>
    <col min="5" max="5" width="17.140625" style="10" customWidth="1"/>
    <col min="6" max="6" width="15.85546875" style="9" customWidth="1"/>
    <col min="7" max="7" width="17.7109375" style="9" customWidth="1"/>
    <col min="8" max="8" width="16" style="9" customWidth="1"/>
    <col min="9" max="9" width="16.140625" style="9" customWidth="1"/>
    <col min="10" max="10" width="16" style="9" customWidth="1"/>
    <col min="11" max="11" width="22.7109375" style="9" customWidth="1"/>
    <col min="12" max="12" width="31.7109375" style="9" customWidth="1"/>
    <col min="13" max="16384" width="8.85546875" style="9"/>
  </cols>
  <sheetData>
    <row r="1" spans="1:12" ht="63.75" customHeight="1" x14ac:dyDescent="0.25">
      <c r="G1" s="11"/>
      <c r="H1" s="243" t="s">
        <v>80</v>
      </c>
      <c r="I1" s="243"/>
      <c r="J1" s="243"/>
      <c r="K1" s="243"/>
      <c r="L1" s="243"/>
    </row>
    <row r="2" spans="1:12" ht="26.25" customHeight="1" x14ac:dyDescent="0.25">
      <c r="G2" s="11"/>
      <c r="H2" s="244"/>
      <c r="I2" s="244"/>
      <c r="J2" s="244"/>
      <c r="K2" s="244"/>
      <c r="L2" s="244"/>
    </row>
    <row r="3" spans="1:12" ht="42" customHeight="1" x14ac:dyDescent="0.25">
      <c r="G3" s="11"/>
      <c r="H3" s="243" t="s">
        <v>72</v>
      </c>
      <c r="I3" s="243"/>
      <c r="J3" s="243"/>
      <c r="K3" s="243"/>
      <c r="L3" s="243"/>
    </row>
    <row r="4" spans="1:12" ht="65.25" customHeight="1" x14ac:dyDescent="0.25">
      <c r="A4" s="245" t="s">
        <v>21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27" customHeight="1" x14ac:dyDescent="0.25">
      <c r="A5" s="247" t="s">
        <v>0</v>
      </c>
      <c r="B5" s="247" t="s">
        <v>27</v>
      </c>
      <c r="C5" s="247" t="s">
        <v>8</v>
      </c>
      <c r="D5" s="247" t="s">
        <v>1</v>
      </c>
      <c r="E5" s="181" t="s">
        <v>2</v>
      </c>
      <c r="F5" s="247" t="s">
        <v>22</v>
      </c>
      <c r="G5" s="247"/>
      <c r="H5" s="247"/>
      <c r="I5" s="247"/>
      <c r="J5" s="247"/>
      <c r="K5" s="247" t="s">
        <v>26</v>
      </c>
      <c r="L5" s="247" t="s">
        <v>3</v>
      </c>
    </row>
    <row r="6" spans="1:12" ht="118.5" customHeight="1" x14ac:dyDescent="0.25">
      <c r="A6" s="247"/>
      <c r="B6" s="247"/>
      <c r="C6" s="247"/>
      <c r="D6" s="247"/>
      <c r="E6" s="182"/>
      <c r="F6" s="70" t="s">
        <v>10</v>
      </c>
      <c r="G6" s="70" t="s">
        <v>11</v>
      </c>
      <c r="H6" s="70" t="s">
        <v>23</v>
      </c>
      <c r="I6" s="70" t="s">
        <v>24</v>
      </c>
      <c r="J6" s="70" t="s">
        <v>25</v>
      </c>
      <c r="K6" s="247"/>
      <c r="L6" s="247"/>
    </row>
    <row r="7" spans="1:12" ht="26.45" customHeight="1" x14ac:dyDescent="0.25">
      <c r="A7" s="12"/>
      <c r="B7" s="263" t="s">
        <v>34</v>
      </c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s="13" customFormat="1" ht="69" customHeight="1" x14ac:dyDescent="0.25">
      <c r="A8" s="72" t="s">
        <v>4</v>
      </c>
      <c r="B8" s="66" t="s">
        <v>44</v>
      </c>
      <c r="C8" s="65" t="s">
        <v>17</v>
      </c>
      <c r="D8" s="15" t="s">
        <v>20</v>
      </c>
      <c r="E8" s="266" t="s">
        <v>5</v>
      </c>
      <c r="F8" s="267"/>
      <c r="G8" s="267"/>
      <c r="H8" s="267"/>
      <c r="I8" s="267"/>
      <c r="J8" s="268"/>
      <c r="K8" s="238" t="s">
        <v>6</v>
      </c>
      <c r="L8" s="269" t="s">
        <v>79</v>
      </c>
    </row>
    <row r="9" spans="1:12" s="13" customFormat="1" ht="62.25" customHeight="1" x14ac:dyDescent="0.25">
      <c r="A9" s="72" t="s">
        <v>14</v>
      </c>
      <c r="B9" s="66" t="s">
        <v>59</v>
      </c>
      <c r="C9" s="65" t="s">
        <v>17</v>
      </c>
      <c r="D9" s="15" t="s">
        <v>20</v>
      </c>
      <c r="E9" s="266" t="s">
        <v>5</v>
      </c>
      <c r="F9" s="267"/>
      <c r="G9" s="267"/>
      <c r="H9" s="267"/>
      <c r="I9" s="267"/>
      <c r="J9" s="268"/>
      <c r="K9" s="239"/>
      <c r="L9" s="212"/>
    </row>
    <row r="10" spans="1:12" s="13" customFormat="1" ht="99" customHeight="1" x14ac:dyDescent="0.25">
      <c r="A10" s="72" t="s">
        <v>60</v>
      </c>
      <c r="B10" s="66" t="s">
        <v>61</v>
      </c>
      <c r="C10" s="65" t="s">
        <v>17</v>
      </c>
      <c r="D10" s="15" t="s">
        <v>20</v>
      </c>
      <c r="E10" s="266" t="s">
        <v>5</v>
      </c>
      <c r="F10" s="267"/>
      <c r="G10" s="267"/>
      <c r="H10" s="267"/>
      <c r="I10" s="267"/>
      <c r="J10" s="268"/>
      <c r="K10" s="69"/>
      <c r="L10" s="212"/>
    </row>
    <row r="11" spans="1:12" s="13" customFormat="1" ht="86.25" customHeight="1" x14ac:dyDescent="0.25">
      <c r="A11" s="72" t="s">
        <v>63</v>
      </c>
      <c r="B11" s="66" t="s">
        <v>62</v>
      </c>
      <c r="C11" s="65" t="s">
        <v>17</v>
      </c>
      <c r="D11" s="15" t="s">
        <v>20</v>
      </c>
      <c r="E11" s="266" t="s">
        <v>5</v>
      </c>
      <c r="F11" s="267"/>
      <c r="G11" s="267"/>
      <c r="H11" s="267"/>
      <c r="I11" s="267"/>
      <c r="J11" s="268"/>
      <c r="K11" s="69"/>
      <c r="L11" s="213"/>
    </row>
    <row r="12" spans="1:12" s="13" customFormat="1" ht="75.75" customHeight="1" x14ac:dyDescent="0.25">
      <c r="A12" s="63" t="s">
        <v>7</v>
      </c>
      <c r="B12" s="52" t="s">
        <v>40</v>
      </c>
      <c r="C12" s="68" t="s">
        <v>17</v>
      </c>
      <c r="D12" s="55" t="s">
        <v>20</v>
      </c>
      <c r="E12" s="282" t="s">
        <v>5</v>
      </c>
      <c r="F12" s="283"/>
      <c r="G12" s="283"/>
      <c r="H12" s="283"/>
      <c r="I12" s="283"/>
      <c r="J12" s="284"/>
      <c r="K12" s="269" t="s">
        <v>48</v>
      </c>
      <c r="L12" s="300" t="s">
        <v>75</v>
      </c>
    </row>
    <row r="13" spans="1:12" s="13" customFormat="1" ht="106.5" customHeight="1" x14ac:dyDescent="0.25">
      <c r="A13" s="63" t="s">
        <v>37</v>
      </c>
      <c r="B13" s="52" t="s">
        <v>64</v>
      </c>
      <c r="C13" s="53" t="s">
        <v>17</v>
      </c>
      <c r="D13" s="55" t="s">
        <v>20</v>
      </c>
      <c r="E13" s="282" t="s">
        <v>5</v>
      </c>
      <c r="F13" s="283"/>
      <c r="G13" s="283"/>
      <c r="H13" s="283"/>
      <c r="I13" s="283"/>
      <c r="J13" s="284"/>
      <c r="K13" s="213"/>
      <c r="L13" s="301"/>
    </row>
    <row r="14" spans="1:12" s="50" customFormat="1" ht="31.5" customHeight="1" x14ac:dyDescent="0.25">
      <c r="A14" s="302" t="s">
        <v>38</v>
      </c>
      <c r="B14" s="305" t="s">
        <v>52</v>
      </c>
      <c r="C14" s="308" t="s">
        <v>17</v>
      </c>
      <c r="D14" s="55" t="s">
        <v>29</v>
      </c>
      <c r="E14" s="28">
        <f t="shared" ref="E14:J16" si="0">E17</f>
        <v>17210</v>
      </c>
      <c r="F14" s="28">
        <f t="shared" si="0"/>
        <v>5741</v>
      </c>
      <c r="G14" s="28">
        <f t="shared" si="0"/>
        <v>3823</v>
      </c>
      <c r="H14" s="28">
        <f t="shared" si="0"/>
        <v>3823</v>
      </c>
      <c r="I14" s="28">
        <f t="shared" si="0"/>
        <v>3823</v>
      </c>
      <c r="J14" s="28">
        <f t="shared" si="0"/>
        <v>0</v>
      </c>
      <c r="K14" s="269" t="s">
        <v>32</v>
      </c>
      <c r="L14" s="269" t="s">
        <v>68</v>
      </c>
    </row>
    <row r="15" spans="1:12" s="51" customFormat="1" ht="31.5" customHeight="1" x14ac:dyDescent="0.25">
      <c r="A15" s="303"/>
      <c r="B15" s="306"/>
      <c r="C15" s="309"/>
      <c r="D15" s="55" t="s">
        <v>19</v>
      </c>
      <c r="E15" s="54">
        <f t="shared" si="0"/>
        <v>17159</v>
      </c>
      <c r="F15" s="54">
        <f t="shared" si="0"/>
        <v>5690</v>
      </c>
      <c r="G15" s="54">
        <f t="shared" si="0"/>
        <v>3823</v>
      </c>
      <c r="H15" s="54">
        <f t="shared" si="0"/>
        <v>3823</v>
      </c>
      <c r="I15" s="54">
        <f t="shared" si="0"/>
        <v>3823</v>
      </c>
      <c r="J15" s="54">
        <f t="shared" si="0"/>
        <v>0</v>
      </c>
      <c r="K15" s="212"/>
      <c r="L15" s="212"/>
    </row>
    <row r="16" spans="1:12" s="51" customFormat="1" ht="81.75" customHeight="1" x14ac:dyDescent="0.25">
      <c r="A16" s="304"/>
      <c r="B16" s="307"/>
      <c r="C16" s="310"/>
      <c r="D16" s="55" t="s">
        <v>20</v>
      </c>
      <c r="E16" s="28">
        <f t="shared" si="0"/>
        <v>51</v>
      </c>
      <c r="F16" s="28">
        <f t="shared" si="0"/>
        <v>51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12"/>
      <c r="L16" s="212"/>
    </row>
    <row r="17" spans="1:12" s="51" customFormat="1" ht="31.5" customHeight="1" x14ac:dyDescent="0.25">
      <c r="A17" s="302" t="s">
        <v>31</v>
      </c>
      <c r="B17" s="305" t="s">
        <v>65</v>
      </c>
      <c r="C17" s="308" t="s">
        <v>17</v>
      </c>
      <c r="D17" s="55" t="s">
        <v>29</v>
      </c>
      <c r="E17" s="54">
        <f>SUM(F17:J17)</f>
        <v>17210</v>
      </c>
      <c r="F17" s="54">
        <f>SUM(F18:F19)</f>
        <v>5741</v>
      </c>
      <c r="G17" s="54">
        <f t="shared" ref="G17:J17" si="1">SUM(G18:G19)</f>
        <v>3823</v>
      </c>
      <c r="H17" s="54">
        <f t="shared" si="1"/>
        <v>3823</v>
      </c>
      <c r="I17" s="54">
        <f t="shared" si="1"/>
        <v>3823</v>
      </c>
      <c r="J17" s="54">
        <f t="shared" si="1"/>
        <v>0</v>
      </c>
      <c r="K17" s="212"/>
      <c r="L17" s="212"/>
    </row>
    <row r="18" spans="1:12" s="51" customFormat="1" ht="32.25" customHeight="1" x14ac:dyDescent="0.25">
      <c r="A18" s="303"/>
      <c r="B18" s="306"/>
      <c r="C18" s="309"/>
      <c r="D18" s="55" t="s">
        <v>19</v>
      </c>
      <c r="E18" s="54">
        <f>SUM(F18:J18)</f>
        <v>17159</v>
      </c>
      <c r="F18" s="54">
        <v>5690</v>
      </c>
      <c r="G18" s="54">
        <v>3823</v>
      </c>
      <c r="H18" s="54">
        <v>3823</v>
      </c>
      <c r="I18" s="54">
        <v>3823</v>
      </c>
      <c r="J18" s="54">
        <v>0</v>
      </c>
      <c r="K18" s="212"/>
      <c r="L18" s="212"/>
    </row>
    <row r="19" spans="1:12" s="51" customFormat="1" ht="278.25" customHeight="1" x14ac:dyDescent="0.25">
      <c r="A19" s="304"/>
      <c r="B19" s="307"/>
      <c r="C19" s="310"/>
      <c r="D19" s="55" t="s">
        <v>20</v>
      </c>
      <c r="E19" s="28">
        <f>SUM(F19:J19)</f>
        <v>51</v>
      </c>
      <c r="F19" s="28">
        <v>51</v>
      </c>
      <c r="G19" s="28">
        <v>0</v>
      </c>
      <c r="H19" s="28">
        <v>0</v>
      </c>
      <c r="I19" s="28">
        <v>0</v>
      </c>
      <c r="J19" s="28">
        <v>0</v>
      </c>
      <c r="K19" s="213"/>
      <c r="L19" s="213"/>
    </row>
    <row r="20" spans="1:12" ht="28.5" customHeight="1" x14ac:dyDescent="0.25">
      <c r="A20" s="270" t="s">
        <v>33</v>
      </c>
      <c r="B20" s="271"/>
      <c r="C20" s="272"/>
      <c r="D20" s="14" t="s">
        <v>29</v>
      </c>
      <c r="E20" s="26">
        <f t="shared" ref="E20:J22" si="2">E14</f>
        <v>17210</v>
      </c>
      <c r="F20" s="27">
        <f t="shared" si="2"/>
        <v>5741</v>
      </c>
      <c r="G20" s="27">
        <f t="shared" si="2"/>
        <v>3823</v>
      </c>
      <c r="H20" s="27">
        <f t="shared" si="2"/>
        <v>3823</v>
      </c>
      <c r="I20" s="27">
        <f t="shared" si="2"/>
        <v>3823</v>
      </c>
      <c r="J20" s="27">
        <f t="shared" si="2"/>
        <v>0</v>
      </c>
      <c r="K20" s="241"/>
      <c r="L20" s="241"/>
    </row>
    <row r="21" spans="1:12" ht="48.75" customHeight="1" x14ac:dyDescent="0.25">
      <c r="A21" s="273"/>
      <c r="B21" s="274"/>
      <c r="C21" s="275"/>
      <c r="D21" s="71" t="s">
        <v>19</v>
      </c>
      <c r="E21" s="26">
        <f t="shared" si="2"/>
        <v>17159</v>
      </c>
      <c r="F21" s="27">
        <f t="shared" si="2"/>
        <v>5690</v>
      </c>
      <c r="G21" s="27">
        <f t="shared" si="2"/>
        <v>3823</v>
      </c>
      <c r="H21" s="27">
        <f t="shared" si="2"/>
        <v>3823</v>
      </c>
      <c r="I21" s="27">
        <f t="shared" si="2"/>
        <v>3823</v>
      </c>
      <c r="J21" s="27">
        <f t="shared" si="2"/>
        <v>0</v>
      </c>
      <c r="K21" s="241"/>
      <c r="L21" s="241"/>
    </row>
    <row r="22" spans="1:12" ht="54" customHeight="1" x14ac:dyDescent="0.25">
      <c r="A22" s="276"/>
      <c r="B22" s="277"/>
      <c r="C22" s="278"/>
      <c r="D22" s="71" t="s">
        <v>20</v>
      </c>
      <c r="E22" s="32">
        <f t="shared" si="2"/>
        <v>51</v>
      </c>
      <c r="F22" s="32">
        <f t="shared" si="2"/>
        <v>51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241"/>
      <c r="L22" s="241"/>
    </row>
    <row r="23" spans="1:12" ht="22.5" customHeight="1" x14ac:dyDescent="0.25">
      <c r="A23" s="1"/>
      <c r="B23" s="221" t="s">
        <v>35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3"/>
    </row>
    <row r="24" spans="1:12" ht="24" customHeight="1" x14ac:dyDescent="0.25">
      <c r="A24" s="203" t="s">
        <v>4</v>
      </c>
      <c r="B24" s="206" t="s">
        <v>45</v>
      </c>
      <c r="C24" s="241" t="s">
        <v>17</v>
      </c>
      <c r="D24" s="5" t="s">
        <v>29</v>
      </c>
      <c r="E24" s="29">
        <f t="shared" ref="E24:J27" si="3">E28</f>
        <v>27454.44397</v>
      </c>
      <c r="F24" s="28">
        <f t="shared" si="3"/>
        <v>0</v>
      </c>
      <c r="G24" s="28">
        <f t="shared" si="3"/>
        <v>6703.8600000000006</v>
      </c>
      <c r="H24" s="28">
        <f t="shared" si="3"/>
        <v>7968.5279899999996</v>
      </c>
      <c r="I24" s="28">
        <f t="shared" si="3"/>
        <v>7964.5279899999996</v>
      </c>
      <c r="J24" s="28">
        <f t="shared" si="3"/>
        <v>4817.5279899999996</v>
      </c>
      <c r="K24" s="225" t="s">
        <v>6</v>
      </c>
      <c r="L24" s="225" t="s">
        <v>76</v>
      </c>
    </row>
    <row r="25" spans="1:12" ht="52.15" customHeight="1" x14ac:dyDescent="0.25">
      <c r="A25" s="204"/>
      <c r="B25" s="207"/>
      <c r="C25" s="241"/>
      <c r="D25" s="4" t="s">
        <v>18</v>
      </c>
      <c r="E25" s="29">
        <f t="shared" si="3"/>
        <v>1728.7</v>
      </c>
      <c r="F25" s="28">
        <f t="shared" si="3"/>
        <v>0</v>
      </c>
      <c r="G25" s="28">
        <f t="shared" si="3"/>
        <v>539.70000000000005</v>
      </c>
      <c r="H25" s="28">
        <f t="shared" si="3"/>
        <v>600</v>
      </c>
      <c r="I25" s="28">
        <f t="shared" si="3"/>
        <v>589</v>
      </c>
      <c r="J25" s="28">
        <f t="shared" si="3"/>
        <v>0</v>
      </c>
      <c r="K25" s="226"/>
      <c r="L25" s="226"/>
    </row>
    <row r="26" spans="1:12" ht="42.6" customHeight="1" x14ac:dyDescent="0.25">
      <c r="A26" s="204"/>
      <c r="B26" s="207"/>
      <c r="C26" s="241"/>
      <c r="D26" s="4" t="s">
        <v>19</v>
      </c>
      <c r="E26" s="29">
        <f t="shared" si="3"/>
        <v>7772.1</v>
      </c>
      <c r="F26" s="28">
        <f t="shared" si="3"/>
        <v>0</v>
      </c>
      <c r="G26" s="28">
        <f t="shared" si="3"/>
        <v>2663.1</v>
      </c>
      <c r="H26" s="28">
        <f t="shared" si="3"/>
        <v>2551</v>
      </c>
      <c r="I26" s="28">
        <f t="shared" si="3"/>
        <v>2558</v>
      </c>
      <c r="J26" s="28">
        <f t="shared" si="3"/>
        <v>0</v>
      </c>
      <c r="K26" s="226"/>
      <c r="L26" s="226"/>
    </row>
    <row r="27" spans="1:12" ht="54" customHeight="1" x14ac:dyDescent="0.25">
      <c r="A27" s="205"/>
      <c r="B27" s="208"/>
      <c r="C27" s="241"/>
      <c r="D27" s="4" t="s">
        <v>20</v>
      </c>
      <c r="E27" s="29">
        <f t="shared" si="3"/>
        <v>17953.643969999997</v>
      </c>
      <c r="F27" s="28">
        <f t="shared" si="3"/>
        <v>0</v>
      </c>
      <c r="G27" s="28">
        <f t="shared" si="3"/>
        <v>3501.06</v>
      </c>
      <c r="H27" s="28">
        <f t="shared" si="3"/>
        <v>4817.5279899999996</v>
      </c>
      <c r="I27" s="28">
        <f t="shared" si="3"/>
        <v>4817.5279899999996</v>
      </c>
      <c r="J27" s="28">
        <f t="shared" si="3"/>
        <v>4817.5279899999996</v>
      </c>
      <c r="K27" s="226"/>
      <c r="L27" s="226"/>
    </row>
    <row r="28" spans="1:12" ht="23.25" customHeight="1" x14ac:dyDescent="0.25">
      <c r="A28" s="203" t="s">
        <v>13</v>
      </c>
      <c r="B28" s="206" t="s">
        <v>54</v>
      </c>
      <c r="C28" s="242" t="s">
        <v>17</v>
      </c>
      <c r="D28" s="15" t="s">
        <v>29</v>
      </c>
      <c r="E28" s="29">
        <f t="shared" ref="E28:J28" si="4">SUM(E29:E31)</f>
        <v>27454.44397</v>
      </c>
      <c r="F28" s="28">
        <f t="shared" si="4"/>
        <v>0</v>
      </c>
      <c r="G28" s="28">
        <f t="shared" si="4"/>
        <v>6703.8600000000006</v>
      </c>
      <c r="H28" s="28">
        <f t="shared" si="4"/>
        <v>7968.5279899999996</v>
      </c>
      <c r="I28" s="28">
        <f t="shared" si="4"/>
        <v>7964.5279899999996</v>
      </c>
      <c r="J28" s="28">
        <f t="shared" si="4"/>
        <v>4817.5279899999996</v>
      </c>
      <c r="K28" s="226"/>
      <c r="L28" s="226"/>
    </row>
    <row r="29" spans="1:12" ht="55.15" customHeight="1" x14ac:dyDescent="0.25">
      <c r="A29" s="204"/>
      <c r="B29" s="207"/>
      <c r="C29" s="242"/>
      <c r="D29" s="15" t="s">
        <v>18</v>
      </c>
      <c r="E29" s="29">
        <f t="shared" ref="E29:E31" si="5">SUM(F29:J29)</f>
        <v>1728.7</v>
      </c>
      <c r="F29" s="30">
        <v>0</v>
      </c>
      <c r="G29" s="30">
        <v>539.70000000000005</v>
      </c>
      <c r="H29" s="30">
        <v>600</v>
      </c>
      <c r="I29" s="30">
        <v>589</v>
      </c>
      <c r="J29" s="30">
        <v>0</v>
      </c>
      <c r="K29" s="226"/>
      <c r="L29" s="226"/>
    </row>
    <row r="30" spans="1:12" ht="40.15" customHeight="1" x14ac:dyDescent="0.25">
      <c r="A30" s="204"/>
      <c r="B30" s="207"/>
      <c r="C30" s="242"/>
      <c r="D30" s="16" t="s">
        <v>19</v>
      </c>
      <c r="E30" s="29">
        <f t="shared" si="5"/>
        <v>7772.1</v>
      </c>
      <c r="F30" s="30">
        <v>0</v>
      </c>
      <c r="G30" s="30">
        <v>2663.1</v>
      </c>
      <c r="H30" s="30">
        <v>2551</v>
      </c>
      <c r="I30" s="30">
        <v>2558</v>
      </c>
      <c r="J30" s="30">
        <v>0</v>
      </c>
      <c r="K30" s="226"/>
      <c r="L30" s="226"/>
    </row>
    <row r="31" spans="1:12" ht="58.5" customHeight="1" x14ac:dyDescent="0.25">
      <c r="A31" s="205"/>
      <c r="B31" s="208"/>
      <c r="C31" s="242"/>
      <c r="D31" s="15" t="s">
        <v>20</v>
      </c>
      <c r="E31" s="29">
        <f t="shared" si="5"/>
        <v>17953.643969999997</v>
      </c>
      <c r="F31" s="30">
        <v>0</v>
      </c>
      <c r="G31" s="30">
        <v>3501.06</v>
      </c>
      <c r="H31" s="30">
        <v>4817.5279899999996</v>
      </c>
      <c r="I31" s="30">
        <v>4817.5279899999996</v>
      </c>
      <c r="J31" s="30">
        <v>4817.5279899999996</v>
      </c>
      <c r="K31" s="227"/>
      <c r="L31" s="227"/>
    </row>
    <row r="32" spans="1:12" ht="24" customHeight="1" x14ac:dyDescent="0.25">
      <c r="A32" s="270" t="s">
        <v>33</v>
      </c>
      <c r="B32" s="271"/>
      <c r="C32" s="272"/>
      <c r="D32" s="2" t="s">
        <v>29</v>
      </c>
      <c r="E32" s="32">
        <f t="shared" ref="E32:J35" si="6">E24</f>
        <v>27454.44397</v>
      </c>
      <c r="F32" s="31">
        <f t="shared" si="6"/>
        <v>0</v>
      </c>
      <c r="G32" s="31">
        <f t="shared" si="6"/>
        <v>6703.8600000000006</v>
      </c>
      <c r="H32" s="31">
        <f t="shared" si="6"/>
        <v>7968.5279899999996</v>
      </c>
      <c r="I32" s="31">
        <f t="shared" si="6"/>
        <v>7964.5279899999996</v>
      </c>
      <c r="J32" s="31">
        <f>J24</f>
        <v>4817.5279899999996</v>
      </c>
      <c r="K32" s="203"/>
      <c r="L32" s="228"/>
    </row>
    <row r="33" spans="1:12" ht="48.6" customHeight="1" x14ac:dyDescent="0.25">
      <c r="A33" s="273"/>
      <c r="B33" s="274"/>
      <c r="C33" s="275"/>
      <c r="D33" s="71" t="s">
        <v>18</v>
      </c>
      <c r="E33" s="32">
        <f t="shared" si="6"/>
        <v>1728.7</v>
      </c>
      <c r="F33" s="31">
        <f t="shared" si="6"/>
        <v>0</v>
      </c>
      <c r="G33" s="31">
        <f t="shared" si="6"/>
        <v>539.70000000000005</v>
      </c>
      <c r="H33" s="31">
        <f t="shared" si="6"/>
        <v>600</v>
      </c>
      <c r="I33" s="31">
        <f t="shared" si="6"/>
        <v>589</v>
      </c>
      <c r="J33" s="31">
        <f t="shared" si="6"/>
        <v>0</v>
      </c>
      <c r="K33" s="204"/>
      <c r="L33" s="229"/>
    </row>
    <row r="34" spans="1:12" ht="51.75" customHeight="1" x14ac:dyDescent="0.25">
      <c r="A34" s="273"/>
      <c r="B34" s="274"/>
      <c r="C34" s="275"/>
      <c r="D34" s="71" t="s">
        <v>19</v>
      </c>
      <c r="E34" s="32">
        <f t="shared" si="6"/>
        <v>7772.1</v>
      </c>
      <c r="F34" s="31">
        <f t="shared" si="6"/>
        <v>0</v>
      </c>
      <c r="G34" s="31">
        <f t="shared" si="6"/>
        <v>2663.1</v>
      </c>
      <c r="H34" s="31">
        <f t="shared" si="6"/>
        <v>2551</v>
      </c>
      <c r="I34" s="31">
        <f t="shared" si="6"/>
        <v>2558</v>
      </c>
      <c r="J34" s="31">
        <f t="shared" si="6"/>
        <v>0</v>
      </c>
      <c r="K34" s="204"/>
      <c r="L34" s="229"/>
    </row>
    <row r="35" spans="1:12" ht="49.5" customHeight="1" x14ac:dyDescent="0.25">
      <c r="A35" s="276"/>
      <c r="B35" s="277"/>
      <c r="C35" s="278"/>
      <c r="D35" s="71" t="s">
        <v>20</v>
      </c>
      <c r="E35" s="32">
        <f t="shared" si="6"/>
        <v>17953.643969999997</v>
      </c>
      <c r="F35" s="31">
        <f t="shared" si="6"/>
        <v>0</v>
      </c>
      <c r="G35" s="31">
        <f t="shared" si="6"/>
        <v>3501.06</v>
      </c>
      <c r="H35" s="31">
        <f t="shared" si="6"/>
        <v>4817.5279899999996</v>
      </c>
      <c r="I35" s="31">
        <f t="shared" si="6"/>
        <v>4817.5279899999996</v>
      </c>
      <c r="J35" s="31">
        <f t="shared" si="6"/>
        <v>4817.5279899999996</v>
      </c>
      <c r="K35" s="205"/>
      <c r="L35" s="230"/>
    </row>
    <row r="36" spans="1:12" ht="24" customHeight="1" x14ac:dyDescent="0.25">
      <c r="A36" s="17"/>
      <c r="B36" s="231" t="s">
        <v>36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3"/>
    </row>
    <row r="37" spans="1:12" ht="37.9" customHeight="1" x14ac:dyDescent="0.25">
      <c r="A37" s="234" t="s">
        <v>4</v>
      </c>
      <c r="B37" s="214" t="s">
        <v>70</v>
      </c>
      <c r="C37" s="236" t="s">
        <v>17</v>
      </c>
      <c r="D37" s="15" t="s">
        <v>19</v>
      </c>
      <c r="E37" s="29">
        <f t="shared" ref="E37:J37" si="7">E39</f>
        <v>364194</v>
      </c>
      <c r="F37" s="30">
        <f t="shared" si="7"/>
        <v>117883</v>
      </c>
      <c r="G37" s="30">
        <f t="shared" si="7"/>
        <v>90314</v>
      </c>
      <c r="H37" s="30">
        <f t="shared" si="7"/>
        <v>65683</v>
      </c>
      <c r="I37" s="30">
        <f t="shared" si="7"/>
        <v>90314</v>
      </c>
      <c r="J37" s="30">
        <f t="shared" si="7"/>
        <v>0</v>
      </c>
      <c r="K37" s="238" t="s">
        <v>49</v>
      </c>
      <c r="L37" s="238" t="s">
        <v>73</v>
      </c>
    </row>
    <row r="38" spans="1:12" ht="375.75" customHeight="1" x14ac:dyDescent="0.25">
      <c r="A38" s="235"/>
      <c r="B38" s="215"/>
      <c r="C38" s="237"/>
      <c r="D38" s="15" t="s">
        <v>20</v>
      </c>
      <c r="E38" s="136" t="s">
        <v>5</v>
      </c>
      <c r="F38" s="137"/>
      <c r="G38" s="137"/>
      <c r="H38" s="137"/>
      <c r="I38" s="137"/>
      <c r="J38" s="138"/>
      <c r="K38" s="239"/>
      <c r="L38" s="239"/>
    </row>
    <row r="39" spans="1:12" ht="54.6" customHeight="1" x14ac:dyDescent="0.25">
      <c r="A39" s="203" t="s">
        <v>9</v>
      </c>
      <c r="B39" s="214" t="s">
        <v>71</v>
      </c>
      <c r="C39" s="236" t="s">
        <v>17</v>
      </c>
      <c r="D39" s="15" t="s">
        <v>19</v>
      </c>
      <c r="E39" s="29">
        <f t="shared" ref="E39" si="8">SUM(F39:J39)</f>
        <v>364194</v>
      </c>
      <c r="F39" s="30">
        <v>117883</v>
      </c>
      <c r="G39" s="30">
        <v>90314</v>
      </c>
      <c r="H39" s="28">
        <v>65683</v>
      </c>
      <c r="I39" s="28">
        <v>90314</v>
      </c>
      <c r="J39" s="28">
        <v>0</v>
      </c>
      <c r="K39" s="239"/>
      <c r="L39" s="239"/>
    </row>
    <row r="40" spans="1:12" ht="226.5" customHeight="1" x14ac:dyDescent="0.25">
      <c r="A40" s="205"/>
      <c r="B40" s="215"/>
      <c r="C40" s="237"/>
      <c r="D40" s="15" t="s">
        <v>20</v>
      </c>
      <c r="E40" s="136" t="s">
        <v>5</v>
      </c>
      <c r="F40" s="137"/>
      <c r="G40" s="137"/>
      <c r="H40" s="137"/>
      <c r="I40" s="137"/>
      <c r="J40" s="138"/>
      <c r="K40" s="240"/>
      <c r="L40" s="240"/>
    </row>
    <row r="41" spans="1:12" ht="23.25" customHeight="1" x14ac:dyDescent="0.25">
      <c r="A41" s="218" t="s">
        <v>33</v>
      </c>
      <c r="B41" s="219"/>
      <c r="C41" s="220"/>
      <c r="D41" s="2" t="s">
        <v>29</v>
      </c>
      <c r="E41" s="32">
        <f>SUM(F41:J41)</f>
        <v>364194</v>
      </c>
      <c r="F41" s="34">
        <f>F42</f>
        <v>117883</v>
      </c>
      <c r="G41" s="34">
        <f t="shared" ref="G41:J41" si="9">G42</f>
        <v>90314</v>
      </c>
      <c r="H41" s="34">
        <f t="shared" si="9"/>
        <v>65683</v>
      </c>
      <c r="I41" s="34">
        <f t="shared" si="9"/>
        <v>90314</v>
      </c>
      <c r="J41" s="34">
        <f t="shared" si="9"/>
        <v>0</v>
      </c>
      <c r="K41" s="46"/>
      <c r="L41" s="46"/>
    </row>
    <row r="42" spans="1:12" ht="49.5" customHeight="1" x14ac:dyDescent="0.25">
      <c r="A42" s="40"/>
      <c r="B42" s="41"/>
      <c r="C42" s="42"/>
      <c r="D42" s="71" t="s">
        <v>19</v>
      </c>
      <c r="E42" s="32">
        <f>SUM(F42:J42)</f>
        <v>364194</v>
      </c>
      <c r="F42" s="34">
        <f>F37</f>
        <v>117883</v>
      </c>
      <c r="G42" s="34">
        <f>G37</f>
        <v>90314</v>
      </c>
      <c r="H42" s="34">
        <f>H37</f>
        <v>65683</v>
      </c>
      <c r="I42" s="34">
        <f>I37</f>
        <v>90314</v>
      </c>
      <c r="J42" s="34">
        <f>J37</f>
        <v>0</v>
      </c>
      <c r="K42" s="18"/>
      <c r="L42" s="18"/>
    </row>
    <row r="43" spans="1:12" ht="51" customHeight="1" x14ac:dyDescent="0.25">
      <c r="A43" s="43"/>
      <c r="B43" s="44"/>
      <c r="C43" s="45"/>
      <c r="D43" s="71" t="s">
        <v>20</v>
      </c>
      <c r="E43" s="144" t="str">
        <f>E38</f>
        <v>В пределах средств, предусмотренных на содержание ответственного исполнителя мероприятия</v>
      </c>
      <c r="F43" s="145"/>
      <c r="G43" s="145"/>
      <c r="H43" s="145"/>
      <c r="I43" s="145"/>
      <c r="J43" s="146"/>
      <c r="K43" s="19"/>
      <c r="L43" s="19"/>
    </row>
    <row r="44" spans="1:12" ht="21.6" customHeight="1" x14ac:dyDescent="0.25">
      <c r="A44" s="1"/>
      <c r="B44" s="221" t="s">
        <v>41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3"/>
    </row>
    <row r="45" spans="1:12" ht="24" customHeight="1" x14ac:dyDescent="0.25">
      <c r="A45" s="203" t="s">
        <v>4</v>
      </c>
      <c r="B45" s="206" t="s">
        <v>42</v>
      </c>
      <c r="C45" s="216" t="s">
        <v>17</v>
      </c>
      <c r="D45" s="15" t="s">
        <v>29</v>
      </c>
      <c r="E45" s="36">
        <f t="shared" ref="E45:J47" si="10">E48</f>
        <v>8307.69</v>
      </c>
      <c r="F45" s="35">
        <f t="shared" si="10"/>
        <v>8307.69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225" t="s">
        <v>6</v>
      </c>
      <c r="L45" s="225" t="s">
        <v>43</v>
      </c>
    </row>
    <row r="46" spans="1:12" ht="34.9" customHeight="1" x14ac:dyDescent="0.25">
      <c r="A46" s="204"/>
      <c r="B46" s="207"/>
      <c r="C46" s="224"/>
      <c r="D46" s="15" t="s">
        <v>19</v>
      </c>
      <c r="E46" s="29">
        <f t="shared" si="10"/>
        <v>8223</v>
      </c>
      <c r="F46" s="30">
        <f t="shared" si="10"/>
        <v>8223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226"/>
      <c r="L46" s="226"/>
    </row>
    <row r="47" spans="1:12" ht="51" customHeight="1" x14ac:dyDescent="0.25">
      <c r="A47" s="205"/>
      <c r="B47" s="208"/>
      <c r="C47" s="217"/>
      <c r="D47" s="15" t="s">
        <v>20</v>
      </c>
      <c r="E47" s="29">
        <f t="shared" si="10"/>
        <v>84.69</v>
      </c>
      <c r="F47" s="30">
        <f t="shared" si="10"/>
        <v>84.69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226"/>
      <c r="L47" s="226"/>
    </row>
    <row r="48" spans="1:12" ht="22.9" customHeight="1" x14ac:dyDescent="0.25">
      <c r="A48" s="203" t="s">
        <v>14</v>
      </c>
      <c r="B48" s="206" t="s">
        <v>55</v>
      </c>
      <c r="C48" s="203" t="s">
        <v>17</v>
      </c>
      <c r="D48" s="15" t="s">
        <v>29</v>
      </c>
      <c r="E48" s="36">
        <f>SUM(F48:J48)</f>
        <v>8307.69</v>
      </c>
      <c r="F48" s="35">
        <f>SUM(F49:F50)</f>
        <v>8307.69</v>
      </c>
      <c r="G48" s="35">
        <f t="shared" ref="G48:J48" si="11">SUM(G49:G50)</f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226"/>
      <c r="L48" s="226"/>
    </row>
    <row r="49" spans="1:12" ht="42" customHeight="1" x14ac:dyDescent="0.25">
      <c r="A49" s="204"/>
      <c r="B49" s="207"/>
      <c r="C49" s="204"/>
      <c r="D49" s="15" t="s">
        <v>19</v>
      </c>
      <c r="E49" s="29">
        <f>SUM(F49:J49)</f>
        <v>8223</v>
      </c>
      <c r="F49" s="28">
        <v>8223</v>
      </c>
      <c r="G49" s="28">
        <v>0</v>
      </c>
      <c r="H49" s="28">
        <v>0</v>
      </c>
      <c r="I49" s="28">
        <v>0</v>
      </c>
      <c r="J49" s="28">
        <v>0</v>
      </c>
      <c r="K49" s="226"/>
      <c r="L49" s="226"/>
    </row>
    <row r="50" spans="1:12" ht="119.25" customHeight="1" x14ac:dyDescent="0.25">
      <c r="A50" s="205"/>
      <c r="B50" s="208"/>
      <c r="C50" s="205"/>
      <c r="D50" s="15" t="s">
        <v>20</v>
      </c>
      <c r="E50" s="29">
        <f>SUM(F50:J50)</f>
        <v>84.69</v>
      </c>
      <c r="F50" s="28">
        <v>84.69</v>
      </c>
      <c r="G50" s="28">
        <v>0</v>
      </c>
      <c r="H50" s="28">
        <v>0</v>
      </c>
      <c r="I50" s="28">
        <v>0</v>
      </c>
      <c r="J50" s="28">
        <v>0</v>
      </c>
      <c r="K50" s="227"/>
      <c r="L50" s="227"/>
    </row>
    <row r="51" spans="1:12" ht="23.25" customHeight="1" x14ac:dyDescent="0.25">
      <c r="A51" s="270" t="s">
        <v>33</v>
      </c>
      <c r="B51" s="271"/>
      <c r="C51" s="272"/>
      <c r="D51" s="2" t="s">
        <v>29</v>
      </c>
      <c r="E51" s="38">
        <f>SUM(E52:E53)</f>
        <v>8307.69</v>
      </c>
      <c r="F51" s="37">
        <f>SUM(F52:F53)</f>
        <v>8307.69</v>
      </c>
      <c r="G51" s="37">
        <f>SUM(G52:G53)</f>
        <v>0</v>
      </c>
      <c r="H51" s="37">
        <f t="shared" ref="H51:J51" si="12">SUM(H52:H53)</f>
        <v>0</v>
      </c>
      <c r="I51" s="37">
        <f t="shared" si="12"/>
        <v>0</v>
      </c>
      <c r="J51" s="37">
        <f t="shared" si="12"/>
        <v>0</v>
      </c>
      <c r="K51" s="228"/>
      <c r="L51" s="228"/>
    </row>
    <row r="52" spans="1:12" ht="49.5" customHeight="1" x14ac:dyDescent="0.25">
      <c r="A52" s="273"/>
      <c r="B52" s="274"/>
      <c r="C52" s="275"/>
      <c r="D52" s="71" t="s">
        <v>19</v>
      </c>
      <c r="E52" s="32">
        <f t="shared" ref="E52:J53" si="13">E46</f>
        <v>8223</v>
      </c>
      <c r="F52" s="34">
        <f t="shared" si="13"/>
        <v>8223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229"/>
      <c r="L52" s="229"/>
    </row>
    <row r="53" spans="1:12" ht="51.75" customHeight="1" x14ac:dyDescent="0.25">
      <c r="A53" s="276"/>
      <c r="B53" s="277"/>
      <c r="C53" s="278"/>
      <c r="D53" s="71" t="s">
        <v>20</v>
      </c>
      <c r="E53" s="32">
        <f t="shared" si="13"/>
        <v>84.69</v>
      </c>
      <c r="F53" s="34">
        <f t="shared" si="13"/>
        <v>84.69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230"/>
      <c r="L53" s="230"/>
    </row>
    <row r="54" spans="1:12" ht="27.6" customHeight="1" x14ac:dyDescent="0.25">
      <c r="A54" s="70"/>
      <c r="B54" s="279" t="s">
        <v>39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1"/>
    </row>
    <row r="55" spans="1:12" ht="75" customHeight="1" x14ac:dyDescent="0.25">
      <c r="A55" s="203" t="s">
        <v>4</v>
      </c>
      <c r="B55" s="206" t="s">
        <v>66</v>
      </c>
      <c r="C55" s="216" t="s">
        <v>17</v>
      </c>
      <c r="D55" s="15" t="s">
        <v>29</v>
      </c>
      <c r="E55" s="29">
        <f t="shared" ref="E55:J56" si="14">E58</f>
        <v>2471</v>
      </c>
      <c r="F55" s="30">
        <f t="shared" si="14"/>
        <v>2471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238" t="s">
        <v>50</v>
      </c>
      <c r="L55" s="238" t="s">
        <v>77</v>
      </c>
    </row>
    <row r="56" spans="1:12" ht="55.15" customHeight="1" x14ac:dyDescent="0.25">
      <c r="A56" s="204"/>
      <c r="B56" s="207"/>
      <c r="C56" s="224"/>
      <c r="D56" s="15" t="s">
        <v>18</v>
      </c>
      <c r="E56" s="29">
        <f t="shared" si="14"/>
        <v>2471</v>
      </c>
      <c r="F56" s="30">
        <f t="shared" si="14"/>
        <v>2471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239"/>
      <c r="L56" s="239"/>
    </row>
    <row r="57" spans="1:12" ht="63.75" customHeight="1" x14ac:dyDescent="0.25">
      <c r="A57" s="205"/>
      <c r="B57" s="208"/>
      <c r="C57" s="217"/>
      <c r="D57" s="15" t="s">
        <v>20</v>
      </c>
      <c r="E57" s="136" t="s">
        <v>5</v>
      </c>
      <c r="F57" s="137"/>
      <c r="G57" s="137"/>
      <c r="H57" s="137"/>
      <c r="I57" s="137"/>
      <c r="J57" s="138"/>
      <c r="K57" s="240"/>
      <c r="L57" s="240"/>
    </row>
    <row r="58" spans="1:12" ht="60" customHeight="1" x14ac:dyDescent="0.25">
      <c r="A58" s="203" t="s">
        <v>14</v>
      </c>
      <c r="B58" s="206" t="s">
        <v>67</v>
      </c>
      <c r="C58" s="203" t="s">
        <v>17</v>
      </c>
      <c r="D58" s="15" t="s">
        <v>29</v>
      </c>
      <c r="E58" s="29">
        <f>SUM(F58:J58)</f>
        <v>2471</v>
      </c>
      <c r="F58" s="30">
        <f>SUM(F59:F60)</f>
        <v>2471</v>
      </c>
      <c r="G58" s="30">
        <f t="shared" ref="G58:J58" si="15">SUM(G59:G60)</f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57"/>
      <c r="L58" s="57"/>
    </row>
    <row r="59" spans="1:12" ht="57.75" customHeight="1" x14ac:dyDescent="0.25">
      <c r="A59" s="204"/>
      <c r="B59" s="207"/>
      <c r="C59" s="204"/>
      <c r="D59" s="15" t="s">
        <v>18</v>
      </c>
      <c r="E59" s="29">
        <f>SUM(F59:J59)</f>
        <v>2471</v>
      </c>
      <c r="F59" s="28">
        <v>2471</v>
      </c>
      <c r="G59" s="28">
        <v>0</v>
      </c>
      <c r="H59" s="28">
        <v>0</v>
      </c>
      <c r="I59" s="28">
        <v>0</v>
      </c>
      <c r="J59" s="28">
        <v>0</v>
      </c>
      <c r="K59" s="57"/>
      <c r="L59" s="57"/>
    </row>
    <row r="60" spans="1:12" ht="55.15" customHeight="1" x14ac:dyDescent="0.25">
      <c r="A60" s="205"/>
      <c r="B60" s="208"/>
      <c r="C60" s="205"/>
      <c r="D60" s="15" t="s">
        <v>20</v>
      </c>
      <c r="E60" s="136" t="s">
        <v>5</v>
      </c>
      <c r="F60" s="137"/>
      <c r="G60" s="137"/>
      <c r="H60" s="137"/>
      <c r="I60" s="137"/>
      <c r="J60" s="138"/>
      <c r="K60" s="58"/>
      <c r="L60" s="58"/>
    </row>
    <row r="61" spans="1:12" ht="106.5" customHeight="1" x14ac:dyDescent="0.25">
      <c r="A61" s="203" t="s">
        <v>7</v>
      </c>
      <c r="B61" s="214" t="s">
        <v>46</v>
      </c>
      <c r="C61" s="216" t="s">
        <v>17</v>
      </c>
      <c r="D61" s="15" t="s">
        <v>18</v>
      </c>
      <c r="E61" s="39">
        <f t="shared" ref="E61:J61" si="16">E63+E65</f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209" t="s">
        <v>50</v>
      </c>
      <c r="L61" s="212" t="s">
        <v>69</v>
      </c>
    </row>
    <row r="62" spans="1:12" ht="52.15" customHeight="1" x14ac:dyDescent="0.25">
      <c r="A62" s="205"/>
      <c r="B62" s="215"/>
      <c r="C62" s="217"/>
      <c r="D62" s="15" t="s">
        <v>20</v>
      </c>
      <c r="E62" s="136" t="s">
        <v>5</v>
      </c>
      <c r="F62" s="137"/>
      <c r="G62" s="137"/>
      <c r="H62" s="137"/>
      <c r="I62" s="137"/>
      <c r="J62" s="138"/>
      <c r="K62" s="210"/>
      <c r="L62" s="212"/>
    </row>
    <row r="63" spans="1:12" ht="69.75" customHeight="1" x14ac:dyDescent="0.25">
      <c r="A63" s="203" t="s">
        <v>12</v>
      </c>
      <c r="B63" s="214" t="s">
        <v>56</v>
      </c>
      <c r="C63" s="216" t="s">
        <v>17</v>
      </c>
      <c r="D63" s="15" t="s">
        <v>18</v>
      </c>
      <c r="E63" s="39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210"/>
      <c r="L63" s="212"/>
    </row>
    <row r="64" spans="1:12" ht="70.5" customHeight="1" x14ac:dyDescent="0.25">
      <c r="A64" s="205"/>
      <c r="B64" s="215"/>
      <c r="C64" s="217"/>
      <c r="D64" s="15" t="s">
        <v>20</v>
      </c>
      <c r="E64" s="136" t="s">
        <v>5</v>
      </c>
      <c r="F64" s="137"/>
      <c r="G64" s="137"/>
      <c r="H64" s="137"/>
      <c r="I64" s="137"/>
      <c r="J64" s="138"/>
      <c r="K64" s="210"/>
      <c r="L64" s="212"/>
    </row>
    <row r="65" spans="1:12" ht="117.75" customHeight="1" x14ac:dyDescent="0.25">
      <c r="A65" s="203" t="s">
        <v>28</v>
      </c>
      <c r="B65" s="214" t="s">
        <v>57</v>
      </c>
      <c r="C65" s="216" t="s">
        <v>17</v>
      </c>
      <c r="D65" s="15" t="s">
        <v>18</v>
      </c>
      <c r="E65" s="39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210"/>
      <c r="L65" s="212"/>
    </row>
    <row r="66" spans="1:12" ht="49.15" customHeight="1" x14ac:dyDescent="0.25">
      <c r="A66" s="205"/>
      <c r="B66" s="215"/>
      <c r="C66" s="217"/>
      <c r="D66" s="15" t="s">
        <v>20</v>
      </c>
      <c r="E66" s="136" t="s">
        <v>5</v>
      </c>
      <c r="F66" s="137"/>
      <c r="G66" s="137"/>
      <c r="H66" s="137"/>
      <c r="I66" s="137"/>
      <c r="J66" s="138"/>
      <c r="K66" s="211"/>
      <c r="L66" s="213"/>
    </row>
    <row r="67" spans="1:12" ht="124.5" customHeight="1" x14ac:dyDescent="0.25">
      <c r="A67" s="203" t="s">
        <v>38</v>
      </c>
      <c r="B67" s="214" t="s">
        <v>47</v>
      </c>
      <c r="C67" s="216" t="s">
        <v>17</v>
      </c>
      <c r="D67" s="15" t="s">
        <v>18</v>
      </c>
      <c r="E67" s="39">
        <f t="shared" ref="E67:J67" si="17">E69</f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 t="shared" si="17"/>
        <v>0</v>
      </c>
      <c r="K67" s="56" t="s">
        <v>51</v>
      </c>
      <c r="L67" s="238" t="s">
        <v>78</v>
      </c>
    </row>
    <row r="68" spans="1:12" ht="55.5" customHeight="1" x14ac:dyDescent="0.25">
      <c r="A68" s="205"/>
      <c r="B68" s="215"/>
      <c r="C68" s="217"/>
      <c r="D68" s="15" t="s">
        <v>20</v>
      </c>
      <c r="E68" s="136" t="s">
        <v>5</v>
      </c>
      <c r="F68" s="137"/>
      <c r="G68" s="137"/>
      <c r="H68" s="137"/>
      <c r="I68" s="137"/>
      <c r="J68" s="138"/>
      <c r="K68" s="58"/>
      <c r="L68" s="240"/>
    </row>
    <row r="69" spans="1:12" ht="48.75" customHeight="1" x14ac:dyDescent="0.25">
      <c r="A69" s="203" t="s">
        <v>53</v>
      </c>
      <c r="B69" s="214" t="s">
        <v>58</v>
      </c>
      <c r="C69" s="216" t="s">
        <v>17</v>
      </c>
      <c r="D69" s="15" t="s">
        <v>18</v>
      </c>
      <c r="E69" s="3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57"/>
      <c r="L69" s="59"/>
    </row>
    <row r="70" spans="1:12" ht="120.75" customHeight="1" x14ac:dyDescent="0.25">
      <c r="A70" s="205"/>
      <c r="B70" s="215"/>
      <c r="C70" s="217"/>
      <c r="D70" s="15" t="s">
        <v>20</v>
      </c>
      <c r="E70" s="136" t="s">
        <v>5</v>
      </c>
      <c r="F70" s="137"/>
      <c r="G70" s="137"/>
      <c r="H70" s="137"/>
      <c r="I70" s="137"/>
      <c r="J70" s="138"/>
      <c r="K70" s="58"/>
      <c r="L70" s="60"/>
    </row>
    <row r="71" spans="1:12" ht="23.25" customHeight="1" x14ac:dyDescent="0.25">
      <c r="A71" s="285" t="s">
        <v>33</v>
      </c>
      <c r="B71" s="286"/>
      <c r="C71" s="287"/>
      <c r="D71" s="71" t="s">
        <v>29</v>
      </c>
      <c r="E71" s="32">
        <f>SUM(F71:J71)</f>
        <v>2471</v>
      </c>
      <c r="F71" s="34">
        <f>F72</f>
        <v>2471</v>
      </c>
      <c r="G71" s="34">
        <f t="shared" ref="G71:J71" si="18">G72</f>
        <v>0</v>
      </c>
      <c r="H71" s="34">
        <f t="shared" si="18"/>
        <v>0</v>
      </c>
      <c r="I71" s="34">
        <f t="shared" si="18"/>
        <v>0</v>
      </c>
      <c r="J71" s="34">
        <f t="shared" si="18"/>
        <v>0</v>
      </c>
      <c r="K71" s="294"/>
      <c r="L71" s="295"/>
    </row>
    <row r="72" spans="1:12" ht="51.6" customHeight="1" x14ac:dyDescent="0.25">
      <c r="A72" s="288"/>
      <c r="B72" s="289"/>
      <c r="C72" s="290"/>
      <c r="D72" s="71" t="s">
        <v>18</v>
      </c>
      <c r="E72" s="32">
        <f>F72+G72+H72+I72+J72</f>
        <v>2471</v>
      </c>
      <c r="F72" s="32">
        <f>F67+F61+F56</f>
        <v>2471</v>
      </c>
      <c r="G72" s="32">
        <f t="shared" ref="G72:J72" si="19">G67+G61+G55</f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296"/>
      <c r="L72" s="297"/>
    </row>
    <row r="73" spans="1:12" ht="60.75" customHeight="1" x14ac:dyDescent="0.25">
      <c r="A73" s="291"/>
      <c r="B73" s="292"/>
      <c r="C73" s="293"/>
      <c r="D73" s="71" t="s">
        <v>20</v>
      </c>
      <c r="E73" s="136" t="s">
        <v>5</v>
      </c>
      <c r="F73" s="137"/>
      <c r="G73" s="137"/>
      <c r="H73" s="137"/>
      <c r="I73" s="137"/>
      <c r="J73" s="138"/>
      <c r="K73" s="298"/>
      <c r="L73" s="299"/>
    </row>
    <row r="74" spans="1:12" ht="45.75" customHeight="1" x14ac:dyDescent="0.25">
      <c r="A74" s="248" t="s">
        <v>30</v>
      </c>
      <c r="B74" s="249"/>
      <c r="C74" s="250"/>
      <c r="D74" s="71" t="s">
        <v>29</v>
      </c>
      <c r="E74" s="32">
        <f>SUM(F74:J74)</f>
        <v>419637.13396999997</v>
      </c>
      <c r="F74" s="34">
        <f>SUM(F75:F77)</f>
        <v>134402.69</v>
      </c>
      <c r="G74" s="34">
        <f t="shared" ref="G74:J74" si="20">SUM(G75:G77)</f>
        <v>100840.86</v>
      </c>
      <c r="H74" s="34">
        <f t="shared" si="20"/>
        <v>77474.527990000002</v>
      </c>
      <c r="I74" s="34">
        <f t="shared" si="20"/>
        <v>102101.52799</v>
      </c>
      <c r="J74" s="34">
        <f t="shared" si="20"/>
        <v>4817.5279899999996</v>
      </c>
      <c r="K74" s="257"/>
      <c r="L74" s="258"/>
    </row>
    <row r="75" spans="1:12" ht="54" customHeight="1" x14ac:dyDescent="0.25">
      <c r="A75" s="251"/>
      <c r="B75" s="252"/>
      <c r="C75" s="253"/>
      <c r="D75" s="71" t="s">
        <v>18</v>
      </c>
      <c r="E75" s="31">
        <f>SUM(F75:J75)</f>
        <v>4199.7</v>
      </c>
      <c r="F75" s="31">
        <f>F33+F72</f>
        <v>2471</v>
      </c>
      <c r="G75" s="31">
        <f>G33+G72</f>
        <v>539.70000000000005</v>
      </c>
      <c r="H75" s="31">
        <f>H33+H72</f>
        <v>600</v>
      </c>
      <c r="I75" s="31">
        <f>I33+I72</f>
        <v>589</v>
      </c>
      <c r="J75" s="31">
        <f>J33+J72</f>
        <v>0</v>
      </c>
      <c r="K75" s="259"/>
      <c r="L75" s="260"/>
    </row>
    <row r="76" spans="1:12" ht="48" customHeight="1" x14ac:dyDescent="0.25">
      <c r="A76" s="251"/>
      <c r="B76" s="252"/>
      <c r="C76" s="253"/>
      <c r="D76" s="71" t="s">
        <v>19</v>
      </c>
      <c r="E76" s="31">
        <f>SUM(F76:J76)</f>
        <v>397348.1</v>
      </c>
      <c r="F76" s="31">
        <f t="shared" ref="F76:J76" si="21">F21+F34+F42+F52</f>
        <v>131796</v>
      </c>
      <c r="G76" s="31">
        <f t="shared" si="21"/>
        <v>96800.1</v>
      </c>
      <c r="H76" s="31">
        <f t="shared" si="21"/>
        <v>72057</v>
      </c>
      <c r="I76" s="31">
        <f t="shared" si="21"/>
        <v>96695</v>
      </c>
      <c r="J76" s="31">
        <f t="shared" si="21"/>
        <v>0</v>
      </c>
      <c r="K76" s="259"/>
      <c r="L76" s="260"/>
    </row>
    <row r="77" spans="1:12" ht="47.25" x14ac:dyDescent="0.25">
      <c r="A77" s="254"/>
      <c r="B77" s="255"/>
      <c r="C77" s="256"/>
      <c r="D77" s="71" t="s">
        <v>20</v>
      </c>
      <c r="E77" s="31">
        <f>SUM(F77:J77)</f>
        <v>18089.333969999996</v>
      </c>
      <c r="F77" s="31">
        <f>F22+F35+F53+F73</f>
        <v>135.69</v>
      </c>
      <c r="G77" s="31">
        <f t="shared" ref="G77:J77" si="22">G22+G35+G53+G73</f>
        <v>3501.06</v>
      </c>
      <c r="H77" s="31">
        <f t="shared" si="22"/>
        <v>4817.5279899999996</v>
      </c>
      <c r="I77" s="31">
        <f t="shared" si="22"/>
        <v>4817.5279899999996</v>
      </c>
      <c r="J77" s="31">
        <f t="shared" si="22"/>
        <v>4817.5279899999996</v>
      </c>
      <c r="K77" s="261"/>
      <c r="L77" s="262"/>
    </row>
    <row r="78" spans="1:12" ht="24" customHeight="1" x14ac:dyDescent="0.25">
      <c r="A78" s="64"/>
      <c r="B78" s="64"/>
      <c r="C78" s="64"/>
      <c r="D78" s="67"/>
      <c r="E78" s="61"/>
      <c r="F78" s="61"/>
      <c r="G78" s="61"/>
      <c r="H78" s="61"/>
      <c r="I78" s="61"/>
      <c r="J78" s="61"/>
      <c r="K78" s="62"/>
      <c r="L78" s="62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0"/>
      <c r="H79" s="20"/>
      <c r="I79" s="3"/>
      <c r="J79" s="3"/>
      <c r="K79" s="8" t="s">
        <v>16</v>
      </c>
      <c r="L79" s="8"/>
    </row>
    <row r="80" spans="1:12" x14ac:dyDescent="0.25">
      <c r="A80" s="21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</row>
    <row r="81" spans="1:12" x14ac:dyDescent="0.25">
      <c r="A81" s="21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</row>
    <row r="82" spans="1:12" x14ac:dyDescent="0.25">
      <c r="A82" s="21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</row>
    <row r="83" spans="1:12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</row>
    <row r="84" spans="1:12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</row>
    <row r="85" spans="1:12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</row>
    <row r="86" spans="1:12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</row>
    <row r="87" spans="1:12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</row>
    <row r="88" spans="1:12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</row>
    <row r="119" spans="1:12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</row>
    <row r="120" spans="1:12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</row>
    <row r="121" spans="1:12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1:12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1:12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1:12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1:12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1:12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1:12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1:12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1:12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1:12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1:12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1:12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1:12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1:12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1:12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1:12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1:12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1:12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1:12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1:12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1:12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1:12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1:12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1:12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1:12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1:12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1:12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1:12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1:12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1:12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1:12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1:12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1:12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1:12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1:12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1:12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1:12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1:12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1:12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1:12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1:12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1:12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1:12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1:12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1:12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1:12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1:12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1:12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1:12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1:12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1:12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1:12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1:12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1:12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1:12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1:12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1:12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1:12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1:12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1:12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1:12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1:12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1:12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1:12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1:12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1:12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1:12" x14ac:dyDescent="0.25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1:12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1:12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1:12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1:12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1:12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1:12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1:12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1:12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1:12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1:12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1:12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1:12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1:12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1:12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1:12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1:12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1:12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1:12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1:12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1:12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1:12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1:12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1:12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1:12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1:12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1:12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1:12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1:12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1:12" x14ac:dyDescent="0.25">
      <c r="A221" s="24"/>
      <c r="B221" s="24"/>
      <c r="C221" s="24"/>
      <c r="D221" s="24"/>
      <c r="E221" s="25"/>
      <c r="F221" s="24"/>
      <c r="G221" s="24"/>
      <c r="H221" s="24"/>
      <c r="I221" s="24"/>
      <c r="J221" s="24"/>
      <c r="K221" s="24"/>
      <c r="L221" s="24"/>
    </row>
    <row r="222" spans="1:12" x14ac:dyDescent="0.25">
      <c r="A222" s="24"/>
      <c r="B222" s="24"/>
      <c r="C222" s="24"/>
      <c r="D222" s="24"/>
      <c r="E222" s="25"/>
      <c r="F222" s="24"/>
      <c r="G222" s="24"/>
      <c r="H222" s="24"/>
      <c r="I222" s="24"/>
      <c r="J222" s="24"/>
      <c r="K222" s="24"/>
      <c r="L222" s="24"/>
    </row>
    <row r="223" spans="1:12" x14ac:dyDescent="0.25">
      <c r="A223" s="24"/>
      <c r="B223" s="24"/>
      <c r="C223" s="24"/>
      <c r="D223" s="24"/>
      <c r="E223" s="25"/>
      <c r="F223" s="24"/>
      <c r="G223" s="24"/>
      <c r="H223" s="24"/>
      <c r="I223" s="24"/>
      <c r="J223" s="24"/>
      <c r="K223" s="24"/>
      <c r="L223" s="24"/>
    </row>
    <row r="224" spans="1:12" x14ac:dyDescent="0.25">
      <c r="A224" s="24"/>
      <c r="B224" s="24"/>
      <c r="C224" s="24"/>
      <c r="D224" s="24"/>
      <c r="E224" s="25"/>
      <c r="F224" s="24"/>
      <c r="G224" s="24"/>
      <c r="H224" s="24"/>
      <c r="I224" s="24"/>
      <c r="J224" s="24"/>
      <c r="K224" s="24"/>
      <c r="L224" s="24"/>
    </row>
    <row r="225" spans="1:12" x14ac:dyDescent="0.25">
      <c r="A225" s="24"/>
      <c r="B225" s="24"/>
      <c r="C225" s="24"/>
      <c r="D225" s="24"/>
      <c r="E225" s="25"/>
      <c r="F225" s="24"/>
      <c r="G225" s="24"/>
      <c r="H225" s="24"/>
      <c r="I225" s="24"/>
      <c r="J225" s="24"/>
      <c r="K225" s="24"/>
      <c r="L225" s="24"/>
    </row>
    <row r="226" spans="1:12" x14ac:dyDescent="0.25">
      <c r="A226" s="24"/>
      <c r="B226" s="24"/>
      <c r="C226" s="24"/>
      <c r="D226" s="24"/>
      <c r="E226" s="25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4"/>
      <c r="B227" s="24"/>
      <c r="C227" s="24"/>
      <c r="D227" s="24"/>
      <c r="E227" s="25"/>
      <c r="F227" s="24"/>
      <c r="G227" s="24"/>
      <c r="H227" s="24"/>
      <c r="I227" s="24"/>
      <c r="J227" s="24"/>
      <c r="K227" s="24"/>
      <c r="L227" s="24"/>
    </row>
    <row r="228" spans="1:12" x14ac:dyDescent="0.25">
      <c r="A228" s="24"/>
      <c r="B228" s="24"/>
      <c r="C228" s="24"/>
      <c r="D228" s="24"/>
      <c r="E228" s="25"/>
      <c r="F228" s="24"/>
      <c r="G228" s="24"/>
      <c r="H228" s="24"/>
      <c r="I228" s="24"/>
      <c r="J228" s="24"/>
      <c r="K228" s="24"/>
      <c r="L228" s="24"/>
    </row>
    <row r="229" spans="1:12" x14ac:dyDescent="0.25">
      <c r="A229" s="24"/>
      <c r="B229" s="24"/>
      <c r="C229" s="24"/>
      <c r="D229" s="24"/>
      <c r="E229" s="25"/>
      <c r="F229" s="24"/>
      <c r="G229" s="24"/>
      <c r="H229" s="24"/>
      <c r="I229" s="24"/>
      <c r="J229" s="24"/>
      <c r="K229" s="24"/>
      <c r="L229" s="24"/>
    </row>
    <row r="230" spans="1:12" x14ac:dyDescent="0.25">
      <c r="A230" s="24"/>
      <c r="B230" s="24"/>
      <c r="C230" s="24"/>
      <c r="D230" s="24"/>
      <c r="E230" s="25"/>
      <c r="F230" s="24"/>
      <c r="G230" s="24"/>
      <c r="H230" s="24"/>
      <c r="I230" s="24"/>
      <c r="J230" s="24"/>
      <c r="K230" s="24"/>
      <c r="L230" s="24"/>
    </row>
    <row r="231" spans="1:12" x14ac:dyDescent="0.25">
      <c r="A231" s="24"/>
      <c r="B231" s="24"/>
      <c r="C231" s="24"/>
      <c r="D231" s="24"/>
      <c r="E231" s="25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4"/>
      <c r="B232" s="24"/>
      <c r="C232" s="24"/>
      <c r="D232" s="24"/>
      <c r="E232" s="25"/>
      <c r="F232" s="24"/>
      <c r="G232" s="24"/>
      <c r="H232" s="24"/>
      <c r="I232" s="24"/>
      <c r="J232" s="24"/>
      <c r="K232" s="24"/>
      <c r="L232" s="24"/>
    </row>
    <row r="233" spans="1:12" x14ac:dyDescent="0.25">
      <c r="A233" s="24"/>
      <c r="B233" s="24"/>
      <c r="C233" s="24"/>
      <c r="D233" s="24"/>
      <c r="E233" s="25"/>
      <c r="F233" s="24"/>
      <c r="G233" s="24"/>
      <c r="H233" s="24"/>
      <c r="I233" s="24"/>
      <c r="J233" s="24"/>
      <c r="K233" s="24"/>
      <c r="L233" s="24"/>
    </row>
    <row r="234" spans="1:12" x14ac:dyDescent="0.25">
      <c r="A234" s="24"/>
      <c r="B234" s="24"/>
      <c r="C234" s="24"/>
      <c r="D234" s="24"/>
      <c r="E234" s="25"/>
      <c r="F234" s="24"/>
      <c r="G234" s="24"/>
      <c r="H234" s="24"/>
      <c r="I234" s="24"/>
      <c r="J234" s="24"/>
      <c r="K234" s="24"/>
      <c r="L234" s="24"/>
    </row>
    <row r="235" spans="1:12" x14ac:dyDescent="0.25">
      <c r="A235" s="24"/>
      <c r="B235" s="24"/>
      <c r="C235" s="24"/>
      <c r="D235" s="24"/>
      <c r="E235" s="25"/>
      <c r="F235" s="24"/>
      <c r="G235" s="24"/>
      <c r="H235" s="24"/>
      <c r="I235" s="24"/>
      <c r="J235" s="24"/>
      <c r="K235" s="24"/>
      <c r="L235" s="24"/>
    </row>
    <row r="236" spans="1:12" x14ac:dyDescent="0.25">
      <c r="A236" s="24"/>
      <c r="B236" s="24"/>
      <c r="C236" s="24"/>
      <c r="D236" s="24"/>
      <c r="E236" s="25"/>
      <c r="F236" s="24"/>
      <c r="G236" s="24"/>
      <c r="H236" s="24"/>
      <c r="I236" s="24"/>
      <c r="J236" s="24"/>
      <c r="K236" s="24"/>
      <c r="L236" s="24"/>
    </row>
    <row r="237" spans="1:12" x14ac:dyDescent="0.25">
      <c r="A237" s="24"/>
      <c r="B237" s="24"/>
      <c r="C237" s="24"/>
      <c r="D237" s="24"/>
      <c r="E237" s="25"/>
      <c r="F237" s="24"/>
      <c r="G237" s="24"/>
      <c r="H237" s="24"/>
      <c r="I237" s="24"/>
      <c r="J237" s="24"/>
      <c r="K237" s="24"/>
      <c r="L237" s="24"/>
    </row>
    <row r="238" spans="1:12" x14ac:dyDescent="0.25">
      <c r="A238" s="24"/>
      <c r="B238" s="24"/>
      <c r="C238" s="24"/>
      <c r="D238" s="24"/>
      <c r="E238" s="25"/>
      <c r="F238" s="24"/>
      <c r="G238" s="24"/>
      <c r="H238" s="24"/>
      <c r="I238" s="24"/>
      <c r="J238" s="24"/>
      <c r="K238" s="24"/>
      <c r="L238" s="24"/>
    </row>
  </sheetData>
  <mergeCells count="110"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47"/>
      <c r="B1" s="48"/>
      <c r="C1" s="48"/>
      <c r="D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Трунова Ирина Владимировна</cp:lastModifiedBy>
  <cp:lastPrinted>2022-11-17T09:00:00Z</cp:lastPrinted>
  <dcterms:created xsi:type="dcterms:W3CDTF">2014-10-21T05:13:34Z</dcterms:created>
  <dcterms:modified xsi:type="dcterms:W3CDTF">2022-12-07T12:39:01Z</dcterms:modified>
</cp:coreProperties>
</file>