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18-64-104\Share\_Общее\Муниципальная программа Развитие инженерной инфраструктуры, энергоэффективности и отрасли обращения с отходами 2023-2027\Версия 2\"/>
    </mc:Choice>
  </mc:AlternateContent>
  <bookViews>
    <workbookView xWindow="0" yWindow="0" windowWidth="28800" windowHeight="12300" tabRatio="494"/>
  </bookViews>
  <sheets>
    <sheet name="Приложение 3" sheetId="8" r:id="rId1"/>
  </sheets>
  <definedNames>
    <definedName name="_xlnm.Print_Titles" localSheetId="0">'Приложение 3'!$8:$10</definedName>
    <definedName name="_xlnm.Print_Area" localSheetId="0">'Приложение 3'!$A$1:$O$123</definedName>
  </definedNames>
  <calcPr calcId="162913"/>
</workbook>
</file>

<file path=xl/calcChain.xml><?xml version="1.0" encoding="utf-8"?>
<calcChain xmlns="http://schemas.openxmlformats.org/spreadsheetml/2006/main">
  <c r="I116" i="8" l="1"/>
  <c r="J116" i="8"/>
  <c r="K116" i="8"/>
  <c r="L116" i="8"/>
  <c r="M116" i="8"/>
  <c r="H117" i="8"/>
  <c r="H116" i="8" s="1"/>
  <c r="E116" i="8" s="1"/>
  <c r="H96" i="8"/>
  <c r="H95" i="8"/>
  <c r="H94" i="8" s="1"/>
  <c r="E94" i="8" s="1"/>
  <c r="M94" i="8"/>
  <c r="L94" i="8"/>
  <c r="K94" i="8"/>
  <c r="J94" i="8"/>
  <c r="I94" i="8"/>
  <c r="J78" i="8"/>
  <c r="K78" i="8"/>
  <c r="L78" i="8"/>
  <c r="M78" i="8"/>
  <c r="I78" i="8"/>
  <c r="H79" i="8"/>
  <c r="E113" i="8" l="1"/>
  <c r="E64" i="8"/>
  <c r="E49" i="8"/>
  <c r="E52" i="8"/>
  <c r="E55" i="8"/>
  <c r="E58" i="8"/>
  <c r="E61" i="8"/>
  <c r="E67" i="8" l="1"/>
  <c r="E41" i="8" l="1"/>
  <c r="E33" i="8"/>
  <c r="E29" i="8"/>
  <c r="E37" i="8"/>
  <c r="E13" i="8" l="1"/>
  <c r="N118" i="8" l="1"/>
  <c r="H109" i="8" l="1"/>
  <c r="H108" i="8"/>
  <c r="M107" i="8"/>
  <c r="L107" i="8"/>
  <c r="K107" i="8"/>
  <c r="J107" i="8"/>
  <c r="I107" i="8"/>
  <c r="H112" i="8"/>
  <c r="H111" i="8"/>
  <c r="M110" i="8"/>
  <c r="L110" i="8"/>
  <c r="K110" i="8"/>
  <c r="J110" i="8"/>
  <c r="I110" i="8"/>
  <c r="H90" i="8"/>
  <c r="H89" i="8"/>
  <c r="M88" i="8"/>
  <c r="L88" i="8"/>
  <c r="K88" i="8"/>
  <c r="J88" i="8"/>
  <c r="I88" i="8"/>
  <c r="H93" i="8"/>
  <c r="H92" i="8"/>
  <c r="M91" i="8"/>
  <c r="L91" i="8"/>
  <c r="K91" i="8"/>
  <c r="J91" i="8"/>
  <c r="I91" i="8"/>
  <c r="H107" i="8" l="1"/>
  <c r="E107" i="8" s="1"/>
  <c r="H110" i="8"/>
  <c r="E110" i="8" s="1"/>
  <c r="H88" i="8"/>
  <c r="E88" i="8" s="1"/>
  <c r="H91" i="8"/>
  <c r="E91" i="8" s="1"/>
  <c r="H81" i="8"/>
  <c r="H80" i="8"/>
  <c r="E21" i="8"/>
  <c r="E25" i="8"/>
  <c r="E83" i="8" l="1"/>
  <c r="H78" i="8"/>
  <c r="E78" i="8" s="1"/>
  <c r="E17" i="8"/>
  <c r="J75" i="8"/>
  <c r="K75" i="8"/>
  <c r="L75" i="8"/>
  <c r="M75" i="8"/>
  <c r="I75" i="8"/>
  <c r="H77" i="8"/>
  <c r="H76" i="8"/>
  <c r="H47" i="8"/>
  <c r="H48" i="8"/>
  <c r="I46" i="8"/>
  <c r="J46" i="8"/>
  <c r="H46" i="8" l="1"/>
  <c r="H75" i="8"/>
  <c r="E75" i="8" s="1"/>
  <c r="F118" i="8"/>
  <c r="J98" i="8"/>
  <c r="K98" i="8"/>
  <c r="L98" i="8"/>
  <c r="M98" i="8"/>
  <c r="I98" i="8"/>
  <c r="H106" i="8" l="1"/>
  <c r="H105" i="8"/>
  <c r="I104" i="8"/>
  <c r="J104" i="8"/>
  <c r="K104" i="8"/>
  <c r="L104" i="8"/>
  <c r="M104" i="8"/>
  <c r="H104" i="8" l="1"/>
  <c r="E104" i="8" s="1"/>
  <c r="K46" i="8" l="1"/>
  <c r="L46" i="8"/>
  <c r="M46" i="8"/>
  <c r="E46" i="8" l="1"/>
  <c r="E101" i="8" l="1"/>
  <c r="M72" i="8" l="1"/>
  <c r="M118" i="8" s="1"/>
  <c r="L72" i="8"/>
  <c r="L118" i="8" s="1"/>
  <c r="K72" i="8"/>
  <c r="K118" i="8" s="1"/>
  <c r="H74" i="8"/>
  <c r="H73" i="8" l="1"/>
  <c r="J72" i="8"/>
  <c r="J118" i="8" s="1"/>
  <c r="H72" i="8" l="1"/>
  <c r="I72" i="8"/>
  <c r="I118" i="8" s="1"/>
  <c r="E72" i="8" l="1"/>
  <c r="H99" i="8"/>
  <c r="H100" i="8"/>
  <c r="H98" i="8" l="1"/>
  <c r="H118" i="8" s="1"/>
  <c r="E98" i="8" l="1"/>
  <c r="E118" i="8" s="1"/>
</calcChain>
</file>

<file path=xl/sharedStrings.xml><?xml version="1.0" encoding="utf-8"?>
<sst xmlns="http://schemas.openxmlformats.org/spreadsheetml/2006/main" count="272" uniqueCount="126">
  <si>
    <t>к муниципальной программе</t>
  </si>
  <si>
    <t>№ п/п</t>
  </si>
  <si>
    <t>Источники финансирования</t>
  </si>
  <si>
    <t>Остаток сметной стоимости до ввода в эксплуатацию, тыс.руб.</t>
  </si>
  <si>
    <t>Всего</t>
  </si>
  <si>
    <t>Средстава бюджета Московской области</t>
  </si>
  <si>
    <t>Средства бюджета Одинцовского городского округа</t>
  </si>
  <si>
    <t xml:space="preserve">Годы проектирования/строительства
/реконструкции объектов муниципальной собственности
</t>
  </si>
  <si>
    <t xml:space="preserve">Мощность/
прирост мощности объекта 
(кв. метр, погонный метр, место, койко-место и т.д.)
</t>
  </si>
  <si>
    <t>Предельная стоимость объекта (тыс.руб.)</t>
  </si>
  <si>
    <t>Финансирование (тыс.руб.)</t>
  </si>
  <si>
    <t xml:space="preserve">Наименование главного распорядителя средств бюджета
Одинцовского 
городского округа
</t>
  </si>
  <si>
    <t>Администрация Одинцовского городского округа</t>
  </si>
  <si>
    <t>Итого:</t>
  </si>
  <si>
    <t>Строительство сетей водоснабжения и водоотведения в д. Подушкино Одинцовского г.о.</t>
  </si>
  <si>
    <t>2.</t>
  </si>
  <si>
    <t>3.</t>
  </si>
  <si>
    <t>Направление инвестирования, наименование объекта, адрес объекта, сведения о муниципальной регистрации права собственности</t>
  </si>
  <si>
    <t>Реконструкция ВЗУ с. Каринское, Одинцовский г.о. (в т.ч. ПИР)</t>
  </si>
  <si>
    <t>2022-2024</t>
  </si>
  <si>
    <t>600 м/куб. сут</t>
  </si>
  <si>
    <t>Строительство блочно-модульных очистных сооружений с. Каринское Одинцовский г.о. (в т.ч. ПИР)</t>
  </si>
  <si>
    <t>Строительство системы ливневой канализации д.Раздоры, Одинцовский г.о., Московская область (в т.ч. ПИР).</t>
  </si>
  <si>
    <t>2023-2024</t>
  </si>
  <si>
    <t xml:space="preserve">Заместитель Главы Администрации </t>
  </si>
  <si>
    <t>М.В. Коротаев</t>
  </si>
  <si>
    <t>2022-2023</t>
  </si>
  <si>
    <t>Строительство сетей водоснабжения р.п.Новоивановское, г.о. Одинцовский, в т.ч. ПИР</t>
  </si>
  <si>
    <t>15 000 м.</t>
  </si>
  <si>
    <t>2500 пог.м.</t>
  </si>
  <si>
    <t>1194 п.м.</t>
  </si>
  <si>
    <t>Профинансировано на 01.01.22, тыс.руб.</t>
  </si>
  <si>
    <t>1.</t>
  </si>
  <si>
    <t>4.</t>
  </si>
  <si>
    <t>5.</t>
  </si>
  <si>
    <t>Строительство новых блоков грубой и биологической очистки, нового блока доочистки на очистных сооружениях, расположенных по адресу: п. ВНИИССОК, ул. Липовая, д.1-а (в том числе ПИР)</t>
  </si>
  <si>
    <t>6.</t>
  </si>
  <si>
    <t>7000 куб/м</t>
  </si>
  <si>
    <t>АДРЕСНЫЙ ПЕРЕЧЕНЬ ПО СТРОИТЕЛЬСТВУ И РЕКОНСТРУКЦИИ
ОБЪЕКТОВ МУНИЦИПАЛЬНОЙ СОБСТВЕННОСТИ ОДИНЦОВСКОГО ГОРОДСКОГО ОКРУГА МОСКОВСКОЙ ОБЛАСТИ,
ФИНАНСИРОВАНИЕ КОТОРЫХ ПРЕДУСМОТРЕНО МУНИЦИПАЛЬНОЙ ПРОГРАММОЙ                                                                                                                                                                                                                  "Развитие инженерной инфраструктуры, энергоэффективности и отрасли обращения с отходами"</t>
  </si>
  <si>
    <t>Мероприятие F5.01. Строительство и реконструкция (модернизация) объектов питьевого водоснабжения</t>
  </si>
  <si>
    <t xml:space="preserve">Реконструкция ВЗУ-8 г.п. Одинцово Одинцовский г.о. </t>
  </si>
  <si>
    <t>Итого</t>
  </si>
  <si>
    <t>Средства федерального бюджета</t>
  </si>
  <si>
    <t>Средства бюджета Московской области</t>
  </si>
  <si>
    <t>Средства бюджета  Одинцовского городского округа</t>
  </si>
  <si>
    <t xml:space="preserve">Реконструкция ВЗУ  Н.Ромашково Одинцовский г.о. </t>
  </si>
  <si>
    <t xml:space="preserve">Реконструкция ВЗУ В.Ромашково Одинцовский г.о. </t>
  </si>
  <si>
    <t xml:space="preserve">Реконструкция ВЗУ  ПМС-4  п.Часцовское  Одинцовский г.о. </t>
  </si>
  <si>
    <t>Мероприятие 01.01. Строительство и реконструкция объектов очистки сточных вод муниципальной собственности</t>
  </si>
  <si>
    <t>Реконструкция очистных сооружений производительностью 12 425 м3/сут, расположенных по адресу: Московская область, г. Звенигород, Верхний Посад, проезд Проектируемый, владение 21 (в т.ч. ПИР)</t>
  </si>
  <si>
    <t>7.</t>
  </si>
  <si>
    <t>8.</t>
  </si>
  <si>
    <t>Мероприятие 02.01. Строительство (реконструкция) канализационных коллекторов, канализационных насосных станций муниципальной собственности</t>
  </si>
  <si>
    <t>Строительство канализационного коллектора с реконструкцией 2 -х КНС расположенного на территории с.Ромашково через с. Немчиновка с подключением к сетям АО " Мосводоканал" ( в.т.ч. ПИР, в.т.ч. тех. присоединение)</t>
  </si>
  <si>
    <t>Мероприятие 01.01 – Строительство и реконструкция объектов теплоснабжения  муниципальной собственности</t>
  </si>
  <si>
    <t>Реконструкция ЦТП Одинцовский г.о. п. Жуковка-1 (в т.ч. ПИР)</t>
  </si>
  <si>
    <t>Реконструкция котельной Одинцовский район, с/п Барвихинское, поселок д/х Жуковка, Жуковка-2 (в т.ч. ПИР)</t>
  </si>
  <si>
    <t>Мероприятие 02.01 – Строительство и реконструкция сетей водоснабжения, водоотведения, теплоснабжения муниципальной собственности</t>
  </si>
  <si>
    <t>Строительство сетей водоснабжения и водоотведения  на территориии д.Мамоново ( в т.ч. ПИР)</t>
  </si>
  <si>
    <t>Строительство сетей водоснабжения и водоотведения  на территориии д.Баковка ( в т.ч. ПИР)</t>
  </si>
  <si>
    <t>9.</t>
  </si>
  <si>
    <t>10.</t>
  </si>
  <si>
    <t>11.</t>
  </si>
  <si>
    <t>12.</t>
  </si>
  <si>
    <t>13.</t>
  </si>
  <si>
    <t>14.</t>
  </si>
  <si>
    <t>15.</t>
  </si>
  <si>
    <t>16.</t>
  </si>
  <si>
    <t>4,08 тыс.куб.м/сутки</t>
  </si>
  <si>
    <t>1,20 тыс.куб.м/сутки</t>
  </si>
  <si>
    <t>0,60 тыс.куб.м/сутки</t>
  </si>
  <si>
    <t>12 425 м3/сут</t>
  </si>
  <si>
    <t>Строительство 2- х кнс мощностью 1,7 м3/сут и 3,9 м3/сут, с реконструкцией 2- х кнс производительностью 5,6 м3/сут и 6,5 м3/сут</t>
  </si>
  <si>
    <t>20 км.</t>
  </si>
  <si>
    <t>11,15 км.</t>
  </si>
  <si>
    <t>Приложение 3</t>
  </si>
  <si>
    <t>Реконструкция ВЗУ 1 г.п. Большие Вяземы Одинцовский городской округ</t>
  </si>
  <si>
    <t>Реконструкция ВЗУ ВНИИССОК г.п. Лесной городок Одинцовский городской округ</t>
  </si>
  <si>
    <t>Реконструкция ВЗУ-2 г.п. Большие Вяземы</t>
  </si>
  <si>
    <t>Реконструкция ВЗУ-7 г.п. Одинцово Одинцовский городской округ</t>
  </si>
  <si>
    <t>2026-2027</t>
  </si>
  <si>
    <t>Мероприятие 02.01. Строительство и реконструкция объектов водоснабжения муниципальной собственности</t>
  </si>
  <si>
    <t>2,15 тыс.куб.м/сутки</t>
  </si>
  <si>
    <t>1,48 тыс.куб.м/сутки</t>
  </si>
  <si>
    <t>1,75 тыс.куб.м/сутки</t>
  </si>
  <si>
    <t>8,76 тыс.куб.м/сутки</t>
  </si>
  <si>
    <t>Реконструкция ВЗУ 5, расположенного по адресу: Московской области, Одинцовский г.о., р.п. Большие 
Вяземы, ул. Институт, корпус Б</t>
  </si>
  <si>
    <t>Реконструкция ВЗУ г. Кубинка Одинцовский городской округ</t>
  </si>
  <si>
    <t>Реконструкция ВЗУ д. Дудино Одинцовский городской округ</t>
  </si>
  <si>
    <t>Реконструкция ВЗУ Ликино Одинцовский городской округ</t>
  </si>
  <si>
    <t>Реконструкция ВЗУ-10 Одинцовский городской округ</t>
  </si>
  <si>
    <t>Реконструкция ВЗУ-6 Одинцовский городской округ</t>
  </si>
  <si>
    <t>Реконструкция ВЗУ-9 Одинцовский городской округ</t>
  </si>
  <si>
    <t>0,06 тыс.куб.м/сутки</t>
  </si>
  <si>
    <t>3,02 тыс.куб.м/сутки</t>
  </si>
  <si>
    <t>4,8 тыс.куб.м/сутки</t>
  </si>
  <si>
    <t>4,68 тыс.куб.м/сутки</t>
  </si>
  <si>
    <t>3,12 тыс.куб.м/сутки</t>
  </si>
  <si>
    <t xml:space="preserve">Реконструкция сети водоотведения поверхностных стоков ЖК "Гусарская Баллада" Одинцовский г.о. </t>
  </si>
  <si>
    <t>15 км.</t>
  </si>
  <si>
    <t>17.</t>
  </si>
  <si>
    <t>18.</t>
  </si>
  <si>
    <t>19.</t>
  </si>
  <si>
    <t>15 МВт.</t>
  </si>
  <si>
    <t>3 МВт.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</si>
  <si>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</si>
  <si>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</si>
  <si>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</si>
  <si>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</si>
  <si>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</si>
  <si>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</si>
  <si>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</si>
  <si>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</si>
  <si>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</si>
  <si>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2024-2026</t>
  </si>
  <si>
    <t>2023-2026</t>
  </si>
  <si>
    <t>1,56 тыс.куб.м/сутки</t>
  </si>
  <si>
    <t>Подпрограмма "Чистая вода"</t>
  </si>
  <si>
    <t>Подпрограмма "Системы водоотведения"</t>
  </si>
  <si>
    <t>Подпрограмма «Объекты теплоснабжения, инженерные коммуникации»</t>
  </si>
  <si>
    <t>29.</t>
  </si>
  <si>
    <t>30.</t>
  </si>
  <si>
    <t>Строительство сетей водопровода, расположенных по адресу: д.Ранис, Одинцовский г.о. ( в т.ч. ПИР)</t>
  </si>
  <si>
    <t>3 км.</t>
  </si>
  <si>
    <t>ПРОЕКТ</t>
  </si>
  <si>
    <t>Приложение 2 к постановлению Администрации Одинцовского городского округа  Московской области от 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</si>
</sst>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.000"/>
    <numFmt numFmtId="166" formatCode="#,##0.00000"/>
    <numFmt numFmtId="167" formatCode="0.00000"/>
  </numFmts>
  <fonts count="1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166" fontId="2" fillId="2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/>
    <xf numFmtId="0" fontId="5" fillId="0" borderId="2" xfId="0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4" fillId="0" borderId="0" xfId="0" applyFont="1" applyFill="1"/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4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4" fillId="0" borderId="0" xfId="0" applyFont="1" applyBorder="1"/>
    <xf numFmtId="4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/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164" fontId="1" fillId="0" borderId="0" xfId="0" applyNumberFormat="1" applyFont="1" applyFill="1" applyAlignment="1">
      <alignment horizontal="center" vertical="center" wrapText="1"/>
    </xf>
    <xf numFmtId="166" fontId="8" fillId="0" borderId="0" xfId="0" applyNumberFormat="1" applyFont="1"/>
    <xf numFmtId="0" fontId="8" fillId="0" borderId="0" xfId="0" applyFont="1"/>
    <xf numFmtId="0" fontId="8" fillId="0" borderId="0" xfId="0" applyFont="1" applyFill="1"/>
    <xf numFmtId="0" fontId="1" fillId="0" borderId="0" xfId="0" applyFont="1" applyFill="1"/>
    <xf numFmtId="0" fontId="1" fillId="0" borderId="0" xfId="0" applyFont="1" applyAlignment="1"/>
    <xf numFmtId="0" fontId="9" fillId="0" borderId="0" xfId="0" applyFont="1" applyFill="1" applyAlignment="1">
      <alignment vertical="top"/>
    </xf>
    <xf numFmtId="0" fontId="9" fillId="0" borderId="0" xfId="0" applyFont="1" applyAlignment="1">
      <alignment vertical="top" wrapText="1"/>
    </xf>
    <xf numFmtId="0" fontId="4" fillId="2" borderId="0" xfId="0" applyFont="1" applyFill="1"/>
    <xf numFmtId="0" fontId="9" fillId="0" borderId="0" xfId="0" applyFont="1"/>
    <xf numFmtId="0" fontId="2" fillId="0" borderId="0" xfId="0" applyFont="1" applyFill="1"/>
    <xf numFmtId="0" fontId="1" fillId="0" borderId="0" xfId="0" applyFont="1"/>
    <xf numFmtId="0" fontId="10" fillId="0" borderId="0" xfId="0" applyFont="1" applyFill="1"/>
    <xf numFmtId="0" fontId="9" fillId="0" borderId="0" xfId="0" applyFont="1" applyFill="1"/>
    <xf numFmtId="0" fontId="10" fillId="0" borderId="0" xfId="0" applyFont="1"/>
    <xf numFmtId="166" fontId="2" fillId="3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/>
    </xf>
    <xf numFmtId="166" fontId="14" fillId="0" borderId="1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Fill="1"/>
    <xf numFmtId="0" fontId="0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166" fontId="2" fillId="2" borderId="6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166" fontId="2" fillId="2" borderId="8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24"/>
  <sheetViews>
    <sheetView tabSelected="1" view="pageBreakPreview" topLeftCell="A4" zoomScale="90" zoomScaleNormal="90" zoomScaleSheetLayoutView="90" zoomScalePageLayoutView="85" workbookViewId="0">
      <selection activeCell="F17" sqref="F17:F20"/>
    </sheetView>
  </sheetViews>
  <sheetFormatPr defaultRowHeight="15" x14ac:dyDescent="0.25"/>
  <cols>
    <col min="1" max="1" width="9.140625" style="7"/>
    <col min="2" max="2" width="26.85546875" style="21" customWidth="1"/>
    <col min="3" max="3" width="17" style="7" customWidth="1"/>
    <col min="4" max="4" width="18" style="99" customWidth="1"/>
    <col min="5" max="5" width="18" style="21" customWidth="1"/>
    <col min="6" max="6" width="18.140625" style="21" customWidth="1"/>
    <col min="7" max="7" width="31.28515625" style="50" customWidth="1"/>
    <col min="8" max="8" width="16.85546875" style="7" customWidth="1"/>
    <col min="9" max="9" width="14" style="7" customWidth="1"/>
    <col min="10" max="10" width="17" style="21" customWidth="1"/>
    <col min="11" max="11" width="15.140625" style="50" customWidth="1"/>
    <col min="12" max="12" width="16.28515625" style="21" customWidth="1"/>
    <col min="13" max="13" width="15.7109375" style="7" customWidth="1"/>
    <col min="14" max="14" width="24.42578125" style="7" customWidth="1"/>
    <col min="15" max="15" width="17.28515625" style="7" customWidth="1"/>
    <col min="16" max="16" width="12" style="7" bestFit="1" customWidth="1"/>
    <col min="17" max="259" width="9.140625" style="7"/>
    <col min="260" max="260" width="25.28515625" style="7" customWidth="1"/>
    <col min="261" max="262" width="44.7109375" style="7" customWidth="1"/>
    <col min="263" max="263" width="34.5703125" style="7" customWidth="1"/>
    <col min="264" max="264" width="36.7109375" style="7" customWidth="1"/>
    <col min="265" max="265" width="31.85546875" style="7" customWidth="1"/>
    <col min="266" max="515" width="9.140625" style="7"/>
    <col min="516" max="516" width="25.28515625" style="7" customWidth="1"/>
    <col min="517" max="518" width="44.7109375" style="7" customWidth="1"/>
    <col min="519" max="519" width="34.5703125" style="7" customWidth="1"/>
    <col min="520" max="520" width="36.7109375" style="7" customWidth="1"/>
    <col min="521" max="521" width="31.85546875" style="7" customWidth="1"/>
    <col min="522" max="771" width="9.140625" style="7"/>
    <col min="772" max="772" width="25.28515625" style="7" customWidth="1"/>
    <col min="773" max="774" width="44.7109375" style="7" customWidth="1"/>
    <col min="775" max="775" width="34.5703125" style="7" customWidth="1"/>
    <col min="776" max="776" width="36.7109375" style="7" customWidth="1"/>
    <col min="777" max="777" width="31.85546875" style="7" customWidth="1"/>
    <col min="778" max="1027" width="9.140625" style="7"/>
    <col min="1028" max="1028" width="25.28515625" style="7" customWidth="1"/>
    <col min="1029" max="1030" width="44.7109375" style="7" customWidth="1"/>
    <col min="1031" max="1031" width="34.5703125" style="7" customWidth="1"/>
    <col min="1032" max="1032" width="36.7109375" style="7" customWidth="1"/>
    <col min="1033" max="1033" width="31.85546875" style="7" customWidth="1"/>
    <col min="1034" max="1283" width="9.140625" style="7"/>
    <col min="1284" max="1284" width="25.28515625" style="7" customWidth="1"/>
    <col min="1285" max="1286" width="44.7109375" style="7" customWidth="1"/>
    <col min="1287" max="1287" width="34.5703125" style="7" customWidth="1"/>
    <col min="1288" max="1288" width="36.7109375" style="7" customWidth="1"/>
    <col min="1289" max="1289" width="31.85546875" style="7" customWidth="1"/>
    <col min="1290" max="1539" width="9.140625" style="7"/>
    <col min="1540" max="1540" width="25.28515625" style="7" customWidth="1"/>
    <col min="1541" max="1542" width="44.7109375" style="7" customWidth="1"/>
    <col min="1543" max="1543" width="34.5703125" style="7" customWidth="1"/>
    <col min="1544" max="1544" width="36.7109375" style="7" customWidth="1"/>
    <col min="1545" max="1545" width="31.85546875" style="7" customWidth="1"/>
    <col min="1546" max="1795" width="9.140625" style="7"/>
    <col min="1796" max="1796" width="25.28515625" style="7" customWidth="1"/>
    <col min="1797" max="1798" width="44.7109375" style="7" customWidth="1"/>
    <col min="1799" max="1799" width="34.5703125" style="7" customWidth="1"/>
    <col min="1800" max="1800" width="36.7109375" style="7" customWidth="1"/>
    <col min="1801" max="1801" width="31.85546875" style="7" customWidth="1"/>
    <col min="1802" max="2051" width="9.140625" style="7"/>
    <col min="2052" max="2052" width="25.28515625" style="7" customWidth="1"/>
    <col min="2053" max="2054" width="44.7109375" style="7" customWidth="1"/>
    <col min="2055" max="2055" width="34.5703125" style="7" customWidth="1"/>
    <col min="2056" max="2056" width="36.7109375" style="7" customWidth="1"/>
    <col min="2057" max="2057" width="31.85546875" style="7" customWidth="1"/>
    <col min="2058" max="2307" width="9.140625" style="7"/>
    <col min="2308" max="2308" width="25.28515625" style="7" customWidth="1"/>
    <col min="2309" max="2310" width="44.7109375" style="7" customWidth="1"/>
    <col min="2311" max="2311" width="34.5703125" style="7" customWidth="1"/>
    <col min="2312" max="2312" width="36.7109375" style="7" customWidth="1"/>
    <col min="2313" max="2313" width="31.85546875" style="7" customWidth="1"/>
    <col min="2314" max="2563" width="9.140625" style="7"/>
    <col min="2564" max="2564" width="25.28515625" style="7" customWidth="1"/>
    <col min="2565" max="2566" width="44.7109375" style="7" customWidth="1"/>
    <col min="2567" max="2567" width="34.5703125" style="7" customWidth="1"/>
    <col min="2568" max="2568" width="36.7109375" style="7" customWidth="1"/>
    <col min="2569" max="2569" width="31.85546875" style="7" customWidth="1"/>
    <col min="2570" max="2819" width="9.140625" style="7"/>
    <col min="2820" max="2820" width="25.28515625" style="7" customWidth="1"/>
    <col min="2821" max="2822" width="44.7109375" style="7" customWidth="1"/>
    <col min="2823" max="2823" width="34.5703125" style="7" customWidth="1"/>
    <col min="2824" max="2824" width="36.7109375" style="7" customWidth="1"/>
    <col min="2825" max="2825" width="31.85546875" style="7" customWidth="1"/>
    <col min="2826" max="3075" width="9.140625" style="7"/>
    <col min="3076" max="3076" width="25.28515625" style="7" customWidth="1"/>
    <col min="3077" max="3078" width="44.7109375" style="7" customWidth="1"/>
    <col min="3079" max="3079" width="34.5703125" style="7" customWidth="1"/>
    <col min="3080" max="3080" width="36.7109375" style="7" customWidth="1"/>
    <col min="3081" max="3081" width="31.85546875" style="7" customWidth="1"/>
    <col min="3082" max="3331" width="9.140625" style="7"/>
    <col min="3332" max="3332" width="25.28515625" style="7" customWidth="1"/>
    <col min="3333" max="3334" width="44.7109375" style="7" customWidth="1"/>
    <col min="3335" max="3335" width="34.5703125" style="7" customWidth="1"/>
    <col min="3336" max="3336" width="36.7109375" style="7" customWidth="1"/>
    <col min="3337" max="3337" width="31.85546875" style="7" customWidth="1"/>
    <col min="3338" max="3587" width="9.140625" style="7"/>
    <col min="3588" max="3588" width="25.28515625" style="7" customWidth="1"/>
    <col min="3589" max="3590" width="44.7109375" style="7" customWidth="1"/>
    <col min="3591" max="3591" width="34.5703125" style="7" customWidth="1"/>
    <col min="3592" max="3592" width="36.7109375" style="7" customWidth="1"/>
    <col min="3593" max="3593" width="31.85546875" style="7" customWidth="1"/>
    <col min="3594" max="3843" width="9.140625" style="7"/>
    <col min="3844" max="3844" width="25.28515625" style="7" customWidth="1"/>
    <col min="3845" max="3846" width="44.7109375" style="7" customWidth="1"/>
    <col min="3847" max="3847" width="34.5703125" style="7" customWidth="1"/>
    <col min="3848" max="3848" width="36.7109375" style="7" customWidth="1"/>
    <col min="3849" max="3849" width="31.85546875" style="7" customWidth="1"/>
    <col min="3850" max="4099" width="9.140625" style="7"/>
    <col min="4100" max="4100" width="25.28515625" style="7" customWidth="1"/>
    <col min="4101" max="4102" width="44.7109375" style="7" customWidth="1"/>
    <col min="4103" max="4103" width="34.5703125" style="7" customWidth="1"/>
    <col min="4104" max="4104" width="36.7109375" style="7" customWidth="1"/>
    <col min="4105" max="4105" width="31.85546875" style="7" customWidth="1"/>
    <col min="4106" max="4355" width="9.140625" style="7"/>
    <col min="4356" max="4356" width="25.28515625" style="7" customWidth="1"/>
    <col min="4357" max="4358" width="44.7109375" style="7" customWidth="1"/>
    <col min="4359" max="4359" width="34.5703125" style="7" customWidth="1"/>
    <col min="4360" max="4360" width="36.7109375" style="7" customWidth="1"/>
    <col min="4361" max="4361" width="31.85546875" style="7" customWidth="1"/>
    <col min="4362" max="4611" width="9.140625" style="7"/>
    <col min="4612" max="4612" width="25.28515625" style="7" customWidth="1"/>
    <col min="4613" max="4614" width="44.7109375" style="7" customWidth="1"/>
    <col min="4615" max="4615" width="34.5703125" style="7" customWidth="1"/>
    <col min="4616" max="4616" width="36.7109375" style="7" customWidth="1"/>
    <col min="4617" max="4617" width="31.85546875" style="7" customWidth="1"/>
    <col min="4618" max="4867" width="9.140625" style="7"/>
    <col min="4868" max="4868" width="25.28515625" style="7" customWidth="1"/>
    <col min="4869" max="4870" width="44.7109375" style="7" customWidth="1"/>
    <col min="4871" max="4871" width="34.5703125" style="7" customWidth="1"/>
    <col min="4872" max="4872" width="36.7109375" style="7" customWidth="1"/>
    <col min="4873" max="4873" width="31.85546875" style="7" customWidth="1"/>
    <col min="4874" max="5123" width="9.140625" style="7"/>
    <col min="5124" max="5124" width="25.28515625" style="7" customWidth="1"/>
    <col min="5125" max="5126" width="44.7109375" style="7" customWidth="1"/>
    <col min="5127" max="5127" width="34.5703125" style="7" customWidth="1"/>
    <col min="5128" max="5128" width="36.7109375" style="7" customWidth="1"/>
    <col min="5129" max="5129" width="31.85546875" style="7" customWidth="1"/>
    <col min="5130" max="5379" width="9.140625" style="7"/>
    <col min="5380" max="5380" width="25.28515625" style="7" customWidth="1"/>
    <col min="5381" max="5382" width="44.7109375" style="7" customWidth="1"/>
    <col min="5383" max="5383" width="34.5703125" style="7" customWidth="1"/>
    <col min="5384" max="5384" width="36.7109375" style="7" customWidth="1"/>
    <col min="5385" max="5385" width="31.85546875" style="7" customWidth="1"/>
    <col min="5386" max="5635" width="9.140625" style="7"/>
    <col min="5636" max="5636" width="25.28515625" style="7" customWidth="1"/>
    <col min="5637" max="5638" width="44.7109375" style="7" customWidth="1"/>
    <col min="5639" max="5639" width="34.5703125" style="7" customWidth="1"/>
    <col min="5640" max="5640" width="36.7109375" style="7" customWidth="1"/>
    <col min="5641" max="5641" width="31.85546875" style="7" customWidth="1"/>
    <col min="5642" max="5891" width="9.140625" style="7"/>
    <col min="5892" max="5892" width="25.28515625" style="7" customWidth="1"/>
    <col min="5893" max="5894" width="44.7109375" style="7" customWidth="1"/>
    <col min="5895" max="5895" width="34.5703125" style="7" customWidth="1"/>
    <col min="5896" max="5896" width="36.7109375" style="7" customWidth="1"/>
    <col min="5897" max="5897" width="31.85546875" style="7" customWidth="1"/>
    <col min="5898" max="6147" width="9.140625" style="7"/>
    <col min="6148" max="6148" width="25.28515625" style="7" customWidth="1"/>
    <col min="6149" max="6150" width="44.7109375" style="7" customWidth="1"/>
    <col min="6151" max="6151" width="34.5703125" style="7" customWidth="1"/>
    <col min="6152" max="6152" width="36.7109375" style="7" customWidth="1"/>
    <col min="6153" max="6153" width="31.85546875" style="7" customWidth="1"/>
    <col min="6154" max="6403" width="9.140625" style="7"/>
    <col min="6404" max="6404" width="25.28515625" style="7" customWidth="1"/>
    <col min="6405" max="6406" width="44.7109375" style="7" customWidth="1"/>
    <col min="6407" max="6407" width="34.5703125" style="7" customWidth="1"/>
    <col min="6408" max="6408" width="36.7109375" style="7" customWidth="1"/>
    <col min="6409" max="6409" width="31.85546875" style="7" customWidth="1"/>
    <col min="6410" max="6659" width="9.140625" style="7"/>
    <col min="6660" max="6660" width="25.28515625" style="7" customWidth="1"/>
    <col min="6661" max="6662" width="44.7109375" style="7" customWidth="1"/>
    <col min="6663" max="6663" width="34.5703125" style="7" customWidth="1"/>
    <col min="6664" max="6664" width="36.7109375" style="7" customWidth="1"/>
    <col min="6665" max="6665" width="31.85546875" style="7" customWidth="1"/>
    <col min="6666" max="6915" width="9.140625" style="7"/>
    <col min="6916" max="6916" width="25.28515625" style="7" customWidth="1"/>
    <col min="6917" max="6918" width="44.7109375" style="7" customWidth="1"/>
    <col min="6919" max="6919" width="34.5703125" style="7" customWidth="1"/>
    <col min="6920" max="6920" width="36.7109375" style="7" customWidth="1"/>
    <col min="6921" max="6921" width="31.85546875" style="7" customWidth="1"/>
    <col min="6922" max="7171" width="9.140625" style="7"/>
    <col min="7172" max="7172" width="25.28515625" style="7" customWidth="1"/>
    <col min="7173" max="7174" width="44.7109375" style="7" customWidth="1"/>
    <col min="7175" max="7175" width="34.5703125" style="7" customWidth="1"/>
    <col min="7176" max="7176" width="36.7109375" style="7" customWidth="1"/>
    <col min="7177" max="7177" width="31.85546875" style="7" customWidth="1"/>
    <col min="7178" max="7427" width="9.140625" style="7"/>
    <col min="7428" max="7428" width="25.28515625" style="7" customWidth="1"/>
    <col min="7429" max="7430" width="44.7109375" style="7" customWidth="1"/>
    <col min="7431" max="7431" width="34.5703125" style="7" customWidth="1"/>
    <col min="7432" max="7432" width="36.7109375" style="7" customWidth="1"/>
    <col min="7433" max="7433" width="31.85546875" style="7" customWidth="1"/>
    <col min="7434" max="7683" width="9.140625" style="7"/>
    <col min="7684" max="7684" width="25.28515625" style="7" customWidth="1"/>
    <col min="7685" max="7686" width="44.7109375" style="7" customWidth="1"/>
    <col min="7687" max="7687" width="34.5703125" style="7" customWidth="1"/>
    <col min="7688" max="7688" width="36.7109375" style="7" customWidth="1"/>
    <col min="7689" max="7689" width="31.85546875" style="7" customWidth="1"/>
    <col min="7690" max="7939" width="9.140625" style="7"/>
    <col min="7940" max="7940" width="25.28515625" style="7" customWidth="1"/>
    <col min="7941" max="7942" width="44.7109375" style="7" customWidth="1"/>
    <col min="7943" max="7943" width="34.5703125" style="7" customWidth="1"/>
    <col min="7944" max="7944" width="36.7109375" style="7" customWidth="1"/>
    <col min="7945" max="7945" width="31.85546875" style="7" customWidth="1"/>
    <col min="7946" max="8195" width="9.140625" style="7"/>
    <col min="8196" max="8196" width="25.28515625" style="7" customWidth="1"/>
    <col min="8197" max="8198" width="44.7109375" style="7" customWidth="1"/>
    <col min="8199" max="8199" width="34.5703125" style="7" customWidth="1"/>
    <col min="8200" max="8200" width="36.7109375" style="7" customWidth="1"/>
    <col min="8201" max="8201" width="31.85546875" style="7" customWidth="1"/>
    <col min="8202" max="8451" width="9.140625" style="7"/>
    <col min="8452" max="8452" width="25.28515625" style="7" customWidth="1"/>
    <col min="8453" max="8454" width="44.7109375" style="7" customWidth="1"/>
    <col min="8455" max="8455" width="34.5703125" style="7" customWidth="1"/>
    <col min="8456" max="8456" width="36.7109375" style="7" customWidth="1"/>
    <col min="8457" max="8457" width="31.85546875" style="7" customWidth="1"/>
    <col min="8458" max="8707" width="9.140625" style="7"/>
    <col min="8708" max="8708" width="25.28515625" style="7" customWidth="1"/>
    <col min="8709" max="8710" width="44.7109375" style="7" customWidth="1"/>
    <col min="8711" max="8711" width="34.5703125" style="7" customWidth="1"/>
    <col min="8712" max="8712" width="36.7109375" style="7" customWidth="1"/>
    <col min="8713" max="8713" width="31.85546875" style="7" customWidth="1"/>
    <col min="8714" max="8963" width="9.140625" style="7"/>
    <col min="8964" max="8964" width="25.28515625" style="7" customWidth="1"/>
    <col min="8965" max="8966" width="44.7109375" style="7" customWidth="1"/>
    <col min="8967" max="8967" width="34.5703125" style="7" customWidth="1"/>
    <col min="8968" max="8968" width="36.7109375" style="7" customWidth="1"/>
    <col min="8969" max="8969" width="31.85546875" style="7" customWidth="1"/>
    <col min="8970" max="9219" width="9.140625" style="7"/>
    <col min="9220" max="9220" width="25.28515625" style="7" customWidth="1"/>
    <col min="9221" max="9222" width="44.7109375" style="7" customWidth="1"/>
    <col min="9223" max="9223" width="34.5703125" style="7" customWidth="1"/>
    <col min="9224" max="9224" width="36.7109375" style="7" customWidth="1"/>
    <col min="9225" max="9225" width="31.85546875" style="7" customWidth="1"/>
    <col min="9226" max="9475" width="9.140625" style="7"/>
    <col min="9476" max="9476" width="25.28515625" style="7" customWidth="1"/>
    <col min="9477" max="9478" width="44.7109375" style="7" customWidth="1"/>
    <col min="9479" max="9479" width="34.5703125" style="7" customWidth="1"/>
    <col min="9480" max="9480" width="36.7109375" style="7" customWidth="1"/>
    <col min="9481" max="9481" width="31.85546875" style="7" customWidth="1"/>
    <col min="9482" max="9731" width="9.140625" style="7"/>
    <col min="9732" max="9732" width="25.28515625" style="7" customWidth="1"/>
    <col min="9733" max="9734" width="44.7109375" style="7" customWidth="1"/>
    <col min="9735" max="9735" width="34.5703125" style="7" customWidth="1"/>
    <col min="9736" max="9736" width="36.7109375" style="7" customWidth="1"/>
    <col min="9737" max="9737" width="31.85546875" style="7" customWidth="1"/>
    <col min="9738" max="9987" width="9.140625" style="7"/>
    <col min="9988" max="9988" width="25.28515625" style="7" customWidth="1"/>
    <col min="9989" max="9990" width="44.7109375" style="7" customWidth="1"/>
    <col min="9991" max="9991" width="34.5703125" style="7" customWidth="1"/>
    <col min="9992" max="9992" width="36.7109375" style="7" customWidth="1"/>
    <col min="9993" max="9993" width="31.85546875" style="7" customWidth="1"/>
    <col min="9994" max="10243" width="9.140625" style="7"/>
    <col min="10244" max="10244" width="25.28515625" style="7" customWidth="1"/>
    <col min="10245" max="10246" width="44.7109375" style="7" customWidth="1"/>
    <col min="10247" max="10247" width="34.5703125" style="7" customWidth="1"/>
    <col min="10248" max="10248" width="36.7109375" style="7" customWidth="1"/>
    <col min="10249" max="10249" width="31.85546875" style="7" customWidth="1"/>
    <col min="10250" max="10499" width="9.140625" style="7"/>
    <col min="10500" max="10500" width="25.28515625" style="7" customWidth="1"/>
    <col min="10501" max="10502" width="44.7109375" style="7" customWidth="1"/>
    <col min="10503" max="10503" width="34.5703125" style="7" customWidth="1"/>
    <col min="10504" max="10504" width="36.7109375" style="7" customWidth="1"/>
    <col min="10505" max="10505" width="31.85546875" style="7" customWidth="1"/>
    <col min="10506" max="10755" width="9.140625" style="7"/>
    <col min="10756" max="10756" width="25.28515625" style="7" customWidth="1"/>
    <col min="10757" max="10758" width="44.7109375" style="7" customWidth="1"/>
    <col min="10759" max="10759" width="34.5703125" style="7" customWidth="1"/>
    <col min="10760" max="10760" width="36.7109375" style="7" customWidth="1"/>
    <col min="10761" max="10761" width="31.85546875" style="7" customWidth="1"/>
    <col min="10762" max="11011" width="9.140625" style="7"/>
    <col min="11012" max="11012" width="25.28515625" style="7" customWidth="1"/>
    <col min="11013" max="11014" width="44.7109375" style="7" customWidth="1"/>
    <col min="11015" max="11015" width="34.5703125" style="7" customWidth="1"/>
    <col min="11016" max="11016" width="36.7109375" style="7" customWidth="1"/>
    <col min="11017" max="11017" width="31.85546875" style="7" customWidth="1"/>
    <col min="11018" max="11267" width="9.140625" style="7"/>
    <col min="11268" max="11268" width="25.28515625" style="7" customWidth="1"/>
    <col min="11269" max="11270" width="44.7109375" style="7" customWidth="1"/>
    <col min="11271" max="11271" width="34.5703125" style="7" customWidth="1"/>
    <col min="11272" max="11272" width="36.7109375" style="7" customWidth="1"/>
    <col min="11273" max="11273" width="31.85546875" style="7" customWidth="1"/>
    <col min="11274" max="11523" width="9.140625" style="7"/>
    <col min="11524" max="11524" width="25.28515625" style="7" customWidth="1"/>
    <col min="11525" max="11526" width="44.7109375" style="7" customWidth="1"/>
    <col min="11527" max="11527" width="34.5703125" style="7" customWidth="1"/>
    <col min="11528" max="11528" width="36.7109375" style="7" customWidth="1"/>
    <col min="11529" max="11529" width="31.85546875" style="7" customWidth="1"/>
    <col min="11530" max="11779" width="9.140625" style="7"/>
    <col min="11780" max="11780" width="25.28515625" style="7" customWidth="1"/>
    <col min="11781" max="11782" width="44.7109375" style="7" customWidth="1"/>
    <col min="11783" max="11783" width="34.5703125" style="7" customWidth="1"/>
    <col min="11784" max="11784" width="36.7109375" style="7" customWidth="1"/>
    <col min="11785" max="11785" width="31.85546875" style="7" customWidth="1"/>
    <col min="11786" max="12035" width="9.140625" style="7"/>
    <col min="12036" max="12036" width="25.28515625" style="7" customWidth="1"/>
    <col min="12037" max="12038" width="44.7109375" style="7" customWidth="1"/>
    <col min="12039" max="12039" width="34.5703125" style="7" customWidth="1"/>
    <col min="12040" max="12040" width="36.7109375" style="7" customWidth="1"/>
    <col min="12041" max="12041" width="31.85546875" style="7" customWidth="1"/>
    <col min="12042" max="12291" width="9.140625" style="7"/>
    <col min="12292" max="12292" width="25.28515625" style="7" customWidth="1"/>
    <col min="12293" max="12294" width="44.7109375" style="7" customWidth="1"/>
    <col min="12295" max="12295" width="34.5703125" style="7" customWidth="1"/>
    <col min="12296" max="12296" width="36.7109375" style="7" customWidth="1"/>
    <col min="12297" max="12297" width="31.85546875" style="7" customWidth="1"/>
    <col min="12298" max="12547" width="9.140625" style="7"/>
    <col min="12548" max="12548" width="25.28515625" style="7" customWidth="1"/>
    <col min="12549" max="12550" width="44.7109375" style="7" customWidth="1"/>
    <col min="12551" max="12551" width="34.5703125" style="7" customWidth="1"/>
    <col min="12552" max="12552" width="36.7109375" style="7" customWidth="1"/>
    <col min="12553" max="12553" width="31.85546875" style="7" customWidth="1"/>
    <col min="12554" max="12803" width="9.140625" style="7"/>
    <col min="12804" max="12804" width="25.28515625" style="7" customWidth="1"/>
    <col min="12805" max="12806" width="44.7109375" style="7" customWidth="1"/>
    <col min="12807" max="12807" width="34.5703125" style="7" customWidth="1"/>
    <col min="12808" max="12808" width="36.7109375" style="7" customWidth="1"/>
    <col min="12809" max="12809" width="31.85546875" style="7" customWidth="1"/>
    <col min="12810" max="13059" width="9.140625" style="7"/>
    <col min="13060" max="13060" width="25.28515625" style="7" customWidth="1"/>
    <col min="13061" max="13062" width="44.7109375" style="7" customWidth="1"/>
    <col min="13063" max="13063" width="34.5703125" style="7" customWidth="1"/>
    <col min="13064" max="13064" width="36.7109375" style="7" customWidth="1"/>
    <col min="13065" max="13065" width="31.85546875" style="7" customWidth="1"/>
    <col min="13066" max="13315" width="9.140625" style="7"/>
    <col min="13316" max="13316" width="25.28515625" style="7" customWidth="1"/>
    <col min="13317" max="13318" width="44.7109375" style="7" customWidth="1"/>
    <col min="13319" max="13319" width="34.5703125" style="7" customWidth="1"/>
    <col min="13320" max="13320" width="36.7109375" style="7" customWidth="1"/>
    <col min="13321" max="13321" width="31.85546875" style="7" customWidth="1"/>
    <col min="13322" max="13571" width="9.140625" style="7"/>
    <col min="13572" max="13572" width="25.28515625" style="7" customWidth="1"/>
    <col min="13573" max="13574" width="44.7109375" style="7" customWidth="1"/>
    <col min="13575" max="13575" width="34.5703125" style="7" customWidth="1"/>
    <col min="13576" max="13576" width="36.7109375" style="7" customWidth="1"/>
    <col min="13577" max="13577" width="31.85546875" style="7" customWidth="1"/>
    <col min="13578" max="13827" width="9.140625" style="7"/>
    <col min="13828" max="13828" width="25.28515625" style="7" customWidth="1"/>
    <col min="13829" max="13830" width="44.7109375" style="7" customWidth="1"/>
    <col min="13831" max="13831" width="34.5703125" style="7" customWidth="1"/>
    <col min="13832" max="13832" width="36.7109375" style="7" customWidth="1"/>
    <col min="13833" max="13833" width="31.85546875" style="7" customWidth="1"/>
    <col min="13834" max="14083" width="9.140625" style="7"/>
    <col min="14084" max="14084" width="25.28515625" style="7" customWidth="1"/>
    <col min="14085" max="14086" width="44.7109375" style="7" customWidth="1"/>
    <col min="14087" max="14087" width="34.5703125" style="7" customWidth="1"/>
    <col min="14088" max="14088" width="36.7109375" style="7" customWidth="1"/>
    <col min="14089" max="14089" width="31.85546875" style="7" customWidth="1"/>
    <col min="14090" max="14339" width="9.140625" style="7"/>
    <col min="14340" max="14340" width="25.28515625" style="7" customWidth="1"/>
    <col min="14341" max="14342" width="44.7109375" style="7" customWidth="1"/>
    <col min="14343" max="14343" width="34.5703125" style="7" customWidth="1"/>
    <col min="14344" max="14344" width="36.7109375" style="7" customWidth="1"/>
    <col min="14345" max="14345" width="31.85546875" style="7" customWidth="1"/>
    <col min="14346" max="14595" width="9.140625" style="7"/>
    <col min="14596" max="14596" width="25.28515625" style="7" customWidth="1"/>
    <col min="14597" max="14598" width="44.7109375" style="7" customWidth="1"/>
    <col min="14599" max="14599" width="34.5703125" style="7" customWidth="1"/>
    <col min="14600" max="14600" width="36.7109375" style="7" customWidth="1"/>
    <col min="14601" max="14601" width="31.85546875" style="7" customWidth="1"/>
    <col min="14602" max="14851" width="9.140625" style="7"/>
    <col min="14852" max="14852" width="25.28515625" style="7" customWidth="1"/>
    <col min="14853" max="14854" width="44.7109375" style="7" customWidth="1"/>
    <col min="14855" max="14855" width="34.5703125" style="7" customWidth="1"/>
    <col min="14856" max="14856" width="36.7109375" style="7" customWidth="1"/>
    <col min="14857" max="14857" width="31.85546875" style="7" customWidth="1"/>
    <col min="14858" max="15107" width="9.140625" style="7"/>
    <col min="15108" max="15108" width="25.28515625" style="7" customWidth="1"/>
    <col min="15109" max="15110" width="44.7109375" style="7" customWidth="1"/>
    <col min="15111" max="15111" width="34.5703125" style="7" customWidth="1"/>
    <col min="15112" max="15112" width="36.7109375" style="7" customWidth="1"/>
    <col min="15113" max="15113" width="31.85546875" style="7" customWidth="1"/>
    <col min="15114" max="15363" width="9.140625" style="7"/>
    <col min="15364" max="15364" width="25.28515625" style="7" customWidth="1"/>
    <col min="15365" max="15366" width="44.7109375" style="7" customWidth="1"/>
    <col min="15367" max="15367" width="34.5703125" style="7" customWidth="1"/>
    <col min="15368" max="15368" width="36.7109375" style="7" customWidth="1"/>
    <col min="15369" max="15369" width="31.85546875" style="7" customWidth="1"/>
    <col min="15370" max="15619" width="9.140625" style="7"/>
    <col min="15620" max="15620" width="25.28515625" style="7" customWidth="1"/>
    <col min="15621" max="15622" width="44.7109375" style="7" customWidth="1"/>
    <col min="15623" max="15623" width="34.5703125" style="7" customWidth="1"/>
    <col min="15624" max="15624" width="36.7109375" style="7" customWidth="1"/>
    <col min="15625" max="15625" width="31.85546875" style="7" customWidth="1"/>
    <col min="15626" max="15875" width="9.140625" style="7"/>
    <col min="15876" max="15876" width="25.28515625" style="7" customWidth="1"/>
    <col min="15877" max="15878" width="44.7109375" style="7" customWidth="1"/>
    <col min="15879" max="15879" width="34.5703125" style="7" customWidth="1"/>
    <col min="15880" max="15880" width="36.7109375" style="7" customWidth="1"/>
    <col min="15881" max="15881" width="31.85546875" style="7" customWidth="1"/>
    <col min="15882" max="16131" width="9.140625" style="7"/>
    <col min="16132" max="16132" width="25.28515625" style="7" customWidth="1"/>
    <col min="16133" max="16134" width="44.7109375" style="7" customWidth="1"/>
    <col min="16135" max="16135" width="34.5703125" style="7" customWidth="1"/>
    <col min="16136" max="16136" width="36.7109375" style="7" customWidth="1"/>
    <col min="16137" max="16137" width="31.85546875" style="7" customWidth="1"/>
    <col min="16138" max="16384" width="9.140625" style="7"/>
  </cols>
  <sheetData>
    <row r="1" spans="1:15" ht="15" customHeight="1" x14ac:dyDescent="0.25">
      <c r="M1" s="109" t="s">
        <v>125</v>
      </c>
      <c r="N1" s="109"/>
      <c r="O1" s="109"/>
    </row>
    <row r="2" spans="1:15" x14ac:dyDescent="0.25">
      <c r="M2" s="109"/>
      <c r="N2" s="109"/>
      <c r="O2" s="109"/>
    </row>
    <row r="3" spans="1:15" ht="17.25" customHeight="1" x14ac:dyDescent="0.25">
      <c r="B3" s="8"/>
      <c r="C3" s="9"/>
      <c r="D3" s="91"/>
      <c r="E3" s="8"/>
      <c r="F3" s="8"/>
      <c r="G3" s="13" t="s">
        <v>124</v>
      </c>
      <c r="H3" s="11"/>
      <c r="I3" s="12"/>
      <c r="J3" s="11"/>
      <c r="K3" s="10"/>
      <c r="L3" s="11"/>
      <c r="M3" s="11"/>
      <c r="N3" s="14"/>
      <c r="O3" s="11" t="s">
        <v>75</v>
      </c>
    </row>
    <row r="4" spans="1:15" x14ac:dyDescent="0.25">
      <c r="B4" s="8"/>
      <c r="C4" s="9"/>
      <c r="D4" s="91"/>
      <c r="E4" s="8"/>
      <c r="F4" s="8"/>
      <c r="G4" s="10"/>
      <c r="H4" s="11"/>
      <c r="I4" s="12"/>
      <c r="J4" s="15"/>
      <c r="K4" s="10"/>
      <c r="L4" s="15"/>
      <c r="M4" s="151" t="s">
        <v>0</v>
      </c>
      <c r="N4" s="151"/>
      <c r="O4" s="151"/>
    </row>
    <row r="5" spans="1:15" x14ac:dyDescent="0.25">
      <c r="B5" s="8"/>
      <c r="C5" s="9"/>
      <c r="D5" s="91"/>
      <c r="E5" s="8"/>
      <c r="F5" s="8"/>
      <c r="G5" s="10"/>
      <c r="H5" s="11"/>
      <c r="I5" s="12"/>
      <c r="J5" s="15"/>
      <c r="K5" s="10"/>
      <c r="L5" s="15"/>
      <c r="M5" s="11"/>
      <c r="N5" s="151"/>
      <c r="O5" s="151"/>
    </row>
    <row r="6" spans="1:15" ht="78.75" customHeight="1" x14ac:dyDescent="0.25">
      <c r="A6" s="6"/>
      <c r="B6" s="6"/>
      <c r="C6" s="6"/>
      <c r="D6" s="155" t="s">
        <v>38</v>
      </c>
      <c r="E6" s="155"/>
      <c r="F6" s="155"/>
      <c r="G6" s="155"/>
      <c r="H6" s="155"/>
      <c r="I6" s="155"/>
      <c r="J6" s="155"/>
      <c r="K6" s="155"/>
      <c r="L6" s="155"/>
      <c r="M6" s="6"/>
      <c r="N6" s="6"/>
      <c r="O6" s="6"/>
    </row>
    <row r="7" spans="1:15" x14ac:dyDescent="0.25">
      <c r="A7" s="16"/>
      <c r="B7" s="17"/>
      <c r="C7" s="18"/>
      <c r="D7" s="92"/>
      <c r="E7" s="17"/>
      <c r="F7" s="17"/>
      <c r="G7" s="19"/>
      <c r="H7" s="20"/>
      <c r="I7" s="20"/>
    </row>
    <row r="8" spans="1:15" ht="42" customHeight="1" x14ac:dyDescent="0.25">
      <c r="A8" s="139" t="s">
        <v>1</v>
      </c>
      <c r="B8" s="144" t="s">
        <v>17</v>
      </c>
      <c r="C8" s="139" t="s">
        <v>7</v>
      </c>
      <c r="D8" s="158" t="s">
        <v>8</v>
      </c>
      <c r="E8" s="144" t="s">
        <v>9</v>
      </c>
      <c r="F8" s="156" t="s">
        <v>31</v>
      </c>
      <c r="G8" s="156" t="s">
        <v>2</v>
      </c>
      <c r="H8" s="152" t="s">
        <v>10</v>
      </c>
      <c r="I8" s="153"/>
      <c r="J8" s="153"/>
      <c r="K8" s="153"/>
      <c r="L8" s="153"/>
      <c r="M8" s="154"/>
      <c r="N8" s="139" t="s">
        <v>3</v>
      </c>
      <c r="O8" s="144" t="s">
        <v>11</v>
      </c>
    </row>
    <row r="9" spans="1:15" ht="65.25" customHeight="1" x14ac:dyDescent="0.25">
      <c r="A9" s="140"/>
      <c r="B9" s="145"/>
      <c r="C9" s="140"/>
      <c r="D9" s="159"/>
      <c r="E9" s="145"/>
      <c r="F9" s="157"/>
      <c r="G9" s="157"/>
      <c r="H9" s="22" t="s">
        <v>4</v>
      </c>
      <c r="I9" s="3">
        <v>2023</v>
      </c>
      <c r="J9" s="23">
        <v>2024</v>
      </c>
      <c r="K9" s="75">
        <v>2025</v>
      </c>
      <c r="L9" s="23">
        <v>2026</v>
      </c>
      <c r="M9" s="23">
        <v>2027</v>
      </c>
      <c r="N9" s="140"/>
      <c r="O9" s="150"/>
    </row>
    <row r="10" spans="1:15" ht="15.75" customHeight="1" x14ac:dyDescent="0.25">
      <c r="A10" s="24">
        <v>1</v>
      </c>
      <c r="B10" s="25">
        <v>2</v>
      </c>
      <c r="C10" s="24">
        <v>3</v>
      </c>
      <c r="D10" s="93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6">
        <v>11</v>
      </c>
      <c r="L10" s="24">
        <v>12</v>
      </c>
      <c r="M10" s="24">
        <v>13</v>
      </c>
      <c r="N10" s="24">
        <v>14</v>
      </c>
      <c r="O10" s="24">
        <v>15</v>
      </c>
    </row>
    <row r="11" spans="1:15" ht="15.75" customHeight="1" x14ac:dyDescent="0.25">
      <c r="A11" s="141" t="s">
        <v>117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3"/>
    </row>
    <row r="12" spans="1:15" ht="15.75" customHeight="1" x14ac:dyDescent="0.25">
      <c r="A12" s="141" t="s">
        <v>39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3"/>
    </row>
    <row r="13" spans="1:15" ht="15.75" customHeight="1" x14ac:dyDescent="0.25">
      <c r="A13" s="130" t="s">
        <v>32</v>
      </c>
      <c r="B13" s="110" t="s">
        <v>40</v>
      </c>
      <c r="C13" s="130" t="s">
        <v>80</v>
      </c>
      <c r="D13" s="138" t="s">
        <v>68</v>
      </c>
      <c r="E13" s="137">
        <f>H13</f>
        <v>124948.37000000001</v>
      </c>
      <c r="F13" s="135">
        <v>0</v>
      </c>
      <c r="G13" s="83" t="s">
        <v>41</v>
      </c>
      <c r="H13" s="84">
        <v>124948.37000000001</v>
      </c>
      <c r="I13" s="84">
        <v>0</v>
      </c>
      <c r="J13" s="84">
        <v>0</v>
      </c>
      <c r="K13" s="84">
        <v>0</v>
      </c>
      <c r="L13" s="84">
        <v>99274.510000000009</v>
      </c>
      <c r="M13" s="84">
        <v>25673.86</v>
      </c>
      <c r="N13" s="84">
        <v>0</v>
      </c>
      <c r="O13" s="110" t="s">
        <v>12</v>
      </c>
    </row>
    <row r="14" spans="1:15" ht="18.75" customHeight="1" x14ac:dyDescent="0.25">
      <c r="A14" s="130"/>
      <c r="B14" s="110"/>
      <c r="C14" s="130"/>
      <c r="D14" s="138"/>
      <c r="E14" s="130"/>
      <c r="F14" s="135"/>
      <c r="G14" s="83" t="s">
        <v>42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110"/>
    </row>
    <row r="15" spans="1:15" ht="30.75" customHeight="1" x14ac:dyDescent="0.25">
      <c r="A15" s="130"/>
      <c r="B15" s="110"/>
      <c r="C15" s="130"/>
      <c r="D15" s="138"/>
      <c r="E15" s="130"/>
      <c r="F15" s="135"/>
      <c r="G15" s="83" t="s">
        <v>43</v>
      </c>
      <c r="H15" s="84">
        <v>76468.399999999994</v>
      </c>
      <c r="I15" s="84">
        <v>0</v>
      </c>
      <c r="J15" s="84">
        <v>0</v>
      </c>
      <c r="K15" s="84">
        <v>0</v>
      </c>
      <c r="L15" s="84">
        <v>60756</v>
      </c>
      <c r="M15" s="84">
        <v>15712.4</v>
      </c>
      <c r="N15" s="84">
        <v>0</v>
      </c>
      <c r="O15" s="110"/>
    </row>
    <row r="16" spans="1:15" ht="30.75" customHeight="1" x14ac:dyDescent="0.25">
      <c r="A16" s="130"/>
      <c r="B16" s="110"/>
      <c r="C16" s="130"/>
      <c r="D16" s="138"/>
      <c r="E16" s="130"/>
      <c r="F16" s="135"/>
      <c r="G16" s="83" t="s">
        <v>44</v>
      </c>
      <c r="H16" s="84">
        <v>48479.97</v>
      </c>
      <c r="I16" s="84">
        <v>0</v>
      </c>
      <c r="J16" s="84">
        <v>0</v>
      </c>
      <c r="K16" s="84">
        <v>0</v>
      </c>
      <c r="L16" s="84">
        <v>38518.51</v>
      </c>
      <c r="M16" s="84">
        <v>9961.4599999999991</v>
      </c>
      <c r="N16" s="84">
        <v>0</v>
      </c>
      <c r="O16" s="110"/>
    </row>
    <row r="17" spans="1:15" ht="15.75" customHeight="1" x14ac:dyDescent="0.25">
      <c r="A17" s="130" t="s">
        <v>15</v>
      </c>
      <c r="B17" s="110" t="s">
        <v>45</v>
      </c>
      <c r="C17" s="130" t="s">
        <v>80</v>
      </c>
      <c r="D17" s="138" t="s">
        <v>69</v>
      </c>
      <c r="E17" s="137">
        <f t="shared" ref="E17" si="0">H17</f>
        <v>45496.729999999996</v>
      </c>
      <c r="F17" s="135">
        <v>0</v>
      </c>
      <c r="G17" s="83" t="s">
        <v>41</v>
      </c>
      <c r="H17" s="84">
        <v>45496.729999999996</v>
      </c>
      <c r="I17" s="84">
        <v>0</v>
      </c>
      <c r="J17" s="84">
        <v>0</v>
      </c>
      <c r="K17" s="84">
        <v>0</v>
      </c>
      <c r="L17" s="84">
        <v>25496.73</v>
      </c>
      <c r="M17" s="84">
        <v>20000</v>
      </c>
      <c r="N17" s="84">
        <v>0</v>
      </c>
      <c r="O17" s="110" t="s">
        <v>12</v>
      </c>
    </row>
    <row r="18" spans="1:15" ht="15.75" customHeight="1" x14ac:dyDescent="0.25">
      <c r="A18" s="130"/>
      <c r="B18" s="110"/>
      <c r="C18" s="130"/>
      <c r="D18" s="138"/>
      <c r="E18" s="130"/>
      <c r="F18" s="135"/>
      <c r="G18" s="83" t="s">
        <v>42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110"/>
    </row>
    <row r="19" spans="1:15" ht="30.75" customHeight="1" x14ac:dyDescent="0.25">
      <c r="A19" s="130"/>
      <c r="B19" s="110"/>
      <c r="C19" s="130"/>
      <c r="D19" s="138"/>
      <c r="E19" s="130"/>
      <c r="F19" s="135"/>
      <c r="G19" s="83" t="s">
        <v>43</v>
      </c>
      <c r="H19" s="84">
        <v>27844</v>
      </c>
      <c r="I19" s="84">
        <v>0</v>
      </c>
      <c r="J19" s="84">
        <v>0</v>
      </c>
      <c r="K19" s="84">
        <v>0</v>
      </c>
      <c r="L19" s="84">
        <v>15604</v>
      </c>
      <c r="M19" s="84">
        <v>12240</v>
      </c>
      <c r="N19" s="84">
        <v>0</v>
      </c>
      <c r="O19" s="110"/>
    </row>
    <row r="20" spans="1:15" ht="30.75" customHeight="1" x14ac:dyDescent="0.25">
      <c r="A20" s="130"/>
      <c r="B20" s="110"/>
      <c r="C20" s="130"/>
      <c r="D20" s="138"/>
      <c r="E20" s="130"/>
      <c r="F20" s="135"/>
      <c r="G20" s="83" t="s">
        <v>44</v>
      </c>
      <c r="H20" s="84">
        <v>17652.73</v>
      </c>
      <c r="I20" s="84">
        <v>0</v>
      </c>
      <c r="J20" s="84">
        <v>0</v>
      </c>
      <c r="K20" s="84">
        <v>0</v>
      </c>
      <c r="L20" s="84">
        <v>9892.73</v>
      </c>
      <c r="M20" s="84">
        <v>7760</v>
      </c>
      <c r="N20" s="84">
        <v>0</v>
      </c>
      <c r="O20" s="110"/>
    </row>
    <row r="21" spans="1:15" ht="15.75" customHeight="1" x14ac:dyDescent="0.25">
      <c r="A21" s="130" t="s">
        <v>16</v>
      </c>
      <c r="B21" s="110" t="s">
        <v>46</v>
      </c>
      <c r="C21" s="130" t="s">
        <v>80</v>
      </c>
      <c r="D21" s="138" t="s">
        <v>69</v>
      </c>
      <c r="E21" s="137">
        <f t="shared" ref="E21" si="1">H21</f>
        <v>44000</v>
      </c>
      <c r="F21" s="135">
        <v>0</v>
      </c>
      <c r="G21" s="83" t="s">
        <v>41</v>
      </c>
      <c r="H21" s="84">
        <v>44000</v>
      </c>
      <c r="I21" s="84">
        <v>0</v>
      </c>
      <c r="J21" s="84">
        <v>0</v>
      </c>
      <c r="K21" s="84">
        <v>0</v>
      </c>
      <c r="L21" s="84">
        <v>22000</v>
      </c>
      <c r="M21" s="84">
        <v>22000</v>
      </c>
      <c r="N21" s="84">
        <v>0</v>
      </c>
      <c r="O21" s="110" t="s">
        <v>12</v>
      </c>
    </row>
    <row r="22" spans="1:15" ht="15.75" customHeight="1" x14ac:dyDescent="0.25">
      <c r="A22" s="130"/>
      <c r="B22" s="110"/>
      <c r="C22" s="130"/>
      <c r="D22" s="138"/>
      <c r="E22" s="130"/>
      <c r="F22" s="135"/>
      <c r="G22" s="83" t="s">
        <v>42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110"/>
    </row>
    <row r="23" spans="1:15" ht="30.75" customHeight="1" x14ac:dyDescent="0.25">
      <c r="A23" s="130"/>
      <c r="B23" s="110"/>
      <c r="C23" s="130"/>
      <c r="D23" s="138"/>
      <c r="E23" s="130"/>
      <c r="F23" s="135"/>
      <c r="G23" s="83" t="s">
        <v>43</v>
      </c>
      <c r="H23" s="84">
        <v>26928</v>
      </c>
      <c r="I23" s="84">
        <v>0</v>
      </c>
      <c r="J23" s="84">
        <v>0</v>
      </c>
      <c r="K23" s="84">
        <v>0</v>
      </c>
      <c r="L23" s="84">
        <v>13464</v>
      </c>
      <c r="M23" s="84">
        <v>13464</v>
      </c>
      <c r="N23" s="84">
        <v>0</v>
      </c>
      <c r="O23" s="110"/>
    </row>
    <row r="24" spans="1:15" ht="30.75" customHeight="1" x14ac:dyDescent="0.25">
      <c r="A24" s="130"/>
      <c r="B24" s="110"/>
      <c r="C24" s="130"/>
      <c r="D24" s="138"/>
      <c r="E24" s="130"/>
      <c r="F24" s="135"/>
      <c r="G24" s="83" t="s">
        <v>44</v>
      </c>
      <c r="H24" s="84">
        <v>17072</v>
      </c>
      <c r="I24" s="84">
        <v>0</v>
      </c>
      <c r="J24" s="84">
        <v>0</v>
      </c>
      <c r="K24" s="84">
        <v>0</v>
      </c>
      <c r="L24" s="84">
        <v>8536</v>
      </c>
      <c r="M24" s="84">
        <v>8536</v>
      </c>
      <c r="N24" s="84">
        <v>0</v>
      </c>
      <c r="O24" s="110"/>
    </row>
    <row r="25" spans="1:15" ht="15.75" customHeight="1" x14ac:dyDescent="0.25">
      <c r="A25" s="130" t="s">
        <v>33</v>
      </c>
      <c r="B25" s="110" t="s">
        <v>47</v>
      </c>
      <c r="C25" s="130" t="s">
        <v>80</v>
      </c>
      <c r="D25" s="138" t="s">
        <v>70</v>
      </c>
      <c r="E25" s="137">
        <f t="shared" ref="E25" si="2">H25</f>
        <v>44000</v>
      </c>
      <c r="F25" s="135">
        <v>0</v>
      </c>
      <c r="G25" s="83" t="s">
        <v>41</v>
      </c>
      <c r="H25" s="84">
        <v>44000</v>
      </c>
      <c r="I25" s="84">
        <v>0</v>
      </c>
      <c r="J25" s="84">
        <v>0</v>
      </c>
      <c r="K25" s="84">
        <v>0</v>
      </c>
      <c r="L25" s="84">
        <v>22000</v>
      </c>
      <c r="M25" s="84">
        <v>22000</v>
      </c>
      <c r="N25" s="84">
        <v>0</v>
      </c>
      <c r="O25" s="110" t="s">
        <v>12</v>
      </c>
    </row>
    <row r="26" spans="1:15" ht="15.75" customHeight="1" x14ac:dyDescent="0.25">
      <c r="A26" s="130"/>
      <c r="B26" s="110"/>
      <c r="C26" s="130"/>
      <c r="D26" s="138"/>
      <c r="E26" s="130"/>
      <c r="F26" s="135"/>
      <c r="G26" s="83" t="s">
        <v>42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110"/>
    </row>
    <row r="27" spans="1:15" ht="30.75" customHeight="1" x14ac:dyDescent="0.25">
      <c r="A27" s="130"/>
      <c r="B27" s="110"/>
      <c r="C27" s="130"/>
      <c r="D27" s="138"/>
      <c r="E27" s="130"/>
      <c r="F27" s="135"/>
      <c r="G27" s="83" t="s">
        <v>43</v>
      </c>
      <c r="H27" s="84">
        <v>26928</v>
      </c>
      <c r="I27" s="84">
        <v>0</v>
      </c>
      <c r="J27" s="84">
        <v>0</v>
      </c>
      <c r="K27" s="84">
        <v>0</v>
      </c>
      <c r="L27" s="84">
        <v>13464</v>
      </c>
      <c r="M27" s="84">
        <v>13464</v>
      </c>
      <c r="N27" s="84">
        <v>0</v>
      </c>
      <c r="O27" s="110"/>
    </row>
    <row r="28" spans="1:15" ht="30.75" customHeight="1" x14ac:dyDescent="0.25">
      <c r="A28" s="130"/>
      <c r="B28" s="110"/>
      <c r="C28" s="130"/>
      <c r="D28" s="138"/>
      <c r="E28" s="130"/>
      <c r="F28" s="135"/>
      <c r="G28" s="83" t="s">
        <v>44</v>
      </c>
      <c r="H28" s="84">
        <v>17072</v>
      </c>
      <c r="I28" s="84">
        <v>0</v>
      </c>
      <c r="J28" s="84">
        <v>0</v>
      </c>
      <c r="K28" s="84">
        <v>0</v>
      </c>
      <c r="L28" s="84">
        <v>8536</v>
      </c>
      <c r="M28" s="84">
        <v>8536</v>
      </c>
      <c r="N28" s="84">
        <v>0</v>
      </c>
      <c r="O28" s="110"/>
    </row>
    <row r="29" spans="1:15" ht="15.75" customHeight="1" x14ac:dyDescent="0.25">
      <c r="A29" s="130" t="s">
        <v>34</v>
      </c>
      <c r="B29" s="110" t="s">
        <v>76</v>
      </c>
      <c r="C29" s="130" t="s">
        <v>80</v>
      </c>
      <c r="D29" s="138" t="s">
        <v>82</v>
      </c>
      <c r="E29" s="137">
        <f>H29</f>
        <v>158169.93</v>
      </c>
      <c r="F29" s="135">
        <v>0</v>
      </c>
      <c r="G29" s="83" t="s">
        <v>41</v>
      </c>
      <c r="H29" s="84">
        <v>158169.93</v>
      </c>
      <c r="I29" s="84">
        <v>0</v>
      </c>
      <c r="J29" s="84">
        <v>0</v>
      </c>
      <c r="K29" s="84">
        <v>0</v>
      </c>
      <c r="L29" s="84">
        <v>58000</v>
      </c>
      <c r="M29" s="84">
        <v>100169.93</v>
      </c>
      <c r="N29" s="84">
        <v>0</v>
      </c>
      <c r="O29" s="110" t="s">
        <v>12</v>
      </c>
    </row>
    <row r="30" spans="1:15" ht="15.75" customHeight="1" x14ac:dyDescent="0.25">
      <c r="A30" s="130"/>
      <c r="B30" s="110"/>
      <c r="C30" s="130"/>
      <c r="D30" s="138"/>
      <c r="E30" s="130"/>
      <c r="F30" s="135"/>
      <c r="G30" s="83" t="s">
        <v>42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110"/>
    </row>
    <row r="31" spans="1:15" ht="30.75" customHeight="1" x14ac:dyDescent="0.25">
      <c r="A31" s="130"/>
      <c r="B31" s="110"/>
      <c r="C31" s="130"/>
      <c r="D31" s="138"/>
      <c r="E31" s="130"/>
      <c r="F31" s="135"/>
      <c r="G31" s="83" t="s">
        <v>43</v>
      </c>
      <c r="H31" s="84">
        <v>96800</v>
      </c>
      <c r="I31" s="84">
        <v>0</v>
      </c>
      <c r="J31" s="84">
        <v>0</v>
      </c>
      <c r="K31" s="84">
        <v>0</v>
      </c>
      <c r="L31" s="84">
        <v>35496</v>
      </c>
      <c r="M31" s="84">
        <v>61304</v>
      </c>
      <c r="N31" s="84">
        <v>0</v>
      </c>
      <c r="O31" s="110"/>
    </row>
    <row r="32" spans="1:15" ht="30.75" customHeight="1" x14ac:dyDescent="0.25">
      <c r="A32" s="130"/>
      <c r="B32" s="110"/>
      <c r="C32" s="130"/>
      <c r="D32" s="138"/>
      <c r="E32" s="130"/>
      <c r="F32" s="135"/>
      <c r="G32" s="83" t="s">
        <v>44</v>
      </c>
      <c r="H32" s="84">
        <v>61369.93</v>
      </c>
      <c r="I32" s="84">
        <v>0</v>
      </c>
      <c r="J32" s="84">
        <v>0</v>
      </c>
      <c r="K32" s="84">
        <v>0</v>
      </c>
      <c r="L32" s="84">
        <v>22504</v>
      </c>
      <c r="M32" s="84">
        <v>38865.93</v>
      </c>
      <c r="N32" s="84">
        <v>0</v>
      </c>
      <c r="O32" s="110"/>
    </row>
    <row r="33" spans="1:15" ht="15.75" customHeight="1" x14ac:dyDescent="0.25">
      <c r="A33" s="130" t="s">
        <v>36</v>
      </c>
      <c r="B33" s="110" t="s">
        <v>77</v>
      </c>
      <c r="C33" s="130" t="s">
        <v>80</v>
      </c>
      <c r="D33" s="138" t="s">
        <v>83</v>
      </c>
      <c r="E33" s="137">
        <f t="shared" ref="E33" si="3">H33</f>
        <v>172261.44</v>
      </c>
      <c r="F33" s="135">
        <v>0</v>
      </c>
      <c r="G33" s="83" t="s">
        <v>41</v>
      </c>
      <c r="H33" s="84">
        <v>172261.44</v>
      </c>
      <c r="I33" s="84">
        <v>0</v>
      </c>
      <c r="J33" s="84">
        <v>0</v>
      </c>
      <c r="K33" s="84">
        <v>0</v>
      </c>
      <c r="L33" s="84">
        <v>62261.440000000002</v>
      </c>
      <c r="M33" s="84">
        <v>110000</v>
      </c>
      <c r="N33" s="84">
        <v>0</v>
      </c>
      <c r="O33" s="110" t="s">
        <v>12</v>
      </c>
    </row>
    <row r="34" spans="1:15" ht="15.75" customHeight="1" x14ac:dyDescent="0.25">
      <c r="A34" s="130"/>
      <c r="B34" s="110"/>
      <c r="C34" s="130"/>
      <c r="D34" s="138"/>
      <c r="E34" s="130"/>
      <c r="F34" s="135"/>
      <c r="G34" s="83" t="s">
        <v>42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110"/>
    </row>
    <row r="35" spans="1:15" ht="30.75" customHeight="1" x14ac:dyDescent="0.25">
      <c r="A35" s="130"/>
      <c r="B35" s="110"/>
      <c r="C35" s="130"/>
      <c r="D35" s="138"/>
      <c r="E35" s="130"/>
      <c r="F35" s="135"/>
      <c r="G35" s="83" t="s">
        <v>43</v>
      </c>
      <c r="H35" s="84">
        <v>105424</v>
      </c>
      <c r="I35" s="84">
        <v>0</v>
      </c>
      <c r="J35" s="84">
        <v>0</v>
      </c>
      <c r="K35" s="84">
        <v>0</v>
      </c>
      <c r="L35" s="84">
        <v>38104</v>
      </c>
      <c r="M35" s="84">
        <v>67320</v>
      </c>
      <c r="N35" s="84">
        <v>0</v>
      </c>
      <c r="O35" s="110"/>
    </row>
    <row r="36" spans="1:15" ht="30.75" customHeight="1" x14ac:dyDescent="0.25">
      <c r="A36" s="130"/>
      <c r="B36" s="110"/>
      <c r="C36" s="130"/>
      <c r="D36" s="138"/>
      <c r="E36" s="130"/>
      <c r="F36" s="135"/>
      <c r="G36" s="83" t="s">
        <v>44</v>
      </c>
      <c r="H36" s="84">
        <v>66837.440000000002</v>
      </c>
      <c r="I36" s="84">
        <v>0</v>
      </c>
      <c r="J36" s="84">
        <v>0</v>
      </c>
      <c r="K36" s="84">
        <v>0</v>
      </c>
      <c r="L36" s="84">
        <v>24157.439999999999</v>
      </c>
      <c r="M36" s="84">
        <v>42680</v>
      </c>
      <c r="N36" s="84">
        <v>0</v>
      </c>
      <c r="O36" s="110"/>
    </row>
    <row r="37" spans="1:15" ht="15.75" customHeight="1" x14ac:dyDescent="0.25">
      <c r="A37" s="130" t="s">
        <v>50</v>
      </c>
      <c r="B37" s="110" t="s">
        <v>78</v>
      </c>
      <c r="C37" s="130" t="s">
        <v>80</v>
      </c>
      <c r="D37" s="138" t="s">
        <v>84</v>
      </c>
      <c r="E37" s="137">
        <f t="shared" ref="E37" si="4">H37</f>
        <v>150150.33000000002</v>
      </c>
      <c r="F37" s="135">
        <v>0</v>
      </c>
      <c r="G37" s="83" t="s">
        <v>41</v>
      </c>
      <c r="H37" s="84">
        <v>150150.33000000002</v>
      </c>
      <c r="I37" s="84">
        <v>0</v>
      </c>
      <c r="J37" s="84">
        <v>0</v>
      </c>
      <c r="K37" s="84">
        <v>0</v>
      </c>
      <c r="L37" s="84">
        <v>70150.33</v>
      </c>
      <c r="M37" s="84">
        <v>80000</v>
      </c>
      <c r="N37" s="84">
        <v>0</v>
      </c>
      <c r="O37" s="110" t="s">
        <v>12</v>
      </c>
    </row>
    <row r="38" spans="1:15" ht="15.75" customHeight="1" x14ac:dyDescent="0.25">
      <c r="A38" s="130"/>
      <c r="B38" s="110"/>
      <c r="C38" s="130"/>
      <c r="D38" s="138"/>
      <c r="E38" s="130"/>
      <c r="F38" s="135"/>
      <c r="G38" s="83" t="s">
        <v>42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110"/>
    </row>
    <row r="39" spans="1:15" ht="30.75" customHeight="1" x14ac:dyDescent="0.25">
      <c r="A39" s="130"/>
      <c r="B39" s="110"/>
      <c r="C39" s="130"/>
      <c r="D39" s="138"/>
      <c r="E39" s="130"/>
      <c r="F39" s="135"/>
      <c r="G39" s="83" t="s">
        <v>43</v>
      </c>
      <c r="H39" s="84">
        <v>91892</v>
      </c>
      <c r="I39" s="84">
        <v>0</v>
      </c>
      <c r="J39" s="84">
        <v>0</v>
      </c>
      <c r="K39" s="84">
        <v>0</v>
      </c>
      <c r="L39" s="84">
        <v>42932</v>
      </c>
      <c r="M39" s="84">
        <v>48960</v>
      </c>
      <c r="N39" s="84">
        <v>0</v>
      </c>
      <c r="O39" s="110"/>
    </row>
    <row r="40" spans="1:15" ht="30.75" customHeight="1" x14ac:dyDescent="0.25">
      <c r="A40" s="130"/>
      <c r="B40" s="110"/>
      <c r="C40" s="130"/>
      <c r="D40" s="138"/>
      <c r="E40" s="130"/>
      <c r="F40" s="135"/>
      <c r="G40" s="83" t="s">
        <v>44</v>
      </c>
      <c r="H40" s="84">
        <v>58258.33</v>
      </c>
      <c r="I40" s="84">
        <v>0</v>
      </c>
      <c r="J40" s="84">
        <v>0</v>
      </c>
      <c r="K40" s="84">
        <v>0</v>
      </c>
      <c r="L40" s="84">
        <v>27218.33</v>
      </c>
      <c r="M40" s="84">
        <v>31040</v>
      </c>
      <c r="N40" s="84">
        <v>0</v>
      </c>
      <c r="O40" s="110"/>
    </row>
    <row r="41" spans="1:15" ht="15.75" customHeight="1" x14ac:dyDescent="0.25">
      <c r="A41" s="130" t="s">
        <v>51</v>
      </c>
      <c r="B41" s="110" t="s">
        <v>79</v>
      </c>
      <c r="C41" s="130" t="s">
        <v>80</v>
      </c>
      <c r="D41" s="138" t="s">
        <v>85</v>
      </c>
      <c r="E41" s="137">
        <f t="shared" ref="E41" si="5">H41</f>
        <v>136000</v>
      </c>
      <c r="F41" s="135">
        <v>0</v>
      </c>
      <c r="G41" s="83" t="s">
        <v>41</v>
      </c>
      <c r="H41" s="84">
        <v>136000</v>
      </c>
      <c r="I41" s="84">
        <v>0</v>
      </c>
      <c r="J41" s="84">
        <v>0</v>
      </c>
      <c r="K41" s="84">
        <v>0</v>
      </c>
      <c r="L41" s="84">
        <v>36000</v>
      </c>
      <c r="M41" s="84">
        <v>100000</v>
      </c>
      <c r="N41" s="84">
        <v>0</v>
      </c>
      <c r="O41" s="110" t="s">
        <v>12</v>
      </c>
    </row>
    <row r="42" spans="1:15" ht="15.75" customHeight="1" x14ac:dyDescent="0.25">
      <c r="A42" s="130"/>
      <c r="B42" s="110"/>
      <c r="C42" s="130"/>
      <c r="D42" s="138"/>
      <c r="E42" s="130"/>
      <c r="F42" s="135"/>
      <c r="G42" s="83" t="s">
        <v>42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110"/>
    </row>
    <row r="43" spans="1:15" ht="30.75" customHeight="1" x14ac:dyDescent="0.25">
      <c r="A43" s="130"/>
      <c r="B43" s="110"/>
      <c r="C43" s="130"/>
      <c r="D43" s="138"/>
      <c r="E43" s="130"/>
      <c r="F43" s="135"/>
      <c r="G43" s="83" t="s">
        <v>43</v>
      </c>
      <c r="H43" s="84">
        <v>83232</v>
      </c>
      <c r="I43" s="84">
        <v>0</v>
      </c>
      <c r="J43" s="84">
        <v>0</v>
      </c>
      <c r="K43" s="84">
        <v>0</v>
      </c>
      <c r="L43" s="84">
        <v>22032</v>
      </c>
      <c r="M43" s="84">
        <v>61200</v>
      </c>
      <c r="N43" s="84">
        <v>0</v>
      </c>
      <c r="O43" s="110"/>
    </row>
    <row r="44" spans="1:15" ht="30.75" customHeight="1" x14ac:dyDescent="0.25">
      <c r="A44" s="130"/>
      <c r="B44" s="110"/>
      <c r="C44" s="130"/>
      <c r="D44" s="138"/>
      <c r="E44" s="130"/>
      <c r="F44" s="135"/>
      <c r="G44" s="83" t="s">
        <v>44</v>
      </c>
      <c r="H44" s="84">
        <v>52768</v>
      </c>
      <c r="I44" s="84">
        <v>0</v>
      </c>
      <c r="J44" s="84">
        <v>0</v>
      </c>
      <c r="K44" s="84">
        <v>0</v>
      </c>
      <c r="L44" s="84">
        <v>13968</v>
      </c>
      <c r="M44" s="84">
        <v>38800</v>
      </c>
      <c r="N44" s="84">
        <v>0</v>
      </c>
      <c r="O44" s="110"/>
    </row>
    <row r="45" spans="1:15" ht="15.75" customHeight="1" x14ac:dyDescent="0.25">
      <c r="A45" s="141" t="s">
        <v>81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3"/>
    </row>
    <row r="46" spans="1:15" ht="20.25" customHeight="1" x14ac:dyDescent="0.25">
      <c r="A46" s="130" t="s">
        <v>60</v>
      </c>
      <c r="B46" s="136" t="s">
        <v>18</v>
      </c>
      <c r="C46" s="110" t="s">
        <v>19</v>
      </c>
      <c r="D46" s="113" t="s">
        <v>20</v>
      </c>
      <c r="E46" s="134">
        <f>H46</f>
        <v>48441.07</v>
      </c>
      <c r="F46" s="135">
        <v>0</v>
      </c>
      <c r="G46" s="70" t="s">
        <v>13</v>
      </c>
      <c r="H46" s="27">
        <f>I46+J46</f>
        <v>48441.07</v>
      </c>
      <c r="I46" s="27">
        <f>I47+I48</f>
        <v>5000</v>
      </c>
      <c r="J46" s="27">
        <f t="shared" ref="J46" si="6">J47+J48</f>
        <v>43441.07</v>
      </c>
      <c r="K46" s="1">
        <f t="shared" ref="K46:M46" si="7">K47+K48</f>
        <v>0</v>
      </c>
      <c r="L46" s="27">
        <f t="shared" si="7"/>
        <v>0</v>
      </c>
      <c r="M46" s="27">
        <f t="shared" si="7"/>
        <v>0</v>
      </c>
      <c r="N46" s="72">
        <v>0</v>
      </c>
      <c r="O46" s="110" t="s">
        <v>12</v>
      </c>
    </row>
    <row r="47" spans="1:15" ht="33" customHeight="1" x14ac:dyDescent="0.25">
      <c r="A47" s="130"/>
      <c r="B47" s="136"/>
      <c r="C47" s="110"/>
      <c r="D47" s="113"/>
      <c r="E47" s="134"/>
      <c r="F47" s="135"/>
      <c r="G47" s="71" t="s">
        <v>5</v>
      </c>
      <c r="H47" s="27">
        <f t="shared" ref="H47:H48" si="8">I47+J47</f>
        <v>28478.79</v>
      </c>
      <c r="I47" s="27">
        <v>3125</v>
      </c>
      <c r="J47" s="1">
        <v>25353.79</v>
      </c>
      <c r="K47" s="57">
        <v>0</v>
      </c>
      <c r="L47" s="57">
        <v>0</v>
      </c>
      <c r="M47" s="57">
        <v>0</v>
      </c>
      <c r="N47" s="72">
        <v>0</v>
      </c>
      <c r="O47" s="110"/>
    </row>
    <row r="48" spans="1:15" ht="38.25" customHeight="1" x14ac:dyDescent="0.25">
      <c r="A48" s="130"/>
      <c r="B48" s="136"/>
      <c r="C48" s="110"/>
      <c r="D48" s="113"/>
      <c r="E48" s="134"/>
      <c r="F48" s="135"/>
      <c r="G48" s="73" t="s">
        <v>6</v>
      </c>
      <c r="H48" s="27">
        <f t="shared" si="8"/>
        <v>19962.28</v>
      </c>
      <c r="I48" s="27">
        <v>1875</v>
      </c>
      <c r="J48" s="1">
        <v>18087.28</v>
      </c>
      <c r="K48" s="57">
        <v>0</v>
      </c>
      <c r="L48" s="57">
        <v>0</v>
      </c>
      <c r="M48" s="57">
        <v>0</v>
      </c>
      <c r="N48" s="72">
        <v>0</v>
      </c>
      <c r="O48" s="110"/>
    </row>
    <row r="49" spans="1:15" ht="18" customHeight="1" x14ac:dyDescent="0.25">
      <c r="A49" s="130" t="s">
        <v>61</v>
      </c>
      <c r="B49" s="136" t="s">
        <v>86</v>
      </c>
      <c r="C49" s="110" t="s">
        <v>80</v>
      </c>
      <c r="D49" s="113" t="s">
        <v>82</v>
      </c>
      <c r="E49" s="134">
        <f>H49</f>
        <v>143175.45000000001</v>
      </c>
      <c r="F49" s="135">
        <v>0</v>
      </c>
      <c r="G49" s="89" t="s">
        <v>13</v>
      </c>
      <c r="H49" s="90">
        <v>143175.45000000001</v>
      </c>
      <c r="I49" s="90">
        <v>0</v>
      </c>
      <c r="J49" s="90">
        <v>0</v>
      </c>
      <c r="K49" s="1">
        <v>0</v>
      </c>
      <c r="L49" s="90">
        <v>127886.94</v>
      </c>
      <c r="M49" s="90">
        <v>15288.510000000002</v>
      </c>
      <c r="N49" s="86">
        <v>0</v>
      </c>
      <c r="O49" s="110" t="s">
        <v>12</v>
      </c>
    </row>
    <row r="50" spans="1:15" ht="34.5" customHeight="1" x14ac:dyDescent="0.25">
      <c r="A50" s="130"/>
      <c r="B50" s="136"/>
      <c r="C50" s="110"/>
      <c r="D50" s="113"/>
      <c r="E50" s="134"/>
      <c r="F50" s="135"/>
      <c r="G50" s="88" t="s">
        <v>5</v>
      </c>
      <c r="H50" s="90">
        <v>89914</v>
      </c>
      <c r="I50" s="90">
        <v>0</v>
      </c>
      <c r="J50" s="1">
        <v>0</v>
      </c>
      <c r="K50" s="57">
        <v>0</v>
      </c>
      <c r="L50" s="57">
        <v>80312.800000000003</v>
      </c>
      <c r="M50" s="57">
        <v>9601.2000000000007</v>
      </c>
      <c r="N50" s="86">
        <v>0</v>
      </c>
      <c r="O50" s="110"/>
    </row>
    <row r="51" spans="1:15" ht="34.5" customHeight="1" x14ac:dyDescent="0.25">
      <c r="A51" s="130"/>
      <c r="B51" s="136"/>
      <c r="C51" s="110"/>
      <c r="D51" s="113"/>
      <c r="E51" s="134"/>
      <c r="F51" s="135"/>
      <c r="G51" s="87" t="s">
        <v>6</v>
      </c>
      <c r="H51" s="90">
        <v>53261.45</v>
      </c>
      <c r="I51" s="90">
        <v>0</v>
      </c>
      <c r="J51" s="1">
        <v>0</v>
      </c>
      <c r="K51" s="57">
        <v>0</v>
      </c>
      <c r="L51" s="57">
        <v>47574.14</v>
      </c>
      <c r="M51" s="57">
        <v>5687.31</v>
      </c>
      <c r="N51" s="86">
        <v>0</v>
      </c>
      <c r="O51" s="110"/>
    </row>
    <row r="52" spans="1:15" ht="20.25" customHeight="1" x14ac:dyDescent="0.25">
      <c r="A52" s="130" t="s">
        <v>62</v>
      </c>
      <c r="B52" s="131" t="s">
        <v>87</v>
      </c>
      <c r="C52" s="110" t="s">
        <v>80</v>
      </c>
      <c r="D52" s="113" t="s">
        <v>93</v>
      </c>
      <c r="E52" s="134">
        <f>H52</f>
        <v>53980.639999999999</v>
      </c>
      <c r="F52" s="135">
        <v>0</v>
      </c>
      <c r="G52" s="89" t="s">
        <v>13</v>
      </c>
      <c r="H52" s="90">
        <v>53980.639999999999</v>
      </c>
      <c r="I52" s="90">
        <v>0</v>
      </c>
      <c r="J52" s="90">
        <v>0</v>
      </c>
      <c r="K52" s="1">
        <v>0</v>
      </c>
      <c r="L52" s="90">
        <v>17970.64</v>
      </c>
      <c r="M52" s="90">
        <v>36010</v>
      </c>
      <c r="N52" s="86">
        <v>0</v>
      </c>
      <c r="O52" s="110" t="s">
        <v>12</v>
      </c>
    </row>
    <row r="53" spans="1:15" ht="33" customHeight="1" x14ac:dyDescent="0.25">
      <c r="A53" s="130"/>
      <c r="B53" s="132"/>
      <c r="C53" s="110"/>
      <c r="D53" s="113"/>
      <c r="E53" s="134"/>
      <c r="F53" s="135"/>
      <c r="G53" s="88" t="s">
        <v>5</v>
      </c>
      <c r="H53" s="90">
        <v>33054.119999999995</v>
      </c>
      <c r="I53" s="90">
        <v>0</v>
      </c>
      <c r="J53" s="1">
        <v>0</v>
      </c>
      <c r="K53" s="57">
        <v>0</v>
      </c>
      <c r="L53" s="57">
        <v>11016</v>
      </c>
      <c r="M53" s="57">
        <v>22038.12</v>
      </c>
      <c r="N53" s="86">
        <v>0</v>
      </c>
      <c r="O53" s="110"/>
    </row>
    <row r="54" spans="1:15" ht="38.25" customHeight="1" x14ac:dyDescent="0.25">
      <c r="A54" s="130"/>
      <c r="B54" s="133"/>
      <c r="C54" s="110"/>
      <c r="D54" s="113"/>
      <c r="E54" s="134"/>
      <c r="F54" s="135"/>
      <c r="G54" s="87" t="s">
        <v>6</v>
      </c>
      <c r="H54" s="90">
        <v>20926.52</v>
      </c>
      <c r="I54" s="90">
        <v>0</v>
      </c>
      <c r="J54" s="1">
        <v>0</v>
      </c>
      <c r="K54" s="57">
        <v>0</v>
      </c>
      <c r="L54" s="57">
        <v>6954.64</v>
      </c>
      <c r="M54" s="57">
        <v>13971.88</v>
      </c>
      <c r="N54" s="86">
        <v>0</v>
      </c>
      <c r="O54" s="110"/>
    </row>
    <row r="55" spans="1:15" ht="20.25" customHeight="1" x14ac:dyDescent="0.25">
      <c r="A55" s="130" t="s">
        <v>63</v>
      </c>
      <c r="B55" s="131" t="s">
        <v>88</v>
      </c>
      <c r="C55" s="110" t="s">
        <v>80</v>
      </c>
      <c r="D55" s="113" t="s">
        <v>116</v>
      </c>
      <c r="E55" s="134">
        <f>H55</f>
        <v>258497.99</v>
      </c>
      <c r="F55" s="135">
        <v>0</v>
      </c>
      <c r="G55" s="89" t="s">
        <v>13</v>
      </c>
      <c r="H55" s="90">
        <v>258497.99</v>
      </c>
      <c r="I55" s="90">
        <v>0</v>
      </c>
      <c r="J55" s="90">
        <v>0</v>
      </c>
      <c r="K55" s="1">
        <v>0</v>
      </c>
      <c r="L55" s="90">
        <v>86166</v>
      </c>
      <c r="M55" s="90">
        <v>172331.99</v>
      </c>
      <c r="N55" s="86">
        <v>0</v>
      </c>
      <c r="O55" s="110" t="s">
        <v>12</v>
      </c>
    </row>
    <row r="56" spans="1:15" ht="33" customHeight="1" x14ac:dyDescent="0.25">
      <c r="A56" s="130"/>
      <c r="B56" s="132"/>
      <c r="C56" s="110"/>
      <c r="D56" s="113"/>
      <c r="E56" s="134"/>
      <c r="F56" s="135"/>
      <c r="G56" s="88" t="s">
        <v>5</v>
      </c>
      <c r="H56" s="90">
        <v>158200.76999999999</v>
      </c>
      <c r="I56" s="90">
        <v>0</v>
      </c>
      <c r="J56" s="1">
        <v>0</v>
      </c>
      <c r="K56" s="57">
        <v>0</v>
      </c>
      <c r="L56" s="57">
        <v>52733.59</v>
      </c>
      <c r="M56" s="57">
        <v>105467.18</v>
      </c>
      <c r="N56" s="86">
        <v>0</v>
      </c>
      <c r="O56" s="110"/>
    </row>
    <row r="57" spans="1:15" ht="33" customHeight="1" x14ac:dyDescent="0.25">
      <c r="A57" s="130"/>
      <c r="B57" s="133"/>
      <c r="C57" s="110"/>
      <c r="D57" s="113"/>
      <c r="E57" s="134"/>
      <c r="F57" s="135"/>
      <c r="G57" s="87" t="s">
        <v>6</v>
      </c>
      <c r="H57" s="90">
        <v>100297.22</v>
      </c>
      <c r="I57" s="90">
        <v>0</v>
      </c>
      <c r="J57" s="1">
        <v>0</v>
      </c>
      <c r="K57" s="57">
        <v>0</v>
      </c>
      <c r="L57" s="57">
        <v>33432.410000000003</v>
      </c>
      <c r="M57" s="57">
        <v>66864.81</v>
      </c>
      <c r="N57" s="86">
        <v>0</v>
      </c>
      <c r="O57" s="110"/>
    </row>
    <row r="58" spans="1:15" ht="20.25" customHeight="1" x14ac:dyDescent="0.25">
      <c r="A58" s="130" t="s">
        <v>64</v>
      </c>
      <c r="B58" s="136" t="s">
        <v>89</v>
      </c>
      <c r="C58" s="110" t="s">
        <v>80</v>
      </c>
      <c r="D58" s="113" t="s">
        <v>94</v>
      </c>
      <c r="E58" s="134">
        <f>H58</f>
        <v>4400</v>
      </c>
      <c r="F58" s="135">
        <v>0</v>
      </c>
      <c r="G58" s="89" t="s">
        <v>13</v>
      </c>
      <c r="H58" s="90">
        <v>4400</v>
      </c>
      <c r="I58" s="90">
        <v>0</v>
      </c>
      <c r="J58" s="90">
        <v>0</v>
      </c>
      <c r="K58" s="1">
        <v>0</v>
      </c>
      <c r="L58" s="90">
        <v>1460</v>
      </c>
      <c r="M58" s="90">
        <v>2940</v>
      </c>
      <c r="N58" s="86">
        <v>0</v>
      </c>
      <c r="O58" s="110" t="s">
        <v>12</v>
      </c>
    </row>
    <row r="59" spans="1:15" ht="33" customHeight="1" x14ac:dyDescent="0.25">
      <c r="A59" s="130"/>
      <c r="B59" s="136"/>
      <c r="C59" s="110"/>
      <c r="D59" s="113"/>
      <c r="E59" s="134"/>
      <c r="F59" s="135"/>
      <c r="G59" s="88" t="s">
        <v>5</v>
      </c>
      <c r="H59" s="90">
        <v>2692.8</v>
      </c>
      <c r="I59" s="90">
        <v>0</v>
      </c>
      <c r="J59" s="1">
        <v>0</v>
      </c>
      <c r="K59" s="57">
        <v>0</v>
      </c>
      <c r="L59" s="57">
        <v>893.52</v>
      </c>
      <c r="M59" s="57">
        <v>1799.28</v>
      </c>
      <c r="N59" s="86">
        <v>0</v>
      </c>
      <c r="O59" s="110"/>
    </row>
    <row r="60" spans="1:15" ht="38.25" customHeight="1" x14ac:dyDescent="0.25">
      <c r="A60" s="130"/>
      <c r="B60" s="136"/>
      <c r="C60" s="110"/>
      <c r="D60" s="113"/>
      <c r="E60" s="134"/>
      <c r="F60" s="135"/>
      <c r="G60" s="87" t="s">
        <v>6</v>
      </c>
      <c r="H60" s="90">
        <v>1707.2</v>
      </c>
      <c r="I60" s="90">
        <v>0</v>
      </c>
      <c r="J60" s="1">
        <v>0</v>
      </c>
      <c r="K60" s="57">
        <v>0</v>
      </c>
      <c r="L60" s="57">
        <v>566.48</v>
      </c>
      <c r="M60" s="57">
        <v>1140.72</v>
      </c>
      <c r="N60" s="86">
        <v>0</v>
      </c>
      <c r="O60" s="110"/>
    </row>
    <row r="61" spans="1:15" ht="20.25" customHeight="1" x14ac:dyDescent="0.25">
      <c r="A61" s="130" t="s">
        <v>65</v>
      </c>
      <c r="B61" s="136" t="s">
        <v>90</v>
      </c>
      <c r="C61" s="110" t="s">
        <v>80</v>
      </c>
      <c r="D61" s="113" t="s">
        <v>95</v>
      </c>
      <c r="E61" s="134">
        <f>H61</f>
        <v>270590</v>
      </c>
      <c r="F61" s="135">
        <v>0</v>
      </c>
      <c r="G61" s="89" t="s">
        <v>13</v>
      </c>
      <c r="H61" s="90">
        <v>270590</v>
      </c>
      <c r="I61" s="90">
        <v>0</v>
      </c>
      <c r="J61" s="90">
        <v>0</v>
      </c>
      <c r="K61" s="1">
        <v>0</v>
      </c>
      <c r="L61" s="90">
        <v>135295</v>
      </c>
      <c r="M61" s="90">
        <v>135295</v>
      </c>
      <c r="N61" s="86">
        <v>0</v>
      </c>
      <c r="O61" s="110" t="s">
        <v>12</v>
      </c>
    </row>
    <row r="62" spans="1:15" ht="33" customHeight="1" x14ac:dyDescent="0.25">
      <c r="A62" s="130"/>
      <c r="B62" s="136"/>
      <c r="C62" s="110"/>
      <c r="D62" s="113"/>
      <c r="E62" s="134"/>
      <c r="F62" s="135"/>
      <c r="G62" s="88" t="s">
        <v>5</v>
      </c>
      <c r="H62" s="90">
        <v>165601.07999999999</v>
      </c>
      <c r="I62" s="90">
        <v>0</v>
      </c>
      <c r="J62" s="1">
        <v>0</v>
      </c>
      <c r="K62" s="57">
        <v>0</v>
      </c>
      <c r="L62" s="57">
        <v>82800.539999999994</v>
      </c>
      <c r="M62" s="57">
        <v>82800.539999999994</v>
      </c>
      <c r="N62" s="86">
        <v>0</v>
      </c>
      <c r="O62" s="110"/>
    </row>
    <row r="63" spans="1:15" ht="38.25" customHeight="1" x14ac:dyDescent="0.25">
      <c r="A63" s="130"/>
      <c r="B63" s="136"/>
      <c r="C63" s="110"/>
      <c r="D63" s="113"/>
      <c r="E63" s="134"/>
      <c r="F63" s="135"/>
      <c r="G63" s="87" t="s">
        <v>6</v>
      </c>
      <c r="H63" s="90">
        <v>104988.92</v>
      </c>
      <c r="I63" s="90">
        <v>0</v>
      </c>
      <c r="J63" s="1">
        <v>0</v>
      </c>
      <c r="K63" s="57">
        <v>0</v>
      </c>
      <c r="L63" s="57">
        <v>52494.46</v>
      </c>
      <c r="M63" s="57">
        <v>52494.46</v>
      </c>
      <c r="N63" s="86">
        <v>0</v>
      </c>
      <c r="O63" s="110"/>
    </row>
    <row r="64" spans="1:15" ht="20.25" customHeight="1" x14ac:dyDescent="0.25">
      <c r="A64" s="130" t="s">
        <v>66</v>
      </c>
      <c r="B64" s="136" t="s">
        <v>91</v>
      </c>
      <c r="C64" s="110" t="s">
        <v>80</v>
      </c>
      <c r="D64" s="113" t="s">
        <v>97</v>
      </c>
      <c r="E64" s="134">
        <f>H64</f>
        <v>154000</v>
      </c>
      <c r="F64" s="135">
        <v>0</v>
      </c>
      <c r="G64" s="89" t="s">
        <v>13</v>
      </c>
      <c r="H64" s="90">
        <v>154000</v>
      </c>
      <c r="I64" s="90">
        <v>0</v>
      </c>
      <c r="J64" s="90">
        <v>0</v>
      </c>
      <c r="K64" s="1">
        <v>0</v>
      </c>
      <c r="L64" s="90">
        <v>77000</v>
      </c>
      <c r="M64" s="90">
        <v>77000</v>
      </c>
      <c r="N64" s="86">
        <v>0</v>
      </c>
      <c r="O64" s="110" t="s">
        <v>12</v>
      </c>
    </row>
    <row r="65" spans="1:15" ht="33" customHeight="1" x14ac:dyDescent="0.25">
      <c r="A65" s="130"/>
      <c r="B65" s="136"/>
      <c r="C65" s="110"/>
      <c r="D65" s="113"/>
      <c r="E65" s="134"/>
      <c r="F65" s="135"/>
      <c r="G65" s="88" t="s">
        <v>5</v>
      </c>
      <c r="H65" s="90">
        <v>94248</v>
      </c>
      <c r="I65" s="90">
        <v>0</v>
      </c>
      <c r="J65" s="1">
        <v>0</v>
      </c>
      <c r="K65" s="57">
        <v>0</v>
      </c>
      <c r="L65" s="57">
        <v>47124</v>
      </c>
      <c r="M65" s="57">
        <v>47124</v>
      </c>
      <c r="N65" s="86">
        <v>0</v>
      </c>
      <c r="O65" s="110"/>
    </row>
    <row r="66" spans="1:15" ht="38.25" customHeight="1" x14ac:dyDescent="0.25">
      <c r="A66" s="130"/>
      <c r="B66" s="136"/>
      <c r="C66" s="110"/>
      <c r="D66" s="113"/>
      <c r="E66" s="134"/>
      <c r="F66" s="135"/>
      <c r="G66" s="87" t="s">
        <v>6</v>
      </c>
      <c r="H66" s="90">
        <v>59752</v>
      </c>
      <c r="I66" s="90">
        <v>0</v>
      </c>
      <c r="J66" s="1">
        <v>0</v>
      </c>
      <c r="K66" s="57">
        <v>0</v>
      </c>
      <c r="L66" s="57">
        <v>29876</v>
      </c>
      <c r="M66" s="57">
        <v>29876</v>
      </c>
      <c r="N66" s="86">
        <v>0</v>
      </c>
      <c r="O66" s="110"/>
    </row>
    <row r="67" spans="1:15" ht="20.25" customHeight="1" x14ac:dyDescent="0.25">
      <c r="A67" s="130" t="s">
        <v>67</v>
      </c>
      <c r="B67" s="136" t="s">
        <v>92</v>
      </c>
      <c r="C67" s="110" t="s">
        <v>80</v>
      </c>
      <c r="D67" s="113" t="s">
        <v>96</v>
      </c>
      <c r="E67" s="134">
        <f>H67</f>
        <v>154000</v>
      </c>
      <c r="F67" s="135">
        <v>0</v>
      </c>
      <c r="G67" s="103" t="s">
        <v>13</v>
      </c>
      <c r="H67" s="106">
        <v>154000</v>
      </c>
      <c r="I67" s="106">
        <v>0</v>
      </c>
      <c r="J67" s="106">
        <v>0</v>
      </c>
      <c r="K67" s="1">
        <v>0</v>
      </c>
      <c r="L67" s="106">
        <v>77000</v>
      </c>
      <c r="M67" s="106">
        <v>77000</v>
      </c>
      <c r="N67" s="104">
        <v>0</v>
      </c>
      <c r="O67" s="110" t="s">
        <v>12</v>
      </c>
    </row>
    <row r="68" spans="1:15" ht="33" customHeight="1" x14ac:dyDescent="0.25">
      <c r="A68" s="130"/>
      <c r="B68" s="136"/>
      <c r="C68" s="110"/>
      <c r="D68" s="113"/>
      <c r="E68" s="134"/>
      <c r="F68" s="135"/>
      <c r="G68" s="105" t="s">
        <v>5</v>
      </c>
      <c r="H68" s="106">
        <v>94248</v>
      </c>
      <c r="I68" s="106">
        <v>0</v>
      </c>
      <c r="J68" s="1">
        <v>0</v>
      </c>
      <c r="K68" s="57">
        <v>0</v>
      </c>
      <c r="L68" s="57">
        <v>47124</v>
      </c>
      <c r="M68" s="57">
        <v>47124</v>
      </c>
      <c r="N68" s="104">
        <v>0</v>
      </c>
      <c r="O68" s="110"/>
    </row>
    <row r="69" spans="1:15" ht="38.25" customHeight="1" x14ac:dyDescent="0.25">
      <c r="A69" s="130"/>
      <c r="B69" s="136"/>
      <c r="C69" s="110"/>
      <c r="D69" s="113"/>
      <c r="E69" s="134"/>
      <c r="F69" s="135"/>
      <c r="G69" s="108" t="s">
        <v>6</v>
      </c>
      <c r="H69" s="106">
        <v>59752</v>
      </c>
      <c r="I69" s="106">
        <v>0</v>
      </c>
      <c r="J69" s="1">
        <v>0</v>
      </c>
      <c r="K69" s="57">
        <v>0</v>
      </c>
      <c r="L69" s="57">
        <v>29876</v>
      </c>
      <c r="M69" s="57">
        <v>29876</v>
      </c>
      <c r="N69" s="104">
        <v>0</v>
      </c>
      <c r="O69" s="110"/>
    </row>
    <row r="70" spans="1:15" ht="15.75" customHeight="1" x14ac:dyDescent="0.25">
      <c r="A70" s="146" t="s">
        <v>118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</row>
    <row r="71" spans="1:15" ht="15.75" customHeight="1" x14ac:dyDescent="0.25">
      <c r="A71" s="146" t="s">
        <v>48</v>
      </c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</row>
    <row r="72" spans="1:15" ht="24" customHeight="1" x14ac:dyDescent="0.25">
      <c r="A72" s="115" t="s">
        <v>100</v>
      </c>
      <c r="B72" s="117" t="s">
        <v>21</v>
      </c>
      <c r="C72" s="147" t="s">
        <v>19</v>
      </c>
      <c r="D72" s="121" t="s">
        <v>37</v>
      </c>
      <c r="E72" s="114">
        <f>H72</f>
        <v>192445.01</v>
      </c>
      <c r="F72" s="59">
        <v>0</v>
      </c>
      <c r="G72" s="60" t="s">
        <v>13</v>
      </c>
      <c r="H72" s="59">
        <f>H73+H74</f>
        <v>192445.01</v>
      </c>
      <c r="I72" s="59">
        <f t="shared" ref="I72:J72" si="9">I73+I74</f>
        <v>60000</v>
      </c>
      <c r="J72" s="59">
        <f t="shared" si="9"/>
        <v>132445.01</v>
      </c>
      <c r="K72" s="57">
        <f>K73+K74</f>
        <v>0</v>
      </c>
      <c r="L72" s="57">
        <f>L73+L74</f>
        <v>0</v>
      </c>
      <c r="M72" s="57">
        <f>M73+M74</f>
        <v>0</v>
      </c>
      <c r="N72" s="59">
        <v>0</v>
      </c>
      <c r="O72" s="115" t="s">
        <v>12</v>
      </c>
    </row>
    <row r="73" spans="1:15" ht="39" customHeight="1" x14ac:dyDescent="0.25">
      <c r="A73" s="125"/>
      <c r="B73" s="126"/>
      <c r="C73" s="148"/>
      <c r="D73" s="128"/>
      <c r="E73" s="114"/>
      <c r="F73" s="59">
        <v>0</v>
      </c>
      <c r="G73" s="58" t="s">
        <v>5</v>
      </c>
      <c r="H73" s="59">
        <f>I73+J73+K73+L73+M73</f>
        <v>120278.13</v>
      </c>
      <c r="I73" s="59">
        <v>37500</v>
      </c>
      <c r="J73" s="59">
        <v>82778.13</v>
      </c>
      <c r="K73" s="57">
        <v>0</v>
      </c>
      <c r="L73" s="57">
        <v>0</v>
      </c>
      <c r="M73" s="57">
        <v>0</v>
      </c>
      <c r="N73" s="59">
        <v>0</v>
      </c>
      <c r="O73" s="125"/>
    </row>
    <row r="74" spans="1:15" ht="39" customHeight="1" x14ac:dyDescent="0.25">
      <c r="A74" s="116"/>
      <c r="B74" s="118"/>
      <c r="C74" s="149"/>
      <c r="D74" s="122"/>
      <c r="E74" s="114"/>
      <c r="F74" s="59">
        <v>0</v>
      </c>
      <c r="G74" s="60" t="s">
        <v>6</v>
      </c>
      <c r="H74" s="59">
        <f t="shared" ref="H74:H81" si="10">SUM(I74:M74)</f>
        <v>72166.880000000005</v>
      </c>
      <c r="I74" s="59">
        <v>22500</v>
      </c>
      <c r="J74" s="59">
        <v>49666.879999999997</v>
      </c>
      <c r="K74" s="57">
        <v>0</v>
      </c>
      <c r="L74" s="57">
        <v>0</v>
      </c>
      <c r="M74" s="57">
        <v>0</v>
      </c>
      <c r="N74" s="59">
        <v>0</v>
      </c>
      <c r="O74" s="116"/>
    </row>
    <row r="75" spans="1:15" ht="39" customHeight="1" x14ac:dyDescent="0.25">
      <c r="A75" s="110" t="s">
        <v>101</v>
      </c>
      <c r="B75" s="111" t="s">
        <v>35</v>
      </c>
      <c r="C75" s="130" t="s">
        <v>19</v>
      </c>
      <c r="D75" s="121" t="s">
        <v>20</v>
      </c>
      <c r="E75" s="114">
        <f>H75</f>
        <v>574119.18999999994</v>
      </c>
      <c r="F75" s="79">
        <v>0</v>
      </c>
      <c r="G75" s="77" t="s">
        <v>13</v>
      </c>
      <c r="H75" s="79">
        <f t="shared" si="10"/>
        <v>574119.18999999994</v>
      </c>
      <c r="I75" s="79">
        <f>I76+I77</f>
        <v>287037.84999999998</v>
      </c>
      <c r="J75" s="79">
        <f t="shared" ref="J75:M75" si="11">J76+J77</f>
        <v>287081.33999999997</v>
      </c>
      <c r="K75" s="79">
        <f t="shared" si="11"/>
        <v>0</v>
      </c>
      <c r="L75" s="79">
        <f t="shared" si="11"/>
        <v>0</v>
      </c>
      <c r="M75" s="79">
        <f t="shared" si="11"/>
        <v>0</v>
      </c>
      <c r="N75" s="79">
        <v>0</v>
      </c>
      <c r="O75" s="115" t="s">
        <v>12</v>
      </c>
    </row>
    <row r="76" spans="1:15" ht="39" customHeight="1" x14ac:dyDescent="0.25">
      <c r="A76" s="110"/>
      <c r="B76" s="111"/>
      <c r="C76" s="130"/>
      <c r="D76" s="128"/>
      <c r="E76" s="114"/>
      <c r="F76" s="79">
        <v>0</v>
      </c>
      <c r="G76" s="78" t="s">
        <v>5</v>
      </c>
      <c r="H76" s="79">
        <f t="shared" si="10"/>
        <v>359972.73</v>
      </c>
      <c r="I76" s="79">
        <v>179972.73</v>
      </c>
      <c r="J76" s="79">
        <v>180000</v>
      </c>
      <c r="K76" s="57">
        <v>0</v>
      </c>
      <c r="L76" s="57">
        <v>0</v>
      </c>
      <c r="M76" s="57">
        <v>0</v>
      </c>
      <c r="N76" s="79">
        <v>0</v>
      </c>
      <c r="O76" s="125"/>
    </row>
    <row r="77" spans="1:15" ht="39" customHeight="1" x14ac:dyDescent="0.25">
      <c r="A77" s="110"/>
      <c r="B77" s="111"/>
      <c r="C77" s="130"/>
      <c r="D77" s="122"/>
      <c r="E77" s="114"/>
      <c r="F77" s="79">
        <v>0</v>
      </c>
      <c r="G77" s="77" t="s">
        <v>6</v>
      </c>
      <c r="H77" s="79">
        <f t="shared" si="10"/>
        <v>214146.46</v>
      </c>
      <c r="I77" s="79">
        <v>107065.12</v>
      </c>
      <c r="J77" s="79">
        <v>107081.34</v>
      </c>
      <c r="K77" s="57">
        <v>0</v>
      </c>
      <c r="L77" s="57">
        <v>0</v>
      </c>
      <c r="M77" s="57">
        <v>0</v>
      </c>
      <c r="N77" s="79">
        <v>0</v>
      </c>
      <c r="O77" s="116"/>
    </row>
    <row r="78" spans="1:15" ht="33.75" customHeight="1" x14ac:dyDescent="0.25">
      <c r="A78" s="110" t="s">
        <v>102</v>
      </c>
      <c r="B78" s="111" t="s">
        <v>49</v>
      </c>
      <c r="C78" s="130" t="s">
        <v>19</v>
      </c>
      <c r="D78" s="121" t="s">
        <v>71</v>
      </c>
      <c r="E78" s="114">
        <f>H78</f>
        <v>1262626.27</v>
      </c>
      <c r="F78" s="81">
        <v>0</v>
      </c>
      <c r="G78" s="80" t="s">
        <v>13</v>
      </c>
      <c r="H78" s="81">
        <f t="shared" si="10"/>
        <v>1262626.27</v>
      </c>
      <c r="I78" s="81">
        <f>I80+I81+I79</f>
        <v>360750.37</v>
      </c>
      <c r="J78" s="107">
        <f t="shared" ref="J78:M78" si="12">J80+J81+J79</f>
        <v>901875.9</v>
      </c>
      <c r="K78" s="107">
        <f t="shared" si="12"/>
        <v>0</v>
      </c>
      <c r="L78" s="107">
        <f t="shared" si="12"/>
        <v>0</v>
      </c>
      <c r="M78" s="107">
        <f t="shared" si="12"/>
        <v>0</v>
      </c>
      <c r="N78" s="81">
        <v>0</v>
      </c>
      <c r="O78" s="115" t="s">
        <v>12</v>
      </c>
    </row>
    <row r="79" spans="1:15" ht="39" customHeight="1" x14ac:dyDescent="0.25">
      <c r="A79" s="110"/>
      <c r="B79" s="111"/>
      <c r="C79" s="130"/>
      <c r="D79" s="128"/>
      <c r="E79" s="114"/>
      <c r="F79" s="107">
        <v>0</v>
      </c>
      <c r="G79" s="108" t="s">
        <v>42</v>
      </c>
      <c r="H79" s="107">
        <f>I79+J79+K79+L79+M79</f>
        <v>700000</v>
      </c>
      <c r="I79" s="107">
        <v>200000</v>
      </c>
      <c r="J79" s="107">
        <v>500000</v>
      </c>
      <c r="K79" s="107">
        <v>0</v>
      </c>
      <c r="L79" s="107">
        <v>0</v>
      </c>
      <c r="M79" s="107">
        <v>0</v>
      </c>
      <c r="N79" s="107">
        <v>0</v>
      </c>
      <c r="O79" s="125"/>
    </row>
    <row r="80" spans="1:15" ht="39" customHeight="1" x14ac:dyDescent="0.25">
      <c r="A80" s="110"/>
      <c r="B80" s="111"/>
      <c r="C80" s="130"/>
      <c r="D80" s="128"/>
      <c r="E80" s="114"/>
      <c r="F80" s="81">
        <v>0</v>
      </c>
      <c r="G80" s="82" t="s">
        <v>5</v>
      </c>
      <c r="H80" s="81">
        <f t="shared" si="10"/>
        <v>550000</v>
      </c>
      <c r="I80" s="81">
        <v>157142.85999999999</v>
      </c>
      <c r="J80" s="81">
        <v>392857.14</v>
      </c>
      <c r="K80" s="57">
        <v>0</v>
      </c>
      <c r="L80" s="57">
        <v>0</v>
      </c>
      <c r="M80" s="57">
        <v>0</v>
      </c>
      <c r="N80" s="81">
        <v>0</v>
      </c>
      <c r="O80" s="125"/>
    </row>
    <row r="81" spans="1:15" ht="57.75" customHeight="1" x14ac:dyDescent="0.25">
      <c r="A81" s="110"/>
      <c r="B81" s="111"/>
      <c r="C81" s="130"/>
      <c r="D81" s="122"/>
      <c r="E81" s="114"/>
      <c r="F81" s="81">
        <v>0</v>
      </c>
      <c r="G81" s="80" t="s">
        <v>6</v>
      </c>
      <c r="H81" s="81">
        <f t="shared" si="10"/>
        <v>12626.27</v>
      </c>
      <c r="I81" s="81">
        <v>3607.51</v>
      </c>
      <c r="J81" s="81">
        <v>9018.76</v>
      </c>
      <c r="K81" s="57">
        <v>0</v>
      </c>
      <c r="L81" s="57">
        <v>0</v>
      </c>
      <c r="M81" s="57">
        <v>0</v>
      </c>
      <c r="N81" s="81">
        <v>0</v>
      </c>
      <c r="O81" s="116"/>
    </row>
    <row r="82" spans="1:15" ht="15.75" customHeight="1" x14ac:dyDescent="0.25">
      <c r="A82" s="152" t="s">
        <v>52</v>
      </c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4"/>
    </row>
    <row r="83" spans="1:15" ht="39" customHeight="1" x14ac:dyDescent="0.25">
      <c r="A83" s="110" t="s">
        <v>105</v>
      </c>
      <c r="B83" s="111" t="s">
        <v>53</v>
      </c>
      <c r="C83" s="130" t="s">
        <v>114</v>
      </c>
      <c r="D83" s="113" t="s">
        <v>72</v>
      </c>
      <c r="E83" s="114">
        <f>H83</f>
        <v>576000</v>
      </c>
      <c r="F83" s="101">
        <v>0</v>
      </c>
      <c r="G83" s="102" t="s">
        <v>13</v>
      </c>
      <c r="H83" s="101">
        <v>576000</v>
      </c>
      <c r="I83" s="101">
        <v>0</v>
      </c>
      <c r="J83" s="101">
        <v>70000</v>
      </c>
      <c r="K83" s="101">
        <v>59000</v>
      </c>
      <c r="L83" s="101">
        <v>447000</v>
      </c>
      <c r="M83" s="101">
        <v>0</v>
      </c>
      <c r="N83" s="101">
        <v>0</v>
      </c>
      <c r="O83" s="110" t="s">
        <v>12</v>
      </c>
    </row>
    <row r="84" spans="1:15" ht="39" customHeight="1" x14ac:dyDescent="0.25">
      <c r="A84" s="110"/>
      <c r="B84" s="111"/>
      <c r="C84" s="130"/>
      <c r="D84" s="113"/>
      <c r="E84" s="114"/>
      <c r="F84" s="101">
        <v>0</v>
      </c>
      <c r="G84" s="100" t="s">
        <v>5</v>
      </c>
      <c r="H84" s="101">
        <v>352512</v>
      </c>
      <c r="I84" s="101">
        <v>0</v>
      </c>
      <c r="J84" s="101">
        <v>42840</v>
      </c>
      <c r="K84" s="57">
        <v>36108</v>
      </c>
      <c r="L84" s="57">
        <v>273564</v>
      </c>
      <c r="M84" s="57">
        <v>0</v>
      </c>
      <c r="N84" s="101">
        <v>0</v>
      </c>
      <c r="O84" s="110"/>
    </row>
    <row r="85" spans="1:15" ht="72" customHeight="1" x14ac:dyDescent="0.25">
      <c r="A85" s="110"/>
      <c r="B85" s="111"/>
      <c r="C85" s="130"/>
      <c r="D85" s="113"/>
      <c r="E85" s="114"/>
      <c r="F85" s="101">
        <v>0</v>
      </c>
      <c r="G85" s="102" t="s">
        <v>6</v>
      </c>
      <c r="H85" s="101">
        <v>223488</v>
      </c>
      <c r="I85" s="101">
        <v>0</v>
      </c>
      <c r="J85" s="101">
        <v>27160</v>
      </c>
      <c r="K85" s="57">
        <v>22892</v>
      </c>
      <c r="L85" s="57">
        <v>173436</v>
      </c>
      <c r="M85" s="57">
        <v>0</v>
      </c>
      <c r="N85" s="101">
        <v>0</v>
      </c>
      <c r="O85" s="110"/>
    </row>
    <row r="86" spans="1:15" ht="15.75" customHeight="1" x14ac:dyDescent="0.25">
      <c r="A86" s="146" t="s">
        <v>119</v>
      </c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</row>
    <row r="87" spans="1:15" ht="15.75" customHeight="1" x14ac:dyDescent="0.25">
      <c r="A87" s="141" t="s">
        <v>54</v>
      </c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3"/>
    </row>
    <row r="88" spans="1:15" ht="22.5" customHeight="1" x14ac:dyDescent="0.25">
      <c r="A88" s="110" t="s">
        <v>106</v>
      </c>
      <c r="B88" s="111" t="s">
        <v>55</v>
      </c>
      <c r="C88" s="112" t="s">
        <v>23</v>
      </c>
      <c r="D88" s="113" t="s">
        <v>104</v>
      </c>
      <c r="E88" s="114">
        <f>H88</f>
        <v>15000</v>
      </c>
      <c r="F88" s="81">
        <v>0</v>
      </c>
      <c r="G88" s="80" t="s">
        <v>13</v>
      </c>
      <c r="H88" s="81">
        <f>H90+H89</f>
        <v>15000</v>
      </c>
      <c r="I88" s="74">
        <f>I89+I90</f>
        <v>10000</v>
      </c>
      <c r="J88" s="74">
        <f t="shared" ref="J88:M88" si="13">J89+J90</f>
        <v>5000</v>
      </c>
      <c r="K88" s="74">
        <f t="shared" si="13"/>
        <v>0</v>
      </c>
      <c r="L88" s="74">
        <f t="shared" si="13"/>
        <v>0</v>
      </c>
      <c r="M88" s="74">
        <f t="shared" si="13"/>
        <v>0</v>
      </c>
      <c r="N88" s="5">
        <v>0</v>
      </c>
      <c r="O88" s="110" t="s">
        <v>12</v>
      </c>
    </row>
    <row r="89" spans="1:15" ht="26.25" customHeight="1" x14ac:dyDescent="0.25">
      <c r="A89" s="110"/>
      <c r="B89" s="111"/>
      <c r="C89" s="112"/>
      <c r="D89" s="113"/>
      <c r="E89" s="114"/>
      <c r="F89" s="81">
        <v>0</v>
      </c>
      <c r="G89" s="82" t="s">
        <v>5</v>
      </c>
      <c r="H89" s="81">
        <f>SUM(I89:M89)</f>
        <v>9180</v>
      </c>
      <c r="I89" s="74">
        <v>6120</v>
      </c>
      <c r="J89" s="81">
        <v>3060</v>
      </c>
      <c r="K89" s="74">
        <v>0</v>
      </c>
      <c r="L89" s="74">
        <v>0</v>
      </c>
      <c r="M89" s="74">
        <v>0</v>
      </c>
      <c r="N89" s="5">
        <v>0</v>
      </c>
      <c r="O89" s="110"/>
    </row>
    <row r="90" spans="1:15" ht="34.5" customHeight="1" x14ac:dyDescent="0.25">
      <c r="A90" s="110"/>
      <c r="B90" s="111"/>
      <c r="C90" s="112"/>
      <c r="D90" s="113"/>
      <c r="E90" s="114"/>
      <c r="F90" s="81">
        <v>0</v>
      </c>
      <c r="G90" s="80" t="s">
        <v>6</v>
      </c>
      <c r="H90" s="81">
        <f>SUM(I90:M90)</f>
        <v>5820</v>
      </c>
      <c r="I90" s="74">
        <v>3880</v>
      </c>
      <c r="J90" s="81">
        <v>1940</v>
      </c>
      <c r="K90" s="74">
        <v>0</v>
      </c>
      <c r="L90" s="74">
        <v>0</v>
      </c>
      <c r="M90" s="74">
        <v>0</v>
      </c>
      <c r="N90" s="5">
        <v>0</v>
      </c>
      <c r="O90" s="110"/>
    </row>
    <row r="91" spans="1:15" ht="22.5" customHeight="1" x14ac:dyDescent="0.25">
      <c r="A91" s="110" t="s">
        <v>107</v>
      </c>
      <c r="B91" s="111" t="s">
        <v>56</v>
      </c>
      <c r="C91" s="112" t="s">
        <v>23</v>
      </c>
      <c r="D91" s="113" t="s">
        <v>103</v>
      </c>
      <c r="E91" s="114">
        <f>H91</f>
        <v>75000</v>
      </c>
      <c r="F91" s="81">
        <v>0</v>
      </c>
      <c r="G91" s="80" t="s">
        <v>13</v>
      </c>
      <c r="H91" s="81">
        <f>H93+H92</f>
        <v>75000</v>
      </c>
      <c r="I91" s="74">
        <f>I92+I93</f>
        <v>75000</v>
      </c>
      <c r="J91" s="74">
        <f t="shared" ref="J91:M91" si="14">J92+J93</f>
        <v>0</v>
      </c>
      <c r="K91" s="74">
        <f t="shared" si="14"/>
        <v>0</v>
      </c>
      <c r="L91" s="74">
        <f t="shared" si="14"/>
        <v>0</v>
      </c>
      <c r="M91" s="74">
        <f t="shared" si="14"/>
        <v>0</v>
      </c>
      <c r="N91" s="5">
        <v>0</v>
      </c>
      <c r="O91" s="110" t="s">
        <v>12</v>
      </c>
    </row>
    <row r="92" spans="1:15" ht="26.25" customHeight="1" x14ac:dyDescent="0.25">
      <c r="A92" s="110"/>
      <c r="B92" s="111"/>
      <c r="C92" s="112"/>
      <c r="D92" s="113"/>
      <c r="E92" s="114"/>
      <c r="F92" s="81">
        <v>0</v>
      </c>
      <c r="G92" s="82" t="s">
        <v>5</v>
      </c>
      <c r="H92" s="81">
        <f>SUM(I92:M92)</f>
        <v>45900</v>
      </c>
      <c r="I92" s="74">
        <v>45900</v>
      </c>
      <c r="J92" s="81">
        <v>0</v>
      </c>
      <c r="K92" s="74">
        <v>0</v>
      </c>
      <c r="L92" s="74">
        <v>0</v>
      </c>
      <c r="M92" s="74">
        <v>0</v>
      </c>
      <c r="N92" s="5">
        <v>0</v>
      </c>
      <c r="O92" s="110"/>
    </row>
    <row r="93" spans="1:15" ht="34.5" customHeight="1" x14ac:dyDescent="0.25">
      <c r="A93" s="110"/>
      <c r="B93" s="111"/>
      <c r="C93" s="112"/>
      <c r="D93" s="113"/>
      <c r="E93" s="114"/>
      <c r="F93" s="81">
        <v>0</v>
      </c>
      <c r="G93" s="80" t="s">
        <v>6</v>
      </c>
      <c r="H93" s="81">
        <f>SUM(I93:M93)</f>
        <v>29100</v>
      </c>
      <c r="I93" s="74">
        <v>29100</v>
      </c>
      <c r="J93" s="81">
        <v>0</v>
      </c>
      <c r="K93" s="74">
        <v>0</v>
      </c>
      <c r="L93" s="74">
        <v>0</v>
      </c>
      <c r="M93" s="74">
        <v>0</v>
      </c>
      <c r="N93" s="5">
        <v>0</v>
      </c>
      <c r="O93" s="110"/>
    </row>
    <row r="94" spans="1:15" ht="22.5" customHeight="1" x14ac:dyDescent="0.25">
      <c r="A94" s="110" t="s">
        <v>108</v>
      </c>
      <c r="B94" s="111" t="s">
        <v>56</v>
      </c>
      <c r="C94" s="112" t="s">
        <v>23</v>
      </c>
      <c r="D94" s="113" t="s">
        <v>103</v>
      </c>
      <c r="E94" s="114">
        <f>H94</f>
        <v>125000</v>
      </c>
      <c r="F94" s="107">
        <v>0</v>
      </c>
      <c r="G94" s="108" t="s">
        <v>13</v>
      </c>
      <c r="H94" s="107">
        <f>H96+H95</f>
        <v>125000</v>
      </c>
      <c r="I94" s="74">
        <f>I95+I96</f>
        <v>80000</v>
      </c>
      <c r="J94" s="74">
        <f t="shared" ref="J94:M94" si="15">J95+J96</f>
        <v>45000</v>
      </c>
      <c r="K94" s="74">
        <f t="shared" si="15"/>
        <v>0</v>
      </c>
      <c r="L94" s="74">
        <f t="shared" si="15"/>
        <v>0</v>
      </c>
      <c r="M94" s="74">
        <f t="shared" si="15"/>
        <v>0</v>
      </c>
      <c r="N94" s="5">
        <v>0</v>
      </c>
      <c r="O94" s="110" t="s">
        <v>12</v>
      </c>
    </row>
    <row r="95" spans="1:15" ht="26.25" customHeight="1" x14ac:dyDescent="0.25">
      <c r="A95" s="110"/>
      <c r="B95" s="111"/>
      <c r="C95" s="112"/>
      <c r="D95" s="113"/>
      <c r="E95" s="114"/>
      <c r="F95" s="107">
        <v>0</v>
      </c>
      <c r="G95" s="105" t="s">
        <v>5</v>
      </c>
      <c r="H95" s="107">
        <f>SUM(I95:M95)</f>
        <v>76500</v>
      </c>
      <c r="I95" s="74">
        <v>48960</v>
      </c>
      <c r="J95" s="107">
        <v>27540</v>
      </c>
      <c r="K95" s="74">
        <v>0</v>
      </c>
      <c r="L95" s="74">
        <v>0</v>
      </c>
      <c r="M95" s="74">
        <v>0</v>
      </c>
      <c r="N95" s="5">
        <v>0</v>
      </c>
      <c r="O95" s="110"/>
    </row>
    <row r="96" spans="1:15" ht="34.5" customHeight="1" x14ac:dyDescent="0.25">
      <c r="A96" s="110"/>
      <c r="B96" s="111"/>
      <c r="C96" s="112"/>
      <c r="D96" s="113"/>
      <c r="E96" s="114"/>
      <c r="F96" s="107">
        <v>0</v>
      </c>
      <c r="G96" s="108" t="s">
        <v>6</v>
      </c>
      <c r="H96" s="107">
        <f>SUM(I96:M96)</f>
        <v>48500</v>
      </c>
      <c r="I96" s="74">
        <v>31040</v>
      </c>
      <c r="J96" s="107">
        <v>17460</v>
      </c>
      <c r="K96" s="74">
        <v>0</v>
      </c>
      <c r="L96" s="74">
        <v>0</v>
      </c>
      <c r="M96" s="74">
        <v>0</v>
      </c>
      <c r="N96" s="5">
        <v>0</v>
      </c>
      <c r="O96" s="110"/>
    </row>
    <row r="97" spans="1:15" ht="15.75" customHeight="1" x14ac:dyDescent="0.25">
      <c r="A97" s="141" t="s">
        <v>57</v>
      </c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3"/>
    </row>
    <row r="98" spans="1:15" ht="22.5" customHeight="1" x14ac:dyDescent="0.25">
      <c r="A98" s="110" t="s">
        <v>109</v>
      </c>
      <c r="B98" s="111" t="s">
        <v>14</v>
      </c>
      <c r="C98" s="112" t="s">
        <v>23</v>
      </c>
      <c r="D98" s="113" t="s">
        <v>29</v>
      </c>
      <c r="E98" s="114">
        <f>H98</f>
        <v>113894.21</v>
      </c>
      <c r="F98" s="2">
        <v>0</v>
      </c>
      <c r="G98" s="3" t="s">
        <v>13</v>
      </c>
      <c r="H98" s="2">
        <f>H100+H99</f>
        <v>113894.21</v>
      </c>
      <c r="I98" s="4">
        <f>I99+I100</f>
        <v>21879.73</v>
      </c>
      <c r="J98" s="74">
        <f t="shared" ref="J98:M98" si="16">J99+J100</f>
        <v>92014.48000000001</v>
      </c>
      <c r="K98" s="74">
        <f t="shared" si="16"/>
        <v>0</v>
      </c>
      <c r="L98" s="74">
        <f t="shared" si="16"/>
        <v>0</v>
      </c>
      <c r="M98" s="74">
        <f t="shared" si="16"/>
        <v>0</v>
      </c>
      <c r="N98" s="5">
        <v>0</v>
      </c>
      <c r="O98" s="110" t="s">
        <v>12</v>
      </c>
    </row>
    <row r="99" spans="1:15" ht="26.25" customHeight="1" x14ac:dyDescent="0.25">
      <c r="A99" s="110"/>
      <c r="B99" s="111"/>
      <c r="C99" s="112"/>
      <c r="D99" s="113"/>
      <c r="E99" s="114"/>
      <c r="F99" s="2">
        <v>0</v>
      </c>
      <c r="G99" s="23" t="s">
        <v>5</v>
      </c>
      <c r="H99" s="2">
        <f>SUM(I99:M99)</f>
        <v>71183.88</v>
      </c>
      <c r="I99" s="4">
        <v>13674.83</v>
      </c>
      <c r="J99" s="2">
        <v>57509.05</v>
      </c>
      <c r="K99" s="74">
        <v>0</v>
      </c>
      <c r="L99" s="65">
        <v>0</v>
      </c>
      <c r="M99" s="65">
        <v>0</v>
      </c>
      <c r="N99" s="5">
        <v>0</v>
      </c>
      <c r="O99" s="110"/>
    </row>
    <row r="100" spans="1:15" ht="34.5" customHeight="1" x14ac:dyDescent="0.25">
      <c r="A100" s="110"/>
      <c r="B100" s="111"/>
      <c r="C100" s="112"/>
      <c r="D100" s="113"/>
      <c r="E100" s="114"/>
      <c r="F100" s="2">
        <v>0</v>
      </c>
      <c r="G100" s="3" t="s">
        <v>6</v>
      </c>
      <c r="H100" s="2">
        <f>SUM(I100:M100)</f>
        <v>42710.33</v>
      </c>
      <c r="I100" s="4">
        <v>8204.9</v>
      </c>
      <c r="J100" s="2">
        <v>34505.43</v>
      </c>
      <c r="K100" s="74">
        <v>0</v>
      </c>
      <c r="L100" s="65">
        <v>0</v>
      </c>
      <c r="M100" s="65">
        <v>0</v>
      </c>
      <c r="N100" s="5">
        <v>0</v>
      </c>
      <c r="O100" s="110"/>
    </row>
    <row r="101" spans="1:15" ht="19.5" customHeight="1" x14ac:dyDescent="0.25">
      <c r="A101" s="110" t="s">
        <v>110</v>
      </c>
      <c r="B101" s="111" t="s">
        <v>22</v>
      </c>
      <c r="C101" s="112" t="s">
        <v>115</v>
      </c>
      <c r="D101" s="113" t="s">
        <v>28</v>
      </c>
      <c r="E101" s="114">
        <f>H101</f>
        <v>1914710.3499999999</v>
      </c>
      <c r="F101" s="63">
        <v>0</v>
      </c>
      <c r="G101" s="64" t="s">
        <v>13</v>
      </c>
      <c r="H101" s="63">
        <v>1914710.3499999999</v>
      </c>
      <c r="I101" s="4">
        <v>53527</v>
      </c>
      <c r="J101" s="74">
        <v>453333.1</v>
      </c>
      <c r="K101" s="74">
        <v>477258.57</v>
      </c>
      <c r="L101" s="74">
        <v>930591.67999999993</v>
      </c>
      <c r="M101" s="74">
        <v>0</v>
      </c>
      <c r="N101" s="5">
        <v>0</v>
      </c>
      <c r="O101" s="110" t="s">
        <v>12</v>
      </c>
    </row>
    <row r="102" spans="1:15" ht="26.25" customHeight="1" x14ac:dyDescent="0.25">
      <c r="A102" s="110"/>
      <c r="B102" s="111"/>
      <c r="C102" s="112"/>
      <c r="D102" s="113"/>
      <c r="E102" s="114"/>
      <c r="F102" s="63">
        <v>0</v>
      </c>
      <c r="G102" s="62" t="s">
        <v>5</v>
      </c>
      <c r="H102" s="63">
        <v>1200523.3899999999</v>
      </c>
      <c r="I102" s="4">
        <v>33561.43</v>
      </c>
      <c r="J102" s="63">
        <v>284239.86</v>
      </c>
      <c r="K102" s="74">
        <v>299241.12</v>
      </c>
      <c r="L102" s="63">
        <v>583480.98</v>
      </c>
      <c r="M102" s="63">
        <v>0</v>
      </c>
      <c r="N102" s="5">
        <v>0</v>
      </c>
      <c r="O102" s="110"/>
    </row>
    <row r="103" spans="1:15" ht="34.5" customHeight="1" x14ac:dyDescent="0.25">
      <c r="A103" s="110"/>
      <c r="B103" s="111"/>
      <c r="C103" s="112"/>
      <c r="D103" s="113"/>
      <c r="E103" s="114"/>
      <c r="F103" s="63">
        <v>0</v>
      </c>
      <c r="G103" s="64" t="s">
        <v>6</v>
      </c>
      <c r="H103" s="63">
        <v>714186.96</v>
      </c>
      <c r="I103" s="4">
        <v>19965.57</v>
      </c>
      <c r="J103" s="63">
        <v>169093.24</v>
      </c>
      <c r="K103" s="74">
        <v>178017.45</v>
      </c>
      <c r="L103" s="63">
        <v>347110.7</v>
      </c>
      <c r="M103" s="63">
        <v>0</v>
      </c>
      <c r="N103" s="5">
        <v>0</v>
      </c>
      <c r="O103" s="110"/>
    </row>
    <row r="104" spans="1:15" ht="17.25" customHeight="1" x14ac:dyDescent="0.25">
      <c r="A104" s="115" t="s">
        <v>111</v>
      </c>
      <c r="B104" s="117" t="s">
        <v>27</v>
      </c>
      <c r="C104" s="119" t="s">
        <v>26</v>
      </c>
      <c r="D104" s="121" t="s">
        <v>30</v>
      </c>
      <c r="E104" s="123">
        <f>H104</f>
        <v>83130.040000000008</v>
      </c>
      <c r="F104" s="69">
        <v>0</v>
      </c>
      <c r="G104" s="68" t="s">
        <v>13</v>
      </c>
      <c r="H104" s="69">
        <f>H105+H106</f>
        <v>83130.040000000008</v>
      </c>
      <c r="I104" s="69">
        <f t="shared" ref="I104:M104" si="17">I105+I106</f>
        <v>58191.03</v>
      </c>
      <c r="J104" s="69">
        <f t="shared" si="17"/>
        <v>24939.010000000002</v>
      </c>
      <c r="K104" s="74">
        <f t="shared" si="17"/>
        <v>0</v>
      </c>
      <c r="L104" s="69">
        <f t="shared" si="17"/>
        <v>0</v>
      </c>
      <c r="M104" s="69">
        <f t="shared" si="17"/>
        <v>0</v>
      </c>
      <c r="N104" s="5">
        <v>0</v>
      </c>
      <c r="O104" s="115" t="s">
        <v>12</v>
      </c>
    </row>
    <row r="105" spans="1:15" ht="26.25" customHeight="1" x14ac:dyDescent="0.25">
      <c r="A105" s="125"/>
      <c r="B105" s="126"/>
      <c r="C105" s="127"/>
      <c r="D105" s="128"/>
      <c r="E105" s="129"/>
      <c r="F105" s="69">
        <v>0</v>
      </c>
      <c r="G105" s="67" t="s">
        <v>5</v>
      </c>
      <c r="H105" s="69">
        <f>I105+J105+K105+L105+M105</f>
        <v>52122.54</v>
      </c>
      <c r="I105" s="66">
        <v>36485.78</v>
      </c>
      <c r="J105" s="69">
        <v>15636.76</v>
      </c>
      <c r="K105" s="74">
        <v>0</v>
      </c>
      <c r="L105" s="69">
        <v>0</v>
      </c>
      <c r="M105" s="69">
        <v>0</v>
      </c>
      <c r="N105" s="5">
        <v>0</v>
      </c>
      <c r="O105" s="125"/>
    </row>
    <row r="106" spans="1:15" ht="34.5" customHeight="1" x14ac:dyDescent="0.25">
      <c r="A106" s="116"/>
      <c r="B106" s="118"/>
      <c r="C106" s="120"/>
      <c r="D106" s="122"/>
      <c r="E106" s="124"/>
      <c r="F106" s="69">
        <v>0</v>
      </c>
      <c r="G106" s="68" t="s">
        <v>6</v>
      </c>
      <c r="H106" s="69">
        <f>I106+J106+K106+L106+M106</f>
        <v>31007.5</v>
      </c>
      <c r="I106" s="66">
        <v>21705.25</v>
      </c>
      <c r="J106" s="69">
        <v>9302.25</v>
      </c>
      <c r="K106" s="74">
        <v>0</v>
      </c>
      <c r="L106" s="69">
        <v>0</v>
      </c>
      <c r="M106" s="69">
        <v>0</v>
      </c>
      <c r="N106" s="5">
        <v>0</v>
      </c>
      <c r="O106" s="116"/>
    </row>
    <row r="107" spans="1:15" ht="17.25" customHeight="1" x14ac:dyDescent="0.25">
      <c r="A107" s="115" t="s">
        <v>112</v>
      </c>
      <c r="B107" s="117" t="s">
        <v>58</v>
      </c>
      <c r="C107" s="119">
        <v>2023</v>
      </c>
      <c r="D107" s="121" t="s">
        <v>74</v>
      </c>
      <c r="E107" s="123">
        <f>H107</f>
        <v>12000</v>
      </c>
      <c r="F107" s="81">
        <v>0</v>
      </c>
      <c r="G107" s="80" t="s">
        <v>13</v>
      </c>
      <c r="H107" s="81">
        <f>H108+H109</f>
        <v>12000</v>
      </c>
      <c r="I107" s="81">
        <f t="shared" ref="I107:M107" si="18">I108+I109</f>
        <v>12000</v>
      </c>
      <c r="J107" s="81">
        <f t="shared" si="18"/>
        <v>0</v>
      </c>
      <c r="K107" s="74">
        <f t="shared" si="18"/>
        <v>0</v>
      </c>
      <c r="L107" s="81">
        <f t="shared" si="18"/>
        <v>0</v>
      </c>
      <c r="M107" s="81">
        <f t="shared" si="18"/>
        <v>0</v>
      </c>
      <c r="N107" s="5">
        <v>0</v>
      </c>
      <c r="O107" s="115" t="s">
        <v>12</v>
      </c>
    </row>
    <row r="108" spans="1:15" ht="26.25" customHeight="1" x14ac:dyDescent="0.25">
      <c r="A108" s="125"/>
      <c r="B108" s="126"/>
      <c r="C108" s="127"/>
      <c r="D108" s="128"/>
      <c r="E108" s="129"/>
      <c r="F108" s="81">
        <v>0</v>
      </c>
      <c r="G108" s="82" t="s">
        <v>5</v>
      </c>
      <c r="H108" s="81">
        <f>I108+J108+K108+L108+M108</f>
        <v>0</v>
      </c>
      <c r="I108" s="74">
        <v>0</v>
      </c>
      <c r="J108" s="81">
        <v>0</v>
      </c>
      <c r="K108" s="74">
        <v>0</v>
      </c>
      <c r="L108" s="81">
        <v>0</v>
      </c>
      <c r="M108" s="81">
        <v>0</v>
      </c>
      <c r="N108" s="5">
        <v>0</v>
      </c>
      <c r="O108" s="125"/>
    </row>
    <row r="109" spans="1:15" ht="34.5" customHeight="1" x14ac:dyDescent="0.25">
      <c r="A109" s="116"/>
      <c r="B109" s="118"/>
      <c r="C109" s="120"/>
      <c r="D109" s="122"/>
      <c r="E109" s="124"/>
      <c r="F109" s="81">
        <v>0</v>
      </c>
      <c r="G109" s="80" t="s">
        <v>6</v>
      </c>
      <c r="H109" s="81">
        <f>I109+J109+K109+L109+M109</f>
        <v>12000</v>
      </c>
      <c r="I109" s="74">
        <v>12000</v>
      </c>
      <c r="J109" s="81">
        <v>0</v>
      </c>
      <c r="K109" s="74">
        <v>0</v>
      </c>
      <c r="L109" s="81">
        <v>0</v>
      </c>
      <c r="M109" s="81">
        <v>0</v>
      </c>
      <c r="N109" s="5">
        <v>0</v>
      </c>
      <c r="O109" s="116"/>
    </row>
    <row r="110" spans="1:15" ht="17.25" customHeight="1" x14ac:dyDescent="0.25">
      <c r="A110" s="115" t="s">
        <v>113</v>
      </c>
      <c r="B110" s="117" t="s">
        <v>59</v>
      </c>
      <c r="C110" s="119">
        <v>2023</v>
      </c>
      <c r="D110" s="121" t="s">
        <v>73</v>
      </c>
      <c r="E110" s="123">
        <f>H110</f>
        <v>18000</v>
      </c>
      <c r="F110" s="81">
        <v>0</v>
      </c>
      <c r="G110" s="80" t="s">
        <v>13</v>
      </c>
      <c r="H110" s="81">
        <f>H111+H112</f>
        <v>18000</v>
      </c>
      <c r="I110" s="81">
        <f t="shared" ref="I110:M110" si="19">I111+I112</f>
        <v>18000</v>
      </c>
      <c r="J110" s="81">
        <f t="shared" si="19"/>
        <v>0</v>
      </c>
      <c r="K110" s="74">
        <f t="shared" si="19"/>
        <v>0</v>
      </c>
      <c r="L110" s="81">
        <f t="shared" si="19"/>
        <v>0</v>
      </c>
      <c r="M110" s="81">
        <f t="shared" si="19"/>
        <v>0</v>
      </c>
      <c r="N110" s="5">
        <v>0</v>
      </c>
      <c r="O110" s="115" t="s">
        <v>12</v>
      </c>
    </row>
    <row r="111" spans="1:15" ht="26.25" customHeight="1" x14ac:dyDescent="0.25">
      <c r="A111" s="125"/>
      <c r="B111" s="126"/>
      <c r="C111" s="127"/>
      <c r="D111" s="128"/>
      <c r="E111" s="129"/>
      <c r="F111" s="81">
        <v>0</v>
      </c>
      <c r="G111" s="82" t="s">
        <v>5</v>
      </c>
      <c r="H111" s="81">
        <f>I111+J111+K111+L111+M111</f>
        <v>0</v>
      </c>
      <c r="I111" s="74">
        <v>0</v>
      </c>
      <c r="J111" s="81">
        <v>0</v>
      </c>
      <c r="K111" s="74">
        <v>0</v>
      </c>
      <c r="L111" s="81">
        <v>0</v>
      </c>
      <c r="M111" s="81">
        <v>0</v>
      </c>
      <c r="N111" s="5">
        <v>0</v>
      </c>
      <c r="O111" s="125"/>
    </row>
    <row r="112" spans="1:15" ht="34.5" customHeight="1" x14ac:dyDescent="0.25">
      <c r="A112" s="116"/>
      <c r="B112" s="118"/>
      <c r="C112" s="120"/>
      <c r="D112" s="122"/>
      <c r="E112" s="124"/>
      <c r="F112" s="81">
        <v>0</v>
      </c>
      <c r="G112" s="80" t="s">
        <v>6</v>
      </c>
      <c r="H112" s="81">
        <f>I112+J112+K112+L112+M112</f>
        <v>18000</v>
      </c>
      <c r="I112" s="74">
        <v>18000</v>
      </c>
      <c r="J112" s="81">
        <v>0</v>
      </c>
      <c r="K112" s="74">
        <v>0</v>
      </c>
      <c r="L112" s="81">
        <v>0</v>
      </c>
      <c r="M112" s="81">
        <v>0</v>
      </c>
      <c r="N112" s="5">
        <v>0</v>
      </c>
      <c r="O112" s="116"/>
    </row>
    <row r="113" spans="1:15" ht="17.25" customHeight="1" x14ac:dyDescent="0.25">
      <c r="A113" s="115" t="s">
        <v>120</v>
      </c>
      <c r="B113" s="117" t="s">
        <v>98</v>
      </c>
      <c r="C113" s="119">
        <v>2023</v>
      </c>
      <c r="D113" s="121" t="s">
        <v>99</v>
      </c>
      <c r="E113" s="123">
        <f>H113</f>
        <v>109590</v>
      </c>
      <c r="F113" s="85">
        <v>0</v>
      </c>
      <c r="G113" s="87" t="s">
        <v>13</v>
      </c>
      <c r="H113" s="85">
        <v>109590</v>
      </c>
      <c r="I113" s="85">
        <v>0</v>
      </c>
      <c r="J113" s="85">
        <v>0</v>
      </c>
      <c r="K113" s="74">
        <v>0</v>
      </c>
      <c r="L113" s="85">
        <v>36530</v>
      </c>
      <c r="M113" s="85">
        <v>73060</v>
      </c>
      <c r="N113" s="5">
        <v>0</v>
      </c>
      <c r="O113" s="115" t="s">
        <v>12</v>
      </c>
    </row>
    <row r="114" spans="1:15" ht="26.25" customHeight="1" x14ac:dyDescent="0.25">
      <c r="A114" s="125"/>
      <c r="B114" s="126"/>
      <c r="C114" s="127"/>
      <c r="D114" s="128"/>
      <c r="E114" s="129"/>
      <c r="F114" s="85">
        <v>0</v>
      </c>
      <c r="G114" s="88" t="s">
        <v>5</v>
      </c>
      <c r="H114" s="85">
        <v>67069.08</v>
      </c>
      <c r="I114" s="74">
        <v>0</v>
      </c>
      <c r="J114" s="85">
        <v>0</v>
      </c>
      <c r="K114" s="74">
        <v>0</v>
      </c>
      <c r="L114" s="85">
        <v>22356.36</v>
      </c>
      <c r="M114" s="85">
        <v>44712.72</v>
      </c>
      <c r="N114" s="5">
        <v>0</v>
      </c>
      <c r="O114" s="125"/>
    </row>
    <row r="115" spans="1:15" ht="34.5" customHeight="1" x14ac:dyDescent="0.25">
      <c r="A115" s="116"/>
      <c r="B115" s="118"/>
      <c r="C115" s="120"/>
      <c r="D115" s="122"/>
      <c r="E115" s="124"/>
      <c r="F115" s="85">
        <v>0</v>
      </c>
      <c r="G115" s="87" t="s">
        <v>6</v>
      </c>
      <c r="H115" s="85">
        <v>42520.92</v>
      </c>
      <c r="I115" s="74">
        <v>0</v>
      </c>
      <c r="J115" s="85">
        <v>0</v>
      </c>
      <c r="K115" s="74">
        <v>0</v>
      </c>
      <c r="L115" s="85">
        <v>14173.64</v>
      </c>
      <c r="M115" s="85">
        <v>28347.279999999999</v>
      </c>
      <c r="N115" s="5">
        <v>0</v>
      </c>
      <c r="O115" s="116"/>
    </row>
    <row r="116" spans="1:15" ht="27.75" customHeight="1" x14ac:dyDescent="0.25">
      <c r="A116" s="115" t="s">
        <v>121</v>
      </c>
      <c r="B116" s="117" t="s">
        <v>122</v>
      </c>
      <c r="C116" s="119">
        <v>2023</v>
      </c>
      <c r="D116" s="121" t="s">
        <v>123</v>
      </c>
      <c r="E116" s="123">
        <f>H116</f>
        <v>6430.54</v>
      </c>
      <c r="F116" s="107">
        <v>0</v>
      </c>
      <c r="G116" s="108" t="s">
        <v>13</v>
      </c>
      <c r="H116" s="107">
        <f>H117</f>
        <v>6430.54</v>
      </c>
      <c r="I116" s="107">
        <f t="shared" ref="I116:M116" si="20">I117</f>
        <v>6430.54</v>
      </c>
      <c r="J116" s="107">
        <f t="shared" si="20"/>
        <v>0</v>
      </c>
      <c r="K116" s="107">
        <f t="shared" si="20"/>
        <v>0</v>
      </c>
      <c r="L116" s="107">
        <f t="shared" si="20"/>
        <v>0</v>
      </c>
      <c r="M116" s="107">
        <f t="shared" si="20"/>
        <v>0</v>
      </c>
      <c r="N116" s="5">
        <v>0</v>
      </c>
      <c r="O116" s="115" t="s">
        <v>12</v>
      </c>
    </row>
    <row r="117" spans="1:15" ht="51.75" customHeight="1" x14ac:dyDescent="0.25">
      <c r="A117" s="116"/>
      <c r="B117" s="118"/>
      <c r="C117" s="120"/>
      <c r="D117" s="122"/>
      <c r="E117" s="124"/>
      <c r="F117" s="107">
        <v>0</v>
      </c>
      <c r="G117" s="108" t="s">
        <v>6</v>
      </c>
      <c r="H117" s="107">
        <f>I117+J117+K117+L117+M117</f>
        <v>6430.54</v>
      </c>
      <c r="I117" s="74">
        <v>6430.54</v>
      </c>
      <c r="J117" s="107">
        <v>0</v>
      </c>
      <c r="K117" s="74">
        <v>0</v>
      </c>
      <c r="L117" s="107">
        <v>0</v>
      </c>
      <c r="M117" s="107">
        <v>0</v>
      </c>
      <c r="N117" s="5">
        <v>0</v>
      </c>
      <c r="O117" s="116"/>
    </row>
    <row r="118" spans="1:15" ht="20.25" customHeight="1" x14ac:dyDescent="0.25">
      <c r="A118" s="28"/>
      <c r="B118" s="29"/>
      <c r="C118" s="30"/>
      <c r="D118" s="94"/>
      <c r="E118" s="61">
        <f>SUM(E13:E117)</f>
        <v>7040057.5599999996</v>
      </c>
      <c r="F118" s="61">
        <f>SUM(F46+F72+F98+F101+F104)</f>
        <v>0</v>
      </c>
      <c r="G118" s="31" t="s">
        <v>13</v>
      </c>
      <c r="H118" s="32">
        <f>H98+H72+H46+H101+H104+H75+H13+H17+H21+H25+H78+H83+H88+H91+H107+H110+H29+H33+H37+H41+H49+H52+H55+H58+H61+H64+H67+H113+H116</f>
        <v>6915057.5600000005</v>
      </c>
      <c r="I118" s="32">
        <f t="shared" ref="I118:M118" si="21">I98+I72+I46+I101+I104+I75+I13+I17+I21+I25+I78+I83+I88+I91+I107+I110+I29+I33+I37+I41+I49+I52+I55+I58+I61+I64+I67+I113+I116</f>
        <v>967816.52</v>
      </c>
      <c r="J118" s="32">
        <f t="shared" si="21"/>
        <v>2010129.91</v>
      </c>
      <c r="K118" s="32">
        <f t="shared" si="21"/>
        <v>536258.57000000007</v>
      </c>
      <c r="L118" s="32">
        <f t="shared" si="21"/>
        <v>2332083.2699999996</v>
      </c>
      <c r="M118" s="32">
        <f t="shared" si="21"/>
        <v>1068769.29</v>
      </c>
      <c r="N118" s="32">
        <f t="shared" ref="N118" si="22">N98+N72+N46+N101+N104+N75+N13+N17+N21+N25+N78+N83+N88+N91+N107+N110</f>
        <v>0</v>
      </c>
      <c r="O118" s="33"/>
    </row>
    <row r="119" spans="1:15" ht="16.5" x14ac:dyDescent="0.25">
      <c r="A119" s="34"/>
      <c r="B119" s="35"/>
      <c r="C119" s="36"/>
      <c r="D119" s="95"/>
      <c r="E119" s="35"/>
      <c r="F119" s="35"/>
      <c r="G119" s="7"/>
      <c r="N119" s="37"/>
      <c r="O119" s="38"/>
    </row>
    <row r="120" spans="1:15" ht="16.5" x14ac:dyDescent="0.25">
      <c r="A120" s="34"/>
      <c r="B120" s="35"/>
      <c r="C120" s="36"/>
      <c r="D120" s="95"/>
      <c r="E120" s="35"/>
      <c r="F120" s="35"/>
      <c r="G120" s="7"/>
      <c r="N120" s="37"/>
      <c r="O120" s="38"/>
    </row>
    <row r="121" spans="1:15" ht="16.5" x14ac:dyDescent="0.25">
      <c r="A121" s="34"/>
      <c r="B121" s="35"/>
      <c r="C121" s="36"/>
      <c r="D121" s="95"/>
      <c r="E121" s="35"/>
      <c r="F121" s="35"/>
      <c r="G121" s="7"/>
      <c r="N121" s="37"/>
      <c r="O121" s="38"/>
    </row>
    <row r="122" spans="1:15" s="44" customFormat="1" ht="21" customHeight="1" x14ac:dyDescent="0.3">
      <c r="A122" s="39" t="s">
        <v>24</v>
      </c>
      <c r="B122" s="40"/>
      <c r="C122" s="41"/>
      <c r="D122" s="96"/>
      <c r="E122" s="42"/>
      <c r="F122" s="42"/>
      <c r="G122" s="43"/>
      <c r="J122" s="45"/>
      <c r="K122" s="76"/>
      <c r="L122" s="46" t="s">
        <v>25</v>
      </c>
      <c r="M122" s="47"/>
      <c r="N122" s="47"/>
    </row>
    <row r="123" spans="1:15" ht="18.75" customHeight="1" x14ac:dyDescent="0.25">
      <c r="B123" s="48"/>
      <c r="C123" s="49"/>
      <c r="D123" s="97"/>
      <c r="E123" s="49"/>
      <c r="F123" s="49"/>
      <c r="I123" s="51"/>
      <c r="L123" s="52"/>
    </row>
    <row r="124" spans="1:15" ht="18.75" x14ac:dyDescent="0.3">
      <c r="A124" s="53"/>
      <c r="B124" s="54"/>
      <c r="C124" s="51"/>
      <c r="D124" s="98"/>
      <c r="E124" s="55"/>
      <c r="F124" s="55"/>
      <c r="G124" s="56"/>
      <c r="L124" s="46"/>
    </row>
  </sheetData>
  <mergeCells count="219">
    <mergeCell ref="O104:O106"/>
    <mergeCell ref="A101:A103"/>
    <mergeCell ref="B101:B103"/>
    <mergeCell ref="C101:C103"/>
    <mergeCell ref="D101:D103"/>
    <mergeCell ref="E101:E103"/>
    <mergeCell ref="O98:O100"/>
    <mergeCell ref="A110:A112"/>
    <mergeCell ref="B110:B112"/>
    <mergeCell ref="C110:C112"/>
    <mergeCell ref="D110:D112"/>
    <mergeCell ref="E110:E112"/>
    <mergeCell ref="O110:O112"/>
    <mergeCell ref="A107:A109"/>
    <mergeCell ref="B107:B109"/>
    <mergeCell ref="C107:C109"/>
    <mergeCell ref="D107:D109"/>
    <mergeCell ref="E107:E109"/>
    <mergeCell ref="O107:O109"/>
    <mergeCell ref="O101:O103"/>
    <mergeCell ref="A78:A81"/>
    <mergeCell ref="B78:B81"/>
    <mergeCell ref="C78:C81"/>
    <mergeCell ref="D78:D81"/>
    <mergeCell ref="E78:E81"/>
    <mergeCell ref="O78:O81"/>
    <mergeCell ref="A17:A20"/>
    <mergeCell ref="B17:B20"/>
    <mergeCell ref="C17:C20"/>
    <mergeCell ref="D17:D20"/>
    <mergeCell ref="E17:E20"/>
    <mergeCell ref="E21:E24"/>
    <mergeCell ref="F21:F24"/>
    <mergeCell ref="O21:O24"/>
    <mergeCell ref="B25:B28"/>
    <mergeCell ref="C25:C28"/>
    <mergeCell ref="D25:D28"/>
    <mergeCell ref="E25:E28"/>
    <mergeCell ref="A91:A93"/>
    <mergeCell ref="B91:B93"/>
    <mergeCell ref="C91:C93"/>
    <mergeCell ref="D91:D93"/>
    <mergeCell ref="E91:E93"/>
    <mergeCell ref="O91:O93"/>
    <mergeCell ref="A88:A90"/>
    <mergeCell ref="B98:B100"/>
    <mergeCell ref="A75:A77"/>
    <mergeCell ref="C98:C100"/>
    <mergeCell ref="D98:D100"/>
    <mergeCell ref="A82:O82"/>
    <mergeCell ref="A87:O87"/>
    <mergeCell ref="A83:A85"/>
    <mergeCell ref="B83:B85"/>
    <mergeCell ref="C83:C85"/>
    <mergeCell ref="D83:D85"/>
    <mergeCell ref="E83:E85"/>
    <mergeCell ref="O83:O85"/>
    <mergeCell ref="B88:B90"/>
    <mergeCell ref="C88:C90"/>
    <mergeCell ref="D88:D90"/>
    <mergeCell ref="E88:E90"/>
    <mergeCell ref="O88:O90"/>
    <mergeCell ref="C75:C77"/>
    <mergeCell ref="D75:D77"/>
    <mergeCell ref="E75:E77"/>
    <mergeCell ref="O75:O77"/>
    <mergeCell ref="A12:O12"/>
    <mergeCell ref="A13:A16"/>
    <mergeCell ref="B13:B16"/>
    <mergeCell ref="C13:C16"/>
    <mergeCell ref="D13:D16"/>
    <mergeCell ref="E13:E16"/>
    <mergeCell ref="F13:F16"/>
    <mergeCell ref="O13:O16"/>
    <mergeCell ref="F17:F20"/>
    <mergeCell ref="A45:O45"/>
    <mergeCell ref="A72:A74"/>
    <mergeCell ref="C41:C44"/>
    <mergeCell ref="D41:D44"/>
    <mergeCell ref="C21:C24"/>
    <mergeCell ref="D21:D24"/>
    <mergeCell ref="E41:E44"/>
    <mergeCell ref="F41:F44"/>
    <mergeCell ref="O41:O44"/>
    <mergeCell ref="A37:A40"/>
    <mergeCell ref="O37:O40"/>
    <mergeCell ref="M4:O4"/>
    <mergeCell ref="H8:M8"/>
    <mergeCell ref="N5:O5"/>
    <mergeCell ref="N8:N9"/>
    <mergeCell ref="D6:L6"/>
    <mergeCell ref="F8:F9"/>
    <mergeCell ref="G8:G9"/>
    <mergeCell ref="D8:D9"/>
    <mergeCell ref="E8:E9"/>
    <mergeCell ref="A104:A106"/>
    <mergeCell ref="B104:B106"/>
    <mergeCell ref="C104:C106"/>
    <mergeCell ref="D104:D106"/>
    <mergeCell ref="E104:E106"/>
    <mergeCell ref="B8:B9"/>
    <mergeCell ref="C8:C9"/>
    <mergeCell ref="O72:O74"/>
    <mergeCell ref="E72:E74"/>
    <mergeCell ref="E98:E100"/>
    <mergeCell ref="A86:O86"/>
    <mergeCell ref="A97:O97"/>
    <mergeCell ref="B72:B74"/>
    <mergeCell ref="C72:C74"/>
    <mergeCell ref="F46:F48"/>
    <mergeCell ref="O46:O48"/>
    <mergeCell ref="A70:O70"/>
    <mergeCell ref="A71:O71"/>
    <mergeCell ref="A98:A100"/>
    <mergeCell ref="A41:A44"/>
    <mergeCell ref="B41:B44"/>
    <mergeCell ref="O8:O9"/>
    <mergeCell ref="O29:O32"/>
    <mergeCell ref="B75:B77"/>
    <mergeCell ref="O33:O36"/>
    <mergeCell ref="A8:A9"/>
    <mergeCell ref="A11:O11"/>
    <mergeCell ref="F25:F28"/>
    <mergeCell ref="O25:O28"/>
    <mergeCell ref="A21:A24"/>
    <mergeCell ref="A25:A28"/>
    <mergeCell ref="B21:B24"/>
    <mergeCell ref="D72:D74"/>
    <mergeCell ref="A29:A32"/>
    <mergeCell ref="B29:B32"/>
    <mergeCell ref="C29:C32"/>
    <mergeCell ref="D29:D32"/>
    <mergeCell ref="O17:O20"/>
    <mergeCell ref="A49:A51"/>
    <mergeCell ref="B49:B51"/>
    <mergeCell ref="C49:C51"/>
    <mergeCell ref="D49:D51"/>
    <mergeCell ref="E49:E51"/>
    <mergeCell ref="A33:A36"/>
    <mergeCell ref="B33:B36"/>
    <mergeCell ref="C33:C36"/>
    <mergeCell ref="D33:D36"/>
    <mergeCell ref="E33:E36"/>
    <mergeCell ref="E29:E32"/>
    <mergeCell ref="F29:F32"/>
    <mergeCell ref="A46:A48"/>
    <mergeCell ref="B46:B48"/>
    <mergeCell ref="C46:C48"/>
    <mergeCell ref="D46:D48"/>
    <mergeCell ref="E46:E48"/>
    <mergeCell ref="B37:B40"/>
    <mergeCell ref="C37:C40"/>
    <mergeCell ref="D37:D40"/>
    <mergeCell ref="E37:E40"/>
    <mergeCell ref="F37:F40"/>
    <mergeCell ref="F33:F36"/>
    <mergeCell ref="F49:F51"/>
    <mergeCell ref="O49:O51"/>
    <mergeCell ref="O67:O69"/>
    <mergeCell ref="A61:A63"/>
    <mergeCell ref="B61:B63"/>
    <mergeCell ref="C61:C63"/>
    <mergeCell ref="D61:D63"/>
    <mergeCell ref="E61:E63"/>
    <mergeCell ref="F61:F63"/>
    <mergeCell ref="O61:O63"/>
    <mergeCell ref="A58:A60"/>
    <mergeCell ref="B58:B60"/>
    <mergeCell ref="C58:C60"/>
    <mergeCell ref="D58:D60"/>
    <mergeCell ref="E58:E60"/>
    <mergeCell ref="F58:F60"/>
    <mergeCell ref="O58:O60"/>
    <mergeCell ref="A64:A66"/>
    <mergeCell ref="B64:B66"/>
    <mergeCell ref="F67:F69"/>
    <mergeCell ref="A55:A57"/>
    <mergeCell ref="B55:B57"/>
    <mergeCell ref="C55:C57"/>
    <mergeCell ref="D55:D57"/>
    <mergeCell ref="E52:E54"/>
    <mergeCell ref="F52:F54"/>
    <mergeCell ref="O52:O54"/>
    <mergeCell ref="C64:C66"/>
    <mergeCell ref="D64:D66"/>
    <mergeCell ref="E64:E66"/>
    <mergeCell ref="F64:F66"/>
    <mergeCell ref="O64:O66"/>
    <mergeCell ref="A67:A69"/>
    <mergeCell ref="B67:B69"/>
    <mergeCell ref="C67:C69"/>
    <mergeCell ref="D67:D69"/>
    <mergeCell ref="E67:E69"/>
    <mergeCell ref="E55:E57"/>
    <mergeCell ref="F55:F57"/>
    <mergeCell ref="M1:O2"/>
    <mergeCell ref="A94:A96"/>
    <mergeCell ref="B94:B96"/>
    <mergeCell ref="C94:C96"/>
    <mergeCell ref="D94:D96"/>
    <mergeCell ref="E94:E96"/>
    <mergeCell ref="O94:O96"/>
    <mergeCell ref="A116:A117"/>
    <mergeCell ref="B116:B117"/>
    <mergeCell ref="C116:C117"/>
    <mergeCell ref="D116:D117"/>
    <mergeCell ref="E116:E117"/>
    <mergeCell ref="O116:O117"/>
    <mergeCell ref="A113:A115"/>
    <mergeCell ref="B113:B115"/>
    <mergeCell ref="C113:C115"/>
    <mergeCell ref="D113:D115"/>
    <mergeCell ref="E113:E115"/>
    <mergeCell ref="O113:O115"/>
    <mergeCell ref="O55:O57"/>
    <mergeCell ref="A52:A54"/>
    <mergeCell ref="B52:B54"/>
    <mergeCell ref="C52:C54"/>
    <mergeCell ref="D52:D54"/>
  </mergeCells>
  <pageMargins left="0.25" right="0.25" top="0.75" bottom="0.75" header="0.3" footer="0.3"/>
  <pageSetup paperSize="9" scale="51" fitToHeight="0" orientation="landscape" r:id="rId1"/>
  <headerFooter differentFirst="1">
    <oddHeader>&amp;C&amp;P</oddHeader>
  </headerFooter>
  <rowBreaks count="4" manualBreakCount="4">
    <brk id="40" max="14" man="1"/>
    <brk id="69" max="14" man="1"/>
    <brk id="93" max="14" man="1"/>
    <brk id="12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3</vt:lpstr>
      <vt:lpstr>'Приложение 3'!Заголовки_для_печати</vt:lpstr>
      <vt:lpstr>'Приложение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Немцев Вячеслав Леонидович</dc:creator>
  <cp:lastModifiedBy>Кравченко Ирина Анатольевна</cp:lastModifiedBy>
  <cp:lastPrinted>2023-01-17T13:57:22Z</cp:lastPrinted>
  <dcterms:created xsi:type="dcterms:W3CDTF">2014-09-12T06:18:21Z</dcterms:created>
  <dcterms:modified xsi:type="dcterms:W3CDTF">2023-01-17T13:57:23Z</dcterms:modified>
</cp:coreProperties>
</file>