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odin-s32\Сайт\20230802\Продоляк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Titles" localSheetId="0">Лист1!$4:$5</definedName>
  </definedNames>
  <calcPr calcId="162913"/>
</workbook>
</file>

<file path=xl/calcChain.xml><?xml version="1.0" encoding="utf-8"?>
<calcChain xmlns="http://schemas.openxmlformats.org/spreadsheetml/2006/main">
  <c r="H63" i="1" l="1"/>
  <c r="H61" i="1"/>
  <c r="H58" i="1"/>
  <c r="H53" i="1"/>
  <c r="H65" i="1" s="1"/>
  <c r="H48" i="1"/>
  <c r="H46" i="1"/>
  <c r="H43" i="1"/>
  <c r="H36" i="1"/>
  <c r="H32" i="1"/>
  <c r="H27" i="1"/>
  <c r="H20" i="1"/>
  <c r="H16" i="1"/>
  <c r="H14" i="1"/>
  <c r="H6" i="1"/>
  <c r="L64" i="1"/>
  <c r="K64" i="1"/>
  <c r="G63" i="1"/>
  <c r="L63" i="1" s="1"/>
  <c r="F63" i="1"/>
  <c r="G61" i="1"/>
  <c r="F61" i="1"/>
  <c r="G58" i="1"/>
  <c r="F58" i="1"/>
  <c r="G53" i="1"/>
  <c r="F53" i="1"/>
  <c r="G48" i="1"/>
  <c r="F48" i="1"/>
  <c r="G46" i="1"/>
  <c r="F46" i="1"/>
  <c r="G43" i="1"/>
  <c r="F43" i="1"/>
  <c r="G36" i="1"/>
  <c r="F36" i="1"/>
  <c r="G32" i="1"/>
  <c r="F32" i="1"/>
  <c r="G27" i="1"/>
  <c r="F27" i="1"/>
  <c r="G20" i="1"/>
  <c r="F20" i="1"/>
  <c r="G16" i="1"/>
  <c r="F16" i="1"/>
  <c r="G14" i="1"/>
  <c r="F14" i="1"/>
  <c r="G6" i="1"/>
  <c r="F6" i="1"/>
  <c r="E61" i="1"/>
  <c r="D61" i="1"/>
  <c r="D65" i="1" s="1"/>
  <c r="C61" i="1"/>
  <c r="E58" i="1"/>
  <c r="D58" i="1"/>
  <c r="C58" i="1"/>
  <c r="E53" i="1"/>
  <c r="D53" i="1"/>
  <c r="C53" i="1"/>
  <c r="E48" i="1"/>
  <c r="D48" i="1"/>
  <c r="C48" i="1"/>
  <c r="E46" i="1"/>
  <c r="D46" i="1"/>
  <c r="C46" i="1"/>
  <c r="E43" i="1"/>
  <c r="D43" i="1"/>
  <c r="C43" i="1"/>
  <c r="E36" i="1"/>
  <c r="D36" i="1"/>
  <c r="C36" i="1"/>
  <c r="E32" i="1"/>
  <c r="D32" i="1"/>
  <c r="C32" i="1"/>
  <c r="E27" i="1"/>
  <c r="D27" i="1"/>
  <c r="C27" i="1"/>
  <c r="E20" i="1"/>
  <c r="D20" i="1"/>
  <c r="C20" i="1"/>
  <c r="E16" i="1"/>
  <c r="D16" i="1"/>
  <c r="C16" i="1"/>
  <c r="E14" i="1"/>
  <c r="D14" i="1"/>
  <c r="C14" i="1"/>
  <c r="E6" i="1"/>
  <c r="D6" i="1"/>
  <c r="C6" i="1"/>
  <c r="F65" i="1" l="1"/>
  <c r="C65" i="1"/>
  <c r="G65" i="1"/>
  <c r="E65" i="1"/>
  <c r="K63" i="1"/>
  <c r="J34" i="1"/>
  <c r="I33" i="1"/>
  <c r="J33" i="1"/>
  <c r="J22" i="1"/>
  <c r="I22" i="1"/>
  <c r="I21" i="1"/>
  <c r="I8" i="1"/>
  <c r="L35" i="1"/>
  <c r="L18" i="1" l="1"/>
  <c r="K18" i="1"/>
  <c r="L16" i="1" l="1"/>
  <c r="K16" i="1"/>
  <c r="I6" i="1" l="1"/>
  <c r="J6" i="1"/>
  <c r="L6" i="1"/>
  <c r="K6" i="1"/>
  <c r="J16" i="1"/>
  <c r="I16" i="1"/>
  <c r="J65" i="1" l="1"/>
  <c r="L65" i="1"/>
  <c r="K65" i="1"/>
  <c r="I65" i="1"/>
  <c r="K7" i="1"/>
  <c r="L7" i="1"/>
  <c r="K8" i="1"/>
  <c r="L8" i="1"/>
  <c r="K9" i="1"/>
  <c r="L9" i="1"/>
  <c r="K10" i="1"/>
  <c r="L10" i="1"/>
  <c r="K12" i="1"/>
  <c r="K13" i="1"/>
  <c r="L13" i="1"/>
  <c r="K17" i="1"/>
  <c r="K19" i="1"/>
  <c r="L19" i="1"/>
  <c r="K20" i="1"/>
  <c r="L20" i="1"/>
  <c r="K21" i="1"/>
  <c r="L21" i="1"/>
  <c r="K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K34" i="1"/>
  <c r="K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8" i="1"/>
  <c r="L48" i="1"/>
  <c r="K49" i="1"/>
  <c r="L49" i="1"/>
  <c r="K50" i="1"/>
  <c r="L50" i="1"/>
  <c r="K51" i="1"/>
  <c r="L51" i="1"/>
  <c r="K53" i="1"/>
  <c r="L53" i="1"/>
  <c r="K54" i="1"/>
  <c r="L54" i="1"/>
  <c r="K55" i="1"/>
  <c r="L55" i="1"/>
  <c r="K56" i="1"/>
  <c r="L56" i="1"/>
  <c r="K57" i="1"/>
  <c r="L57" i="1"/>
  <c r="K58" i="1"/>
  <c r="L58" i="1"/>
  <c r="K60" i="1"/>
  <c r="L60" i="1"/>
  <c r="K61" i="1"/>
  <c r="L61" i="1"/>
  <c r="K62" i="1"/>
  <c r="L62" i="1"/>
  <c r="J8" i="1"/>
  <c r="I9" i="1"/>
  <c r="J9" i="1"/>
  <c r="I10" i="1"/>
  <c r="J10" i="1"/>
  <c r="I12" i="1"/>
  <c r="I13" i="1"/>
  <c r="J13" i="1"/>
  <c r="I17" i="1"/>
  <c r="J17" i="1"/>
  <c r="I19" i="1"/>
  <c r="J19" i="1"/>
  <c r="I20" i="1"/>
  <c r="J20" i="1"/>
  <c r="J21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I34" i="1"/>
  <c r="I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8" i="1"/>
  <c r="J48" i="1"/>
  <c r="I49" i="1"/>
  <c r="J49" i="1"/>
  <c r="I50" i="1"/>
  <c r="J50" i="1"/>
  <c r="I51" i="1"/>
  <c r="J51" i="1"/>
  <c r="I53" i="1"/>
  <c r="J53" i="1"/>
  <c r="I54" i="1"/>
  <c r="J54" i="1"/>
  <c r="I55" i="1"/>
  <c r="J55" i="1"/>
  <c r="I56" i="1"/>
  <c r="J56" i="1"/>
  <c r="I57" i="1"/>
  <c r="J57" i="1"/>
  <c r="I58" i="1"/>
  <c r="J58" i="1"/>
  <c r="I60" i="1"/>
  <c r="J60" i="1"/>
  <c r="I61" i="1"/>
  <c r="J61" i="1"/>
  <c r="I62" i="1"/>
  <c r="J62" i="1"/>
  <c r="J7" i="1"/>
  <c r="I7" i="1"/>
</calcChain>
</file>

<file path=xl/sharedStrings.xml><?xml version="1.0" encoding="utf-8"?>
<sst xmlns="http://schemas.openxmlformats.org/spreadsheetml/2006/main" count="133" uniqueCount="133">
  <si>
    <t>Код бюджетной классификации</t>
  </si>
  <si>
    <t xml:space="preserve">       000 0100 0000000000 000</t>
  </si>
  <si>
    <t xml:space="preserve">       000 0102 0000000000 000</t>
  </si>
  <si>
    <t xml:space="preserve">       000 0103 0000000000 000</t>
  </si>
  <si>
    <t xml:space="preserve">       000 0104 0000000000 000</t>
  </si>
  <si>
    <t xml:space="preserve">       000 0106 0000000000 000</t>
  </si>
  <si>
    <t xml:space="preserve">       000 0107 0000000000 000</t>
  </si>
  <si>
    <t xml:space="preserve">       000 0111 0000000000 000</t>
  </si>
  <si>
    <t xml:space="preserve">       000 0113 0000000000 000</t>
  </si>
  <si>
    <t xml:space="preserve">       000 0200 0000000000 000</t>
  </si>
  <si>
    <t xml:space="preserve">       000 0204 0000000000 000</t>
  </si>
  <si>
    <t xml:space="preserve">       000 0300 0000000000 000</t>
  </si>
  <si>
    <t xml:space="preserve">       000 0309 0000000000 000</t>
  </si>
  <si>
    <t xml:space="preserve">       000 0314 0000000000 000</t>
  </si>
  <si>
    <t xml:space="preserve">       000 0400 0000000000 000</t>
  </si>
  <si>
    <t xml:space="preserve">       000 0405 0000000000 000</t>
  </si>
  <si>
    <t xml:space="preserve">       000 0408 0000000000 000</t>
  </si>
  <si>
    <t xml:space="preserve">       000 0409 0000000000 000</t>
  </si>
  <si>
    <t xml:space="preserve">       000 0410 0000000000 000</t>
  </si>
  <si>
    <t xml:space="preserve">       000 0412 0000000000 000</t>
  </si>
  <si>
    <t xml:space="preserve">       000 0500 0000000000 000</t>
  </si>
  <si>
    <t xml:space="preserve">       000 0501 0000000000 000</t>
  </si>
  <si>
    <t xml:space="preserve">       000 0502 0000000000 000</t>
  </si>
  <si>
    <t xml:space="preserve">       000 0503 0000000000 000</t>
  </si>
  <si>
    <t xml:space="preserve">       000 0505 0000000000 000</t>
  </si>
  <si>
    <t xml:space="preserve">       000 0600 0000000000 000</t>
  </si>
  <si>
    <t xml:space="preserve">       000 0603 0000000000 000</t>
  </si>
  <si>
    <t xml:space="preserve">       000 0605 0000000000 000</t>
  </si>
  <si>
    <t xml:space="preserve">       000 0700 0000000000 000</t>
  </si>
  <si>
    <t xml:space="preserve">       000 0701 0000000000 000</t>
  </si>
  <si>
    <t xml:space="preserve">       000 0702 0000000000 000</t>
  </si>
  <si>
    <t xml:space="preserve">       000 0703 0000000000 000</t>
  </si>
  <si>
    <t xml:space="preserve">       000 0705 0000000000 000</t>
  </si>
  <si>
    <t xml:space="preserve">       000 0707 0000000000 000</t>
  </si>
  <si>
    <t xml:space="preserve">       000 0709 0000000000 000</t>
  </si>
  <si>
    <t xml:space="preserve">       000 0800 0000000000 000</t>
  </si>
  <si>
    <t xml:space="preserve">       000 0801 0000000000 000</t>
  </si>
  <si>
    <t xml:space="preserve">       000 0804 0000000000 000</t>
  </si>
  <si>
    <t xml:space="preserve">       000 0900 0000000000 000</t>
  </si>
  <si>
    <t xml:space="preserve">       000 0909 0000000000 000</t>
  </si>
  <si>
    <t xml:space="preserve">       000 1000 0000000000 000</t>
  </si>
  <si>
    <t xml:space="preserve">       000 1001 0000000000 000</t>
  </si>
  <si>
    <t xml:space="preserve">       000 1003 0000000000 000</t>
  </si>
  <si>
    <t xml:space="preserve">       000 1004 0000000000 000</t>
  </si>
  <si>
    <t xml:space="preserve">       000 1006 0000000000 000</t>
  </si>
  <si>
    <t xml:space="preserve">       000 1100 0000000000 000</t>
  </si>
  <si>
    <t xml:space="preserve">       000 1101 0000000000 000</t>
  </si>
  <si>
    <t xml:space="preserve">       000 1102 0000000000 000</t>
  </si>
  <si>
    <t xml:space="preserve">       000 1103 0000000000 000</t>
  </si>
  <si>
    <t xml:space="preserve">       000 1105 0000000000 000</t>
  </si>
  <si>
    <t xml:space="preserve">       000 1200 0000000000 000</t>
  </si>
  <si>
    <t xml:space="preserve">       000 1201 0000000000 000</t>
  </si>
  <si>
    <t xml:space="preserve">       000 1202 0000000000 000</t>
  </si>
  <si>
    <t xml:space="preserve">       000 1300 0000000000 000</t>
  </si>
  <si>
    <t xml:space="preserve">       000 1301 0000000000 000</t>
  </si>
  <si>
    <t xml:space="preserve">       000 9600 0000000000 000</t>
  </si>
  <si>
    <t xml:space="preserve">       ОБЩЕГОСУДАРСТВЕННЫЕ ВОПРОСЫ</t>
  </si>
  <si>
    <t xml:space="preserve">       Функционирование высшего должностного лица субъекта Российской Федерации и муниципального образования</t>
  </si>
  <si>
    <t xml:space="preserve">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</si>
  <si>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</si>
  <si>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</si>
  <si>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Резервные фонды</t>
  </si>
  <si>
    <t xml:space="preserve">       Другие общегосударственные вопросы</t>
  </si>
  <si>
    <t xml:space="preserve">       НАЦИОНАЛЬНАЯ БЕЗОПАСНОСТЬ И ПРАВООХРАНИТЕЛЬНАЯ ДЕЯТЕЛЬНОСТЬ</t>
  </si>
  <si>
    <t xml:space="preserve">       Защита населения и территории от чрезвычайных ситуаций природного и техногенного характера, гражданская оборона</t>
  </si>
  <si>
    <t xml:space="preserve">       Другие вопросы в области национальной безопасности и правоохранительной деятельности</t>
  </si>
  <si>
    <t xml:space="preserve">       НАЦИОНАЛЬНАЯ ЭКОНОМИКА</t>
  </si>
  <si>
    <t xml:space="preserve">       Сельское хозяйство и рыболовство</t>
  </si>
  <si>
    <t xml:space="preserve">       Водное хозяйство</t>
  </si>
  <si>
    <t xml:space="preserve">       Транспорт</t>
  </si>
  <si>
    <t xml:space="preserve">       Дорожное хозяйство (дорожные фонды)</t>
  </si>
  <si>
    <t xml:space="preserve">       Связь и информатика</t>
  </si>
  <si>
    <t xml:space="preserve">       Другие вопросы в области национальной экономики</t>
  </si>
  <si>
    <t xml:space="preserve">       ЖИЛИЩНО-КОММУНАЛЬНОЕ ХОЗЯЙСТВО</t>
  </si>
  <si>
    <t xml:space="preserve">       Жилищное хозяйство</t>
  </si>
  <si>
    <t xml:space="preserve">       Коммунальное хозяйство</t>
  </si>
  <si>
    <t xml:space="preserve">       Благоустройство</t>
  </si>
  <si>
    <t xml:space="preserve">       Другие вопросы в области жилищно-коммунального хозяйства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</si>
  <si>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</si>
  <si>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</si>
  <si>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</si>
  <si>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</si>
  <si>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</si>
  <si>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</si>
  <si>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</si>
  <si>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</si>
  <si>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</si>
  <si>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</si>
  <si>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</si>
  <si>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</si>
  <si>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</si>
  <si>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</si>
  <si>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</si>
  <si>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</si>
  <si>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</si>
  <si>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</si>
  <si>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</si>
  <si>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</si>
  <si>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</si>
  <si>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</si>
  <si>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</si>
  <si>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</si>
  <si>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</si>
  <si>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</si>
  <si>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</si>
  <si>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</si>
  <si>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</si>
  <si>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Обеспечение проведения выборов и референдумов</t>
  </si>
  <si>
    <t xml:space="preserve">       НАЦИОНАЛЬНАЯ ОБОРОНА</t>
  </si>
  <si>
    <t xml:space="preserve">       Мобилизационная подготовка экономики</t>
  </si>
  <si>
    <t xml:space="preserve">       000 0406 0000000000 000</t>
  </si>
  <si>
    <t xml:space="preserve">       000 0602 0000000000 000</t>
  </si>
  <si>
    <r>
      <t xml:space="preserve">       </t>
    </r>
    <r>
      <rPr>
        <sz val="11"/>
        <rFont val="Times New Roman"/>
        <family val="1"/>
        <charset val="204"/>
      </rPr>
      <t>Сбор, удаление отходов и очистка сточных вод</t>
    </r>
  </si>
  <si>
    <t>Единицы измерения: млн. руб.</t>
  </si>
  <si>
    <t xml:space="preserve">       000 0310 0000000000 000</t>
  </si>
  <si>
    <t xml:space="preserve">       Защита населения и территории от чрезвычайных ситуаций природного и техногенного характера, пожарная безопасность</t>
  </si>
  <si>
    <t xml:space="preserve">       Обслуживание государственного (муниципального) внутреннего долга</t>
  </si>
  <si>
    <t>План на 2022 год</t>
  </si>
  <si>
    <t>Кассовый план на 1 полугодие 2022 года</t>
  </si>
  <si>
    <t>Исполнено за 1 полугодие 2022 года</t>
  </si>
  <si>
    <t>% исполнения плана 2022 года</t>
  </si>
  <si>
    <t>% исполнения кассового плана за 1 полугодие 2022 года</t>
  </si>
  <si>
    <t>МЕЖБЮДЖЕТНЫЕ ТРАНСФЕРТЫ ОБЩЕГО ХАРАКТЕРА БЮДЖЕТАМ БЮДЖЕТНОЙ СИСТЕМЫ РОССИЙСКОЙ ФЕДЕРАЦИИ</t>
  </si>
  <si>
    <t xml:space="preserve">       000 1400 0000000000 000</t>
  </si>
  <si>
    <t>Прочие межбюджетные трансферты общего характера</t>
  </si>
  <si>
    <t xml:space="preserve">       000 1403 0000000000 000</t>
  </si>
  <si>
    <t>ВСЕГО:</t>
  </si>
  <si>
    <t>План на 2023 год</t>
  </si>
  <si>
    <t>Кассовый план на 1 полугодие 2023 года</t>
  </si>
  <si>
    <t>Исполнено за 1 полугодие 2023 года</t>
  </si>
  <si>
    <t>% исполнения плана 2023 года</t>
  </si>
  <si>
    <t>% исполнения кассового плана за 1 полугодие 2023 года</t>
  </si>
  <si>
    <t>Исполнение бюджета Одинцовского городского округа по разделам и подразделам классификации расходов за 1 полугодие 2023 и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</si>
</sst>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00"/>
  </numFmts>
  <fonts count="5" x14ac:knownFonts="1"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1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/>
    <xf numFmtId="0" fontId="4" fillId="2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85" zoomScaleNormal="85" workbookViewId="0">
      <pane ySplit="1" topLeftCell="A2" activePane="bottomLeft" state="frozen"/>
      <selection pane="bottomLeft" activeCell="B1" sqref="B1:J1"/>
    </sheetView>
  </sheetViews>
  <sheetFormatPr defaultColWidth="8.85546875" defaultRowHeight="15" x14ac:dyDescent="0.25"/>
  <cols>
    <col min="1" max="1" width="41.5703125" style="1" customWidth="1"/>
    <col min="2" max="2" width="27.42578125" style="1" customWidth="1"/>
    <col min="3" max="5" width="18.140625" style="1" customWidth="1"/>
    <col min="6" max="6" width="16.7109375" style="1" bestFit="1" customWidth="1"/>
    <col min="7" max="7" width="17.85546875" style="1" bestFit="1" customWidth="1"/>
    <col min="8" max="8" width="15.42578125" style="1" customWidth="1"/>
    <col min="9" max="9" width="13.5703125" style="1" customWidth="1"/>
    <col min="10" max="12" width="18.140625" style="1" customWidth="1"/>
    <col min="13" max="16384" width="8.85546875" style="1"/>
  </cols>
  <sheetData>
    <row r="1" spans="1:12" ht="15.75" x14ac:dyDescent="0.25">
      <c r="B1" s="16" t="s">
        <v>132</v>
      </c>
      <c r="C1" s="16"/>
      <c r="D1" s="16"/>
      <c r="E1" s="16"/>
      <c r="F1" s="16"/>
      <c r="G1" s="16"/>
      <c r="H1" s="16"/>
      <c r="I1" s="16"/>
      <c r="J1" s="16"/>
    </row>
    <row r="2" spans="1:12" ht="19.149999999999999" customHeight="1" x14ac:dyDescent="0.25">
      <c r="B2" s="16"/>
      <c r="C2" s="16"/>
      <c r="D2" s="16"/>
      <c r="E2" s="16"/>
      <c r="F2" s="16"/>
      <c r="G2" s="16"/>
      <c r="H2" s="16"/>
      <c r="I2" s="16"/>
      <c r="J2" s="16"/>
    </row>
    <row r="3" spans="1:12" ht="19.149999999999999" customHeight="1" x14ac:dyDescent="0.25">
      <c r="A3" s="1" t="s">
        <v>113</v>
      </c>
      <c r="B3" s="14"/>
      <c r="C3" s="15"/>
      <c r="D3" s="15"/>
    </row>
    <row r="4" spans="1:12" ht="57" x14ac:dyDescent="0.25">
      <c r="A4" s="13" t="s">
        <v>0</v>
      </c>
      <c r="B4" s="13"/>
      <c r="C4" s="2" t="s">
        <v>117</v>
      </c>
      <c r="D4" s="2" t="s">
        <v>118</v>
      </c>
      <c r="E4" s="2" t="s">
        <v>119</v>
      </c>
      <c r="F4" s="2" t="s">
        <v>127</v>
      </c>
      <c r="G4" s="2" t="s">
        <v>128</v>
      </c>
      <c r="H4" s="2" t="s">
        <v>129</v>
      </c>
      <c r="I4" s="2" t="s">
        <v>120</v>
      </c>
      <c r="J4" s="2" t="s">
        <v>121</v>
      </c>
      <c r="K4" s="2" t="s">
        <v>130</v>
      </c>
      <c r="L4" s="2" t="s">
        <v>131</v>
      </c>
    </row>
    <row r="5" spans="1:12" x14ac:dyDescent="0.25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</row>
    <row r="6" spans="1:12" ht="28.5" x14ac:dyDescent="0.25">
      <c r="A6" s="5" t="s">
        <v>56</v>
      </c>
      <c r="B6" s="6" t="s">
        <v>1</v>
      </c>
      <c r="C6" s="7">
        <f>SUM(C7:C13)</f>
        <v>2863.837</v>
      </c>
      <c r="D6" s="7">
        <f t="shared" ref="D6:E6" si="0">SUM(D7:D13)</f>
        <v>1505.88</v>
      </c>
      <c r="E6" s="7">
        <f t="shared" si="0"/>
        <v>1301.45</v>
      </c>
      <c r="F6" s="7">
        <f>SUM(F7:F13)</f>
        <v>3147.3620000000001</v>
      </c>
      <c r="G6" s="7">
        <f t="shared" ref="G6:H6" si="1">SUM(G7:G13)</f>
        <v>1656.7170000000001</v>
      </c>
      <c r="H6" s="7">
        <f t="shared" si="1"/>
        <v>1400.6689999999999</v>
      </c>
      <c r="I6" s="8">
        <f>E6*100/C6</f>
        <v>45.444276332766144</v>
      </c>
      <c r="J6" s="8">
        <f>E6*100/D6</f>
        <v>86.424549100857959</v>
      </c>
      <c r="K6" s="8">
        <f>H6*100/F6</f>
        <v>44.502951995989022</v>
      </c>
      <c r="L6" s="8">
        <f>H6*100/G6</f>
        <v>84.54485588063622</v>
      </c>
    </row>
    <row r="7" spans="1:12" ht="45" x14ac:dyDescent="0.25">
      <c r="A7" s="9" t="s">
        <v>57</v>
      </c>
      <c r="B7" s="10" t="s">
        <v>2</v>
      </c>
      <c r="C7" s="11">
        <v>6.2779999999999996</v>
      </c>
      <c r="D7" s="11">
        <v>2.65</v>
      </c>
      <c r="E7" s="11">
        <v>2.2429999999999999</v>
      </c>
      <c r="F7" s="11">
        <v>6.8109999999999999</v>
      </c>
      <c r="G7" s="11">
        <v>4.3109999999999999</v>
      </c>
      <c r="H7" s="11">
        <v>2.3340000000000001</v>
      </c>
      <c r="I7" s="12">
        <f>E7*100/C7</f>
        <v>35.727938834023576</v>
      </c>
      <c r="J7" s="12">
        <f>E7*100/D7</f>
        <v>84.641509433962256</v>
      </c>
      <c r="K7" s="12">
        <f t="shared" ref="K7:K65" si="2">H7*100/F7</f>
        <v>34.268095727499635</v>
      </c>
      <c r="L7" s="12">
        <f t="shared" ref="L7:L65" si="3">H7*100/G7</f>
        <v>54.140570633263749</v>
      </c>
    </row>
    <row r="8" spans="1:12" ht="75" x14ac:dyDescent="0.25">
      <c r="A8" s="9" t="s">
        <v>58</v>
      </c>
      <c r="B8" s="10" t="s">
        <v>3</v>
      </c>
      <c r="C8" s="11">
        <v>12.093999999999999</v>
      </c>
      <c r="D8" s="11">
        <v>7.6310000000000002</v>
      </c>
      <c r="E8" s="11">
        <v>5.7359999999999998</v>
      </c>
      <c r="F8" s="11">
        <v>12.641999999999999</v>
      </c>
      <c r="G8" s="11">
        <v>8.1300000000000008</v>
      </c>
      <c r="H8" s="11">
        <v>7.4420000000000002</v>
      </c>
      <c r="I8" s="12">
        <f>E8*100/C8</f>
        <v>47.428476930709444</v>
      </c>
      <c r="J8" s="12">
        <f t="shared" ref="J8:J65" si="4">E8*100/D8</f>
        <v>75.167081640676187</v>
      </c>
      <c r="K8" s="12">
        <f t="shared" si="2"/>
        <v>58.867267837367514</v>
      </c>
      <c r="L8" s="12">
        <f t="shared" si="3"/>
        <v>91.537515375153745</v>
      </c>
    </row>
    <row r="9" spans="1:12" ht="75" x14ac:dyDescent="0.25">
      <c r="A9" s="9" t="s">
        <v>59</v>
      </c>
      <c r="B9" s="10" t="s">
        <v>4</v>
      </c>
      <c r="C9" s="11">
        <v>1161.088</v>
      </c>
      <c r="D9" s="11">
        <v>607.86400000000003</v>
      </c>
      <c r="E9" s="11">
        <v>548.67700000000002</v>
      </c>
      <c r="F9" s="11">
        <v>1280.039</v>
      </c>
      <c r="G9" s="11">
        <v>669.495</v>
      </c>
      <c r="H9" s="11">
        <v>589.077</v>
      </c>
      <c r="I9" s="12">
        <f t="shared" ref="I9:I65" si="5">E9*100/C9</f>
        <v>47.255419055230959</v>
      </c>
      <c r="J9" s="12">
        <f t="shared" si="4"/>
        <v>90.263118065883162</v>
      </c>
      <c r="K9" s="12">
        <f t="shared" si="2"/>
        <v>46.020238445859853</v>
      </c>
      <c r="L9" s="12">
        <f t="shared" si="3"/>
        <v>87.988259807765544</v>
      </c>
    </row>
    <row r="10" spans="1:12" ht="60" x14ac:dyDescent="0.25">
      <c r="A10" s="9" t="s">
        <v>60</v>
      </c>
      <c r="B10" s="10" t="s">
        <v>5</v>
      </c>
      <c r="C10" s="11">
        <v>121.04900000000001</v>
      </c>
      <c r="D10" s="11">
        <v>77.022999999999996</v>
      </c>
      <c r="E10" s="11">
        <v>53.73</v>
      </c>
      <c r="F10" s="11">
        <v>127.85599999999999</v>
      </c>
      <c r="G10" s="11">
        <v>77.462999999999994</v>
      </c>
      <c r="H10" s="11">
        <v>57.75</v>
      </c>
      <c r="I10" s="12">
        <f t="shared" si="5"/>
        <v>44.386983783426544</v>
      </c>
      <c r="J10" s="12">
        <f t="shared" si="4"/>
        <v>69.758383859366688</v>
      </c>
      <c r="K10" s="12">
        <f t="shared" si="2"/>
        <v>45.168001501689403</v>
      </c>
      <c r="L10" s="12">
        <f t="shared" si="3"/>
        <v>74.551721467022972</v>
      </c>
    </row>
    <row r="11" spans="1:12" ht="30" x14ac:dyDescent="0.25">
      <c r="A11" s="9" t="s">
        <v>107</v>
      </c>
      <c r="B11" s="10" t="s">
        <v>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2">
        <v>0</v>
      </c>
      <c r="J11" s="12">
        <v>0</v>
      </c>
      <c r="K11" s="12">
        <v>0</v>
      </c>
      <c r="L11" s="12">
        <v>0</v>
      </c>
    </row>
    <row r="12" spans="1:12" x14ac:dyDescent="0.25">
      <c r="A12" s="9" t="s">
        <v>61</v>
      </c>
      <c r="B12" s="10" t="s">
        <v>7</v>
      </c>
      <c r="C12" s="11">
        <v>24.08</v>
      </c>
      <c r="D12" s="11">
        <v>0</v>
      </c>
      <c r="E12" s="11">
        <v>0</v>
      </c>
      <c r="F12" s="11">
        <v>24.7</v>
      </c>
      <c r="G12" s="11">
        <v>0</v>
      </c>
      <c r="H12" s="11">
        <v>0</v>
      </c>
      <c r="I12" s="12">
        <f t="shared" si="5"/>
        <v>0</v>
      </c>
      <c r="J12" s="12">
        <v>0</v>
      </c>
      <c r="K12" s="12">
        <f t="shared" si="2"/>
        <v>0</v>
      </c>
      <c r="L12" s="12">
        <v>0</v>
      </c>
    </row>
    <row r="13" spans="1:12" x14ac:dyDescent="0.25">
      <c r="A13" s="9" t="s">
        <v>62</v>
      </c>
      <c r="B13" s="10" t="s">
        <v>8</v>
      </c>
      <c r="C13" s="11">
        <v>1539.248</v>
      </c>
      <c r="D13" s="11">
        <v>810.71199999999999</v>
      </c>
      <c r="E13" s="11">
        <v>691.06399999999996</v>
      </c>
      <c r="F13" s="11">
        <v>1695.3140000000001</v>
      </c>
      <c r="G13" s="11">
        <v>897.31799999999998</v>
      </c>
      <c r="H13" s="11">
        <v>744.06600000000003</v>
      </c>
      <c r="I13" s="12">
        <f t="shared" si="5"/>
        <v>44.896209057929582</v>
      </c>
      <c r="J13" s="12">
        <f t="shared" si="4"/>
        <v>85.241614778120947</v>
      </c>
      <c r="K13" s="12">
        <f t="shared" si="2"/>
        <v>43.889568540105259</v>
      </c>
      <c r="L13" s="12">
        <f t="shared" si="3"/>
        <v>82.921104892579891</v>
      </c>
    </row>
    <row r="14" spans="1:12" ht="28.5" x14ac:dyDescent="0.25">
      <c r="A14" s="5" t="s">
        <v>108</v>
      </c>
      <c r="B14" s="6" t="s">
        <v>9</v>
      </c>
      <c r="C14" s="7">
        <f>SUM(C15)</f>
        <v>0</v>
      </c>
      <c r="D14" s="7">
        <f t="shared" ref="D14:E14" si="6">SUM(D15)</f>
        <v>0</v>
      </c>
      <c r="E14" s="7">
        <f t="shared" si="6"/>
        <v>0</v>
      </c>
      <c r="F14" s="7">
        <f>SUM(F15)</f>
        <v>0</v>
      </c>
      <c r="G14" s="7">
        <f t="shared" ref="G14:H14" si="7">SUM(G15)</f>
        <v>0</v>
      </c>
      <c r="H14" s="7">
        <f t="shared" si="7"/>
        <v>0</v>
      </c>
      <c r="I14" s="8">
        <v>0</v>
      </c>
      <c r="J14" s="8">
        <v>0</v>
      </c>
      <c r="K14" s="8">
        <v>0</v>
      </c>
      <c r="L14" s="8">
        <v>0</v>
      </c>
    </row>
    <row r="15" spans="1:12" ht="30" x14ac:dyDescent="0.25">
      <c r="A15" s="9" t="s">
        <v>109</v>
      </c>
      <c r="B15" s="10" t="s">
        <v>10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2">
        <v>0</v>
      </c>
      <c r="J15" s="12">
        <v>0</v>
      </c>
      <c r="K15" s="12">
        <v>0</v>
      </c>
      <c r="L15" s="12">
        <v>0</v>
      </c>
    </row>
    <row r="16" spans="1:12" ht="57" x14ac:dyDescent="0.25">
      <c r="A16" s="5" t="s">
        <v>63</v>
      </c>
      <c r="B16" s="6" t="s">
        <v>11</v>
      </c>
      <c r="C16" s="7">
        <f>SUM(C17:C19)</f>
        <v>334.375</v>
      </c>
      <c r="D16" s="7">
        <f t="shared" ref="D16:E16" si="8">SUM(D17:D19)</f>
        <v>174.10300000000001</v>
      </c>
      <c r="E16" s="7">
        <f t="shared" si="8"/>
        <v>161.273</v>
      </c>
      <c r="F16" s="7">
        <f>SUM(F17:F19)</f>
        <v>335.553</v>
      </c>
      <c r="G16" s="7">
        <f t="shared" ref="G16:H16" si="9">SUM(G17:G19)</f>
        <v>125.42400000000001</v>
      </c>
      <c r="H16" s="7">
        <f t="shared" si="9"/>
        <v>108.00200000000001</v>
      </c>
      <c r="I16" s="8">
        <f t="shared" si="5"/>
        <v>48.231177570093458</v>
      </c>
      <c r="J16" s="8">
        <f t="shared" si="4"/>
        <v>92.630799009781555</v>
      </c>
      <c r="K16" s="8">
        <f t="shared" si="2"/>
        <v>32.186271617300399</v>
      </c>
      <c r="L16" s="8">
        <f t="shared" si="3"/>
        <v>86.109516519964288</v>
      </c>
    </row>
    <row r="17" spans="1:12" ht="60" x14ac:dyDescent="0.25">
      <c r="A17" s="9" t="s">
        <v>64</v>
      </c>
      <c r="B17" s="10" t="s">
        <v>12</v>
      </c>
      <c r="C17" s="11">
        <v>0.311</v>
      </c>
      <c r="D17" s="11">
        <v>0.311</v>
      </c>
      <c r="E17" s="11">
        <v>0.248</v>
      </c>
      <c r="F17" s="11">
        <v>0.44900000000000001</v>
      </c>
      <c r="G17" s="11">
        <v>0.44900000000000001</v>
      </c>
      <c r="H17" s="11">
        <v>0.28799999999999998</v>
      </c>
      <c r="I17" s="12">
        <f t="shared" si="5"/>
        <v>79.742765273311903</v>
      </c>
      <c r="J17" s="12">
        <f t="shared" si="4"/>
        <v>79.742765273311903</v>
      </c>
      <c r="K17" s="12">
        <f t="shared" si="2"/>
        <v>64.142538975501111</v>
      </c>
      <c r="L17" s="12">
        <v>0</v>
      </c>
    </row>
    <row r="18" spans="1:12" ht="60" x14ac:dyDescent="0.25">
      <c r="A18" s="9" t="s">
        <v>115</v>
      </c>
      <c r="B18" s="10" t="s">
        <v>114</v>
      </c>
      <c r="C18" s="11">
        <v>107.416</v>
      </c>
      <c r="D18" s="11">
        <v>62.579000000000001</v>
      </c>
      <c r="E18" s="11">
        <v>49.926000000000002</v>
      </c>
      <c r="F18" s="11">
        <v>119.605</v>
      </c>
      <c r="G18" s="11">
        <v>61.31</v>
      </c>
      <c r="H18" s="11">
        <v>55.023000000000003</v>
      </c>
      <c r="I18" s="12">
        <v>0</v>
      </c>
      <c r="J18" s="12">
        <v>0</v>
      </c>
      <c r="K18" s="12">
        <f t="shared" si="2"/>
        <v>46.003929601605286</v>
      </c>
      <c r="L18" s="12">
        <f t="shared" si="3"/>
        <v>89.745555374327196</v>
      </c>
    </row>
    <row r="19" spans="1:12" ht="45" x14ac:dyDescent="0.25">
      <c r="A19" s="9" t="s">
        <v>65</v>
      </c>
      <c r="B19" s="10" t="s">
        <v>13</v>
      </c>
      <c r="C19" s="11">
        <v>226.648</v>
      </c>
      <c r="D19" s="11">
        <v>111.21299999999999</v>
      </c>
      <c r="E19" s="11">
        <v>111.099</v>
      </c>
      <c r="F19" s="11">
        <v>215.499</v>
      </c>
      <c r="G19" s="11">
        <v>63.664999999999999</v>
      </c>
      <c r="H19" s="11">
        <v>52.691000000000003</v>
      </c>
      <c r="I19" s="12">
        <f t="shared" si="5"/>
        <v>49.01830150718294</v>
      </c>
      <c r="J19" s="12">
        <f t="shared" si="4"/>
        <v>99.897493998003839</v>
      </c>
      <c r="K19" s="12">
        <f t="shared" si="2"/>
        <v>24.450693506698411</v>
      </c>
      <c r="L19" s="12">
        <f t="shared" si="3"/>
        <v>82.762899552344308</v>
      </c>
    </row>
    <row r="20" spans="1:12" ht="28.5" x14ac:dyDescent="0.25">
      <c r="A20" s="5" t="s">
        <v>66</v>
      </c>
      <c r="B20" s="6" t="s">
        <v>14</v>
      </c>
      <c r="C20" s="7">
        <f>SUM(C21:C26)</f>
        <v>3517.6460000000002</v>
      </c>
      <c r="D20" s="7">
        <f t="shared" ref="D20:E20" si="10">SUM(D21:D26)</f>
        <v>1065.6399999999999</v>
      </c>
      <c r="E20" s="7">
        <f t="shared" si="10"/>
        <v>952.59400000000005</v>
      </c>
      <c r="F20" s="7">
        <f>SUM(F21:F26)</f>
        <v>3837.3960000000002</v>
      </c>
      <c r="G20" s="7">
        <f t="shared" ref="G20:H20" si="11">SUM(G21:G26)</f>
        <v>1050.4679999999998</v>
      </c>
      <c r="H20" s="7">
        <f t="shared" si="11"/>
        <v>799.19200000000001</v>
      </c>
      <c r="I20" s="8">
        <f t="shared" si="5"/>
        <v>27.080439589429979</v>
      </c>
      <c r="J20" s="8">
        <f t="shared" si="4"/>
        <v>89.391727037273398</v>
      </c>
      <c r="K20" s="8">
        <f t="shared" si="2"/>
        <v>20.826414579053086</v>
      </c>
      <c r="L20" s="8">
        <f t="shared" si="3"/>
        <v>76.079614038695141</v>
      </c>
    </row>
    <row r="21" spans="1:12" x14ac:dyDescent="0.25">
      <c r="A21" s="9" t="s">
        <v>67</v>
      </c>
      <c r="B21" s="10" t="s">
        <v>15</v>
      </c>
      <c r="C21" s="11">
        <v>10.82</v>
      </c>
      <c r="D21" s="11">
        <v>10.247999999999999</v>
      </c>
      <c r="E21" s="11">
        <v>4.298</v>
      </c>
      <c r="F21" s="11">
        <v>11.973000000000001</v>
      </c>
      <c r="G21" s="11">
        <v>9.6359999999999992</v>
      </c>
      <c r="H21" s="11">
        <v>6.0419999999999998</v>
      </c>
      <c r="I21" s="12">
        <f t="shared" si="5"/>
        <v>39.722735674676528</v>
      </c>
      <c r="J21" s="12">
        <f t="shared" si="4"/>
        <v>41.939890710382521</v>
      </c>
      <c r="K21" s="12">
        <f t="shared" si="2"/>
        <v>50.463542971686287</v>
      </c>
      <c r="L21" s="12">
        <f t="shared" si="3"/>
        <v>62.702366127023659</v>
      </c>
    </row>
    <row r="22" spans="1:12" x14ac:dyDescent="0.25">
      <c r="A22" s="9" t="s">
        <v>68</v>
      </c>
      <c r="B22" s="10" t="s">
        <v>110</v>
      </c>
      <c r="C22" s="11">
        <v>11.019</v>
      </c>
      <c r="D22" s="11">
        <v>0</v>
      </c>
      <c r="E22" s="11">
        <v>0</v>
      </c>
      <c r="F22" s="11">
        <v>1.2969999999999999</v>
      </c>
      <c r="G22" s="11">
        <v>0.3</v>
      </c>
      <c r="H22" s="11">
        <v>0.3</v>
      </c>
      <c r="I22" s="12">
        <f t="shared" si="5"/>
        <v>0</v>
      </c>
      <c r="J22" s="12" t="e">
        <f t="shared" si="4"/>
        <v>#DIV/0!</v>
      </c>
      <c r="K22" s="12">
        <f t="shared" si="2"/>
        <v>23.130300693909021</v>
      </c>
      <c r="L22" s="12">
        <v>0</v>
      </c>
    </row>
    <row r="23" spans="1:12" x14ac:dyDescent="0.25">
      <c r="A23" s="9" t="s">
        <v>69</v>
      </c>
      <c r="B23" s="10" t="s">
        <v>16</v>
      </c>
      <c r="C23" s="11">
        <v>266.75700000000001</v>
      </c>
      <c r="D23" s="11">
        <v>161.917</v>
      </c>
      <c r="E23" s="11">
        <v>159.50399999999999</v>
      </c>
      <c r="F23" s="11">
        <v>549.39400000000001</v>
      </c>
      <c r="G23" s="11">
        <v>148.32400000000001</v>
      </c>
      <c r="H23" s="11">
        <v>143.61000000000001</v>
      </c>
      <c r="I23" s="12">
        <f t="shared" si="5"/>
        <v>59.79374486892565</v>
      </c>
      <c r="J23" s="12">
        <f t="shared" si="4"/>
        <v>98.509730293916022</v>
      </c>
      <c r="K23" s="12">
        <f t="shared" si="2"/>
        <v>26.139710298983974</v>
      </c>
      <c r="L23" s="12">
        <f t="shared" si="3"/>
        <v>96.821822496696427</v>
      </c>
    </row>
    <row r="24" spans="1:12" ht="30" x14ac:dyDescent="0.25">
      <c r="A24" s="9" t="s">
        <v>70</v>
      </c>
      <c r="B24" s="10" t="s">
        <v>17</v>
      </c>
      <c r="C24" s="11">
        <v>3167.9769999999999</v>
      </c>
      <c r="D24" s="11">
        <v>873.81899999999996</v>
      </c>
      <c r="E24" s="11">
        <v>774.69399999999996</v>
      </c>
      <c r="F24" s="11">
        <v>3214.502</v>
      </c>
      <c r="G24" s="11">
        <v>871.279</v>
      </c>
      <c r="H24" s="11">
        <v>633.53300000000002</v>
      </c>
      <c r="I24" s="12">
        <f t="shared" si="5"/>
        <v>24.453902285275429</v>
      </c>
      <c r="J24" s="12">
        <f t="shared" si="4"/>
        <v>88.656117571259031</v>
      </c>
      <c r="K24" s="12">
        <f t="shared" si="2"/>
        <v>19.708589386474173</v>
      </c>
      <c r="L24" s="12">
        <f t="shared" si="3"/>
        <v>72.712988606405077</v>
      </c>
    </row>
    <row r="25" spans="1:12" x14ac:dyDescent="0.25">
      <c r="A25" s="9" t="s">
        <v>71</v>
      </c>
      <c r="B25" s="10" t="s">
        <v>18</v>
      </c>
      <c r="C25" s="11">
        <v>15.755000000000001</v>
      </c>
      <c r="D25" s="11">
        <v>7.5620000000000003</v>
      </c>
      <c r="E25" s="11">
        <v>7.4560000000000004</v>
      </c>
      <c r="F25" s="11">
        <v>15.798999999999999</v>
      </c>
      <c r="G25" s="11">
        <v>7.8390000000000004</v>
      </c>
      <c r="H25" s="11">
        <v>7.4359999999999999</v>
      </c>
      <c r="I25" s="12">
        <f t="shared" si="5"/>
        <v>47.324658838463982</v>
      </c>
      <c r="J25" s="12">
        <f t="shared" si="4"/>
        <v>98.59825443004496</v>
      </c>
      <c r="K25" s="12">
        <f t="shared" si="2"/>
        <v>47.066270017089693</v>
      </c>
      <c r="L25" s="12">
        <f t="shared" si="3"/>
        <v>94.859038142620236</v>
      </c>
    </row>
    <row r="26" spans="1:12" ht="30" x14ac:dyDescent="0.25">
      <c r="A26" s="9" t="s">
        <v>72</v>
      </c>
      <c r="B26" s="10" t="s">
        <v>19</v>
      </c>
      <c r="C26" s="11">
        <v>45.317999999999998</v>
      </c>
      <c r="D26" s="11">
        <v>12.093999999999999</v>
      </c>
      <c r="E26" s="11">
        <v>6.6420000000000003</v>
      </c>
      <c r="F26" s="11">
        <v>44.430999999999997</v>
      </c>
      <c r="G26" s="11">
        <v>13.09</v>
      </c>
      <c r="H26" s="11">
        <v>8.2710000000000008</v>
      </c>
      <c r="I26" s="12">
        <f t="shared" si="5"/>
        <v>14.656427909439959</v>
      </c>
      <c r="J26" s="12">
        <f t="shared" si="4"/>
        <v>54.919794939639495</v>
      </c>
      <c r="K26" s="12">
        <f t="shared" si="2"/>
        <v>18.615381152798726</v>
      </c>
      <c r="L26" s="12">
        <f t="shared" si="3"/>
        <v>63.185637891520258</v>
      </c>
    </row>
    <row r="27" spans="1:12" ht="28.5" x14ac:dyDescent="0.25">
      <c r="A27" s="5" t="s">
        <v>73</v>
      </c>
      <c r="B27" s="6" t="s">
        <v>20</v>
      </c>
      <c r="C27" s="7">
        <f>SUM(C28:C31)</f>
        <v>6242.3209999999999</v>
      </c>
      <c r="D27" s="7">
        <f t="shared" ref="D27:E27" si="12">SUM(D28:D31)</f>
        <v>2000.6410000000001</v>
      </c>
      <c r="E27" s="7">
        <f t="shared" si="12"/>
        <v>1799.0230000000001</v>
      </c>
      <c r="F27" s="7">
        <f>SUM(F28:F31)</f>
        <v>5967.027</v>
      </c>
      <c r="G27" s="7">
        <f t="shared" ref="G27:H27" si="13">SUM(G28:G31)</f>
        <v>2101.9070000000002</v>
      </c>
      <c r="H27" s="7">
        <f t="shared" si="13"/>
        <v>1803.998</v>
      </c>
      <c r="I27" s="8">
        <f t="shared" si="5"/>
        <v>28.819777130974202</v>
      </c>
      <c r="J27" s="8">
        <f t="shared" si="4"/>
        <v>89.922329893269207</v>
      </c>
      <c r="K27" s="8">
        <f t="shared" si="2"/>
        <v>30.232777562427657</v>
      </c>
      <c r="L27" s="8">
        <f t="shared" si="3"/>
        <v>85.826727823828548</v>
      </c>
    </row>
    <row r="28" spans="1:12" x14ac:dyDescent="0.25">
      <c r="A28" s="9" t="s">
        <v>74</v>
      </c>
      <c r="B28" s="10" t="s">
        <v>21</v>
      </c>
      <c r="C28" s="11">
        <v>324.76900000000001</v>
      </c>
      <c r="D28" s="11">
        <v>227.94499999999999</v>
      </c>
      <c r="E28" s="11">
        <v>194.506</v>
      </c>
      <c r="F28" s="11">
        <v>615.61800000000005</v>
      </c>
      <c r="G28" s="11">
        <v>298.07600000000002</v>
      </c>
      <c r="H28" s="11">
        <v>185.065</v>
      </c>
      <c r="I28" s="12">
        <f t="shared" si="5"/>
        <v>59.890568373212957</v>
      </c>
      <c r="J28" s="12">
        <f t="shared" si="4"/>
        <v>85.330233170282298</v>
      </c>
      <c r="K28" s="12">
        <f t="shared" si="2"/>
        <v>30.061661614832573</v>
      </c>
      <c r="L28" s="12">
        <f t="shared" si="3"/>
        <v>62.086514848562111</v>
      </c>
    </row>
    <row r="29" spans="1:12" x14ac:dyDescent="0.25">
      <c r="A29" s="9" t="s">
        <v>75</v>
      </c>
      <c r="B29" s="10" t="s">
        <v>22</v>
      </c>
      <c r="C29" s="11">
        <v>402.17500000000001</v>
      </c>
      <c r="D29" s="11">
        <v>205.84</v>
      </c>
      <c r="E29" s="11">
        <v>144.34899999999999</v>
      </c>
      <c r="F29" s="11">
        <v>862.63300000000004</v>
      </c>
      <c r="G29" s="11">
        <v>389.40100000000001</v>
      </c>
      <c r="H29" s="11">
        <v>362.40300000000002</v>
      </c>
      <c r="I29" s="12">
        <f t="shared" si="5"/>
        <v>35.892086778143842</v>
      </c>
      <c r="J29" s="12">
        <f t="shared" si="4"/>
        <v>70.126797512631171</v>
      </c>
      <c r="K29" s="12">
        <f t="shared" si="2"/>
        <v>42.011260872236512</v>
      </c>
      <c r="L29" s="12">
        <f t="shared" si="3"/>
        <v>93.066787193664126</v>
      </c>
    </row>
    <row r="30" spans="1:12" x14ac:dyDescent="0.25">
      <c r="A30" s="9" t="s">
        <v>76</v>
      </c>
      <c r="B30" s="10" t="s">
        <v>23</v>
      </c>
      <c r="C30" s="11">
        <v>5373.2</v>
      </c>
      <c r="D30" s="11">
        <v>1566.046</v>
      </c>
      <c r="E30" s="11">
        <v>1459.537</v>
      </c>
      <c r="F30" s="11">
        <v>4394.567</v>
      </c>
      <c r="G30" s="11">
        <v>1410.6949999999999</v>
      </c>
      <c r="H30" s="11">
        <v>1254.5229999999999</v>
      </c>
      <c r="I30" s="12">
        <f t="shared" si="5"/>
        <v>27.163273282215442</v>
      </c>
      <c r="J30" s="12">
        <f t="shared" si="4"/>
        <v>93.198858781925949</v>
      </c>
      <c r="K30" s="12">
        <f t="shared" si="2"/>
        <v>28.547135588102307</v>
      </c>
      <c r="L30" s="12">
        <f t="shared" si="3"/>
        <v>88.929428402312325</v>
      </c>
    </row>
    <row r="31" spans="1:12" ht="30" x14ac:dyDescent="0.25">
      <c r="A31" s="9" t="s">
        <v>77</v>
      </c>
      <c r="B31" s="10" t="s">
        <v>24</v>
      </c>
      <c r="C31" s="11">
        <v>142.17699999999999</v>
      </c>
      <c r="D31" s="11">
        <v>0.81</v>
      </c>
      <c r="E31" s="11">
        <v>0.63100000000000001</v>
      </c>
      <c r="F31" s="11">
        <v>94.209000000000003</v>
      </c>
      <c r="G31" s="11">
        <v>3.7349999999999999</v>
      </c>
      <c r="H31" s="11">
        <v>2.0070000000000001</v>
      </c>
      <c r="I31" s="12">
        <f t="shared" si="5"/>
        <v>0.44381299366282878</v>
      </c>
      <c r="J31" s="12">
        <f t="shared" si="4"/>
        <v>77.901234567901227</v>
      </c>
      <c r="K31" s="12">
        <f t="shared" si="2"/>
        <v>2.1303697099003283</v>
      </c>
      <c r="L31" s="12">
        <f t="shared" si="3"/>
        <v>53.734939759036152</v>
      </c>
    </row>
    <row r="32" spans="1:12" ht="28.5" x14ac:dyDescent="0.25">
      <c r="A32" s="5" t="s">
        <v>78</v>
      </c>
      <c r="B32" s="6" t="s">
        <v>25</v>
      </c>
      <c r="C32" s="7">
        <f>SUM(C33:C35)</f>
        <v>1587.9390000000001</v>
      </c>
      <c r="D32" s="7">
        <f t="shared" ref="D32:E32" si="14">SUM(D33:D35)</f>
        <v>712.74799999999993</v>
      </c>
      <c r="E32" s="7">
        <f t="shared" si="14"/>
        <v>692.98599999999999</v>
      </c>
      <c r="F32" s="7">
        <f>SUM(F33:F35)</f>
        <v>848.38300000000004</v>
      </c>
      <c r="G32" s="7">
        <f t="shared" ref="G32:H32" si="15">SUM(G33:G35)</f>
        <v>437.30700000000002</v>
      </c>
      <c r="H32" s="7">
        <f t="shared" si="15"/>
        <v>372.17899999999997</v>
      </c>
      <c r="I32" s="8">
        <f t="shared" si="5"/>
        <v>43.640593246969814</v>
      </c>
      <c r="J32" s="8">
        <v>0</v>
      </c>
      <c r="K32" s="8">
        <f t="shared" si="2"/>
        <v>43.869219444519743</v>
      </c>
      <c r="L32" s="8">
        <f t="shared" si="3"/>
        <v>85.107030072694911</v>
      </c>
    </row>
    <row r="33" spans="1:12" ht="30" x14ac:dyDescent="0.25">
      <c r="A33" s="5" t="s">
        <v>112</v>
      </c>
      <c r="B33" s="10" t="s">
        <v>111</v>
      </c>
      <c r="C33" s="11">
        <v>181.04300000000001</v>
      </c>
      <c r="D33" s="11">
        <v>100.69199999999999</v>
      </c>
      <c r="E33" s="11">
        <v>92.477000000000004</v>
      </c>
      <c r="F33" s="11">
        <v>707.78800000000001</v>
      </c>
      <c r="G33" s="11">
        <v>367.23599999999999</v>
      </c>
      <c r="H33" s="11">
        <v>360.75099999999998</v>
      </c>
      <c r="I33" s="12">
        <f t="shared" si="5"/>
        <v>51.080130134829851</v>
      </c>
      <c r="J33" s="12">
        <f t="shared" si="4"/>
        <v>91.841457116752096</v>
      </c>
      <c r="K33" s="12">
        <f t="shared" si="2"/>
        <v>50.96879291539274</v>
      </c>
      <c r="L33" s="12">
        <v>0</v>
      </c>
    </row>
    <row r="34" spans="1:12" ht="30" x14ac:dyDescent="0.25">
      <c r="A34" s="9" t="s">
        <v>79</v>
      </c>
      <c r="B34" s="10" t="s">
        <v>26</v>
      </c>
      <c r="C34" s="11">
        <v>3.004</v>
      </c>
      <c r="D34" s="11">
        <v>0.3</v>
      </c>
      <c r="E34" s="11">
        <v>0</v>
      </c>
      <c r="F34" s="11">
        <v>3.8570000000000002</v>
      </c>
      <c r="G34" s="11">
        <v>0.3</v>
      </c>
      <c r="H34" s="11">
        <v>0.28699999999999998</v>
      </c>
      <c r="I34" s="12">
        <f t="shared" si="5"/>
        <v>0</v>
      </c>
      <c r="J34" s="12">
        <f t="shared" si="4"/>
        <v>0</v>
      </c>
      <c r="K34" s="12">
        <f t="shared" si="2"/>
        <v>7.4410163339382933</v>
      </c>
      <c r="L34" s="12">
        <v>0</v>
      </c>
    </row>
    <row r="35" spans="1:12" ht="30" x14ac:dyDescent="0.25">
      <c r="A35" s="9" t="s">
        <v>80</v>
      </c>
      <c r="B35" s="10" t="s">
        <v>27</v>
      </c>
      <c r="C35" s="11">
        <v>1403.8920000000001</v>
      </c>
      <c r="D35" s="11">
        <v>611.75599999999997</v>
      </c>
      <c r="E35" s="11">
        <v>600.50900000000001</v>
      </c>
      <c r="F35" s="11">
        <v>136.738</v>
      </c>
      <c r="G35" s="11">
        <v>69.771000000000001</v>
      </c>
      <c r="H35" s="11">
        <v>11.141</v>
      </c>
      <c r="I35" s="12">
        <f t="shared" si="5"/>
        <v>42.774586649115456</v>
      </c>
      <c r="J35" s="12">
        <v>0</v>
      </c>
      <c r="K35" s="12">
        <f t="shared" si="2"/>
        <v>8.147698518334332</v>
      </c>
      <c r="L35" s="12">
        <f t="shared" si="3"/>
        <v>15.967952301099309</v>
      </c>
    </row>
    <row r="36" spans="1:12" ht="28.5" x14ac:dyDescent="0.25">
      <c r="A36" s="5" t="s">
        <v>81</v>
      </c>
      <c r="B36" s="6" t="s">
        <v>28</v>
      </c>
      <c r="C36" s="7">
        <f>SUM(C37:C42)</f>
        <v>19926.275000000001</v>
      </c>
      <c r="D36" s="7">
        <f t="shared" ref="D36:E36" si="16">SUM(D37:D42)</f>
        <v>9331.8539999999994</v>
      </c>
      <c r="E36" s="7">
        <f t="shared" si="16"/>
        <v>8624.8529999999992</v>
      </c>
      <c r="F36" s="7">
        <f>SUM(F37:F42)</f>
        <v>23769.178999999996</v>
      </c>
      <c r="G36" s="7">
        <f t="shared" ref="G36:H36" si="17">SUM(G37:G42)</f>
        <v>11490.605000000001</v>
      </c>
      <c r="H36" s="7">
        <f t="shared" si="17"/>
        <v>9765.5619999999999</v>
      </c>
      <c r="I36" s="8">
        <f t="shared" si="5"/>
        <v>43.283819981406452</v>
      </c>
      <c r="J36" s="8">
        <f t="shared" si="4"/>
        <v>92.423788456184596</v>
      </c>
      <c r="K36" s="8">
        <f t="shared" si="2"/>
        <v>41.084978155955667</v>
      </c>
      <c r="L36" s="8">
        <f t="shared" si="3"/>
        <v>84.987361413955128</v>
      </c>
    </row>
    <row r="37" spans="1:12" x14ac:dyDescent="0.25">
      <c r="A37" s="9" t="s">
        <v>82</v>
      </c>
      <c r="B37" s="10" t="s">
        <v>29</v>
      </c>
      <c r="C37" s="11">
        <v>6121.6660000000002</v>
      </c>
      <c r="D37" s="11">
        <v>2964.0929999999998</v>
      </c>
      <c r="E37" s="11">
        <v>2770.7539999999999</v>
      </c>
      <c r="F37" s="11">
        <v>5811.49</v>
      </c>
      <c r="G37" s="11">
        <v>3179.5279999999998</v>
      </c>
      <c r="H37" s="11">
        <v>2907.1779999999999</v>
      </c>
      <c r="I37" s="12">
        <f t="shared" si="5"/>
        <v>45.26143700097326</v>
      </c>
      <c r="J37" s="12">
        <f t="shared" si="4"/>
        <v>93.477296427608707</v>
      </c>
      <c r="K37" s="12">
        <f t="shared" si="2"/>
        <v>50.024658048108144</v>
      </c>
      <c r="L37" s="12">
        <f t="shared" si="3"/>
        <v>91.434263198814421</v>
      </c>
    </row>
    <row r="38" spans="1:12" x14ac:dyDescent="0.25">
      <c r="A38" s="9" t="s">
        <v>83</v>
      </c>
      <c r="B38" s="10" t="s">
        <v>30</v>
      </c>
      <c r="C38" s="11">
        <v>12911.444</v>
      </c>
      <c r="D38" s="11">
        <v>5853.7979999999998</v>
      </c>
      <c r="E38" s="11">
        <v>5368.8559999999998</v>
      </c>
      <c r="F38" s="11">
        <v>16932.192999999999</v>
      </c>
      <c r="G38" s="11">
        <v>7750.835</v>
      </c>
      <c r="H38" s="11">
        <v>6370.57</v>
      </c>
      <c r="I38" s="12">
        <f t="shared" si="5"/>
        <v>41.582149912898977</v>
      </c>
      <c r="J38" s="12">
        <f t="shared" si="4"/>
        <v>91.715771538409768</v>
      </c>
      <c r="K38" s="12">
        <f t="shared" si="2"/>
        <v>37.624010073591769</v>
      </c>
      <c r="L38" s="12">
        <f t="shared" si="3"/>
        <v>82.192047695506361</v>
      </c>
    </row>
    <row r="39" spans="1:12" x14ac:dyDescent="0.25">
      <c r="A39" s="9" t="s">
        <v>84</v>
      </c>
      <c r="B39" s="10" t="s">
        <v>31</v>
      </c>
      <c r="C39" s="11">
        <v>655.34299999999996</v>
      </c>
      <c r="D39" s="11">
        <v>397.779</v>
      </c>
      <c r="E39" s="11">
        <v>385.47500000000002</v>
      </c>
      <c r="F39" s="11">
        <v>718.99699999999996</v>
      </c>
      <c r="G39" s="11">
        <v>390.94099999999997</v>
      </c>
      <c r="H39" s="11">
        <v>369.98500000000001</v>
      </c>
      <c r="I39" s="12">
        <f t="shared" si="5"/>
        <v>58.820342934921108</v>
      </c>
      <c r="J39" s="12">
        <f t="shared" si="4"/>
        <v>96.906825146626645</v>
      </c>
      <c r="K39" s="12">
        <f t="shared" si="2"/>
        <v>51.458490091057406</v>
      </c>
      <c r="L39" s="12">
        <f t="shared" si="3"/>
        <v>94.639600348901752</v>
      </c>
    </row>
    <row r="40" spans="1:12" ht="30" x14ac:dyDescent="0.25">
      <c r="A40" s="9" t="s">
        <v>85</v>
      </c>
      <c r="B40" s="10" t="s">
        <v>32</v>
      </c>
      <c r="C40" s="11">
        <v>15.256</v>
      </c>
      <c r="D40" s="11">
        <v>9.7569999999999997</v>
      </c>
      <c r="E40" s="11">
        <v>9.7550000000000008</v>
      </c>
      <c r="F40" s="11">
        <v>19.076000000000001</v>
      </c>
      <c r="G40" s="11">
        <v>11.760999999999999</v>
      </c>
      <c r="H40" s="11">
        <v>9.1760000000000002</v>
      </c>
      <c r="I40" s="12">
        <f t="shared" si="5"/>
        <v>63.942055584687999</v>
      </c>
      <c r="J40" s="12">
        <f t="shared" si="4"/>
        <v>99.979501896074623</v>
      </c>
      <c r="K40" s="12">
        <f t="shared" si="2"/>
        <v>48.102327531977352</v>
      </c>
      <c r="L40" s="12">
        <f t="shared" si="3"/>
        <v>78.020576481591704</v>
      </c>
    </row>
    <row r="41" spans="1:12" x14ac:dyDescent="0.25">
      <c r="A41" s="9" t="s">
        <v>86</v>
      </c>
      <c r="B41" s="10" t="s">
        <v>33</v>
      </c>
      <c r="C41" s="11">
        <v>25.158999999999999</v>
      </c>
      <c r="D41" s="11">
        <v>11.4</v>
      </c>
      <c r="E41" s="11">
        <v>7.1529999999999996</v>
      </c>
      <c r="F41" s="11">
        <v>20.763999999999999</v>
      </c>
      <c r="G41" s="11">
        <v>10.038</v>
      </c>
      <c r="H41" s="11">
        <v>7.9370000000000003</v>
      </c>
      <c r="I41" s="12">
        <f t="shared" si="5"/>
        <v>28.431177709765887</v>
      </c>
      <c r="J41" s="12">
        <f t="shared" si="4"/>
        <v>62.745614035087712</v>
      </c>
      <c r="K41" s="12">
        <f t="shared" si="2"/>
        <v>38.224812174918128</v>
      </c>
      <c r="L41" s="12">
        <f t="shared" si="3"/>
        <v>79.069535764096443</v>
      </c>
    </row>
    <row r="42" spans="1:12" x14ac:dyDescent="0.25">
      <c r="A42" s="9" t="s">
        <v>87</v>
      </c>
      <c r="B42" s="10" t="s">
        <v>34</v>
      </c>
      <c r="C42" s="11">
        <v>197.40700000000001</v>
      </c>
      <c r="D42" s="11">
        <v>95.027000000000001</v>
      </c>
      <c r="E42" s="11">
        <v>82.86</v>
      </c>
      <c r="F42" s="11">
        <v>266.65899999999999</v>
      </c>
      <c r="G42" s="11">
        <v>147.50200000000001</v>
      </c>
      <c r="H42" s="11">
        <v>100.71599999999999</v>
      </c>
      <c r="I42" s="12">
        <f t="shared" si="5"/>
        <v>41.974195443930554</v>
      </c>
      <c r="J42" s="12">
        <f t="shared" si="4"/>
        <v>87.196270533637801</v>
      </c>
      <c r="K42" s="12">
        <f t="shared" si="2"/>
        <v>37.769585875593918</v>
      </c>
      <c r="L42" s="12">
        <f t="shared" si="3"/>
        <v>68.281108052772154</v>
      </c>
    </row>
    <row r="43" spans="1:12" ht="28.5" x14ac:dyDescent="0.25">
      <c r="A43" s="5" t="s">
        <v>88</v>
      </c>
      <c r="B43" s="6" t="s">
        <v>35</v>
      </c>
      <c r="C43" s="7">
        <f>SUM(C44:C45)</f>
        <v>1284.9370000000001</v>
      </c>
      <c r="D43" s="7">
        <f t="shared" ref="D43:E43" si="18">SUM(D44:D45)</f>
        <v>584.49099999999999</v>
      </c>
      <c r="E43" s="7">
        <f t="shared" si="18"/>
        <v>539.755</v>
      </c>
      <c r="F43" s="7">
        <f>SUM(F44:F45)</f>
        <v>1243.8729999999998</v>
      </c>
      <c r="G43" s="7">
        <f t="shared" ref="G43:H43" si="19">SUM(G44:G45)</f>
        <v>584.13300000000004</v>
      </c>
      <c r="H43" s="7">
        <f t="shared" si="19"/>
        <v>548.16300000000001</v>
      </c>
      <c r="I43" s="8">
        <f t="shared" si="5"/>
        <v>42.006339610424476</v>
      </c>
      <c r="J43" s="8">
        <f t="shared" si="4"/>
        <v>92.346161018732545</v>
      </c>
      <c r="K43" s="8">
        <f t="shared" si="2"/>
        <v>44.069048849842396</v>
      </c>
      <c r="L43" s="8">
        <f t="shared" si="3"/>
        <v>93.842155810406197</v>
      </c>
    </row>
    <row r="44" spans="1:12" x14ac:dyDescent="0.25">
      <c r="A44" s="9" t="s">
        <v>89</v>
      </c>
      <c r="B44" s="10" t="s">
        <v>36</v>
      </c>
      <c r="C44" s="11">
        <v>1249.8720000000001</v>
      </c>
      <c r="D44" s="11">
        <v>565.41999999999996</v>
      </c>
      <c r="E44" s="11">
        <v>527.11</v>
      </c>
      <c r="F44" s="11">
        <v>1209.2929999999999</v>
      </c>
      <c r="G44" s="11">
        <v>564.37400000000002</v>
      </c>
      <c r="H44" s="11">
        <v>533.48800000000006</v>
      </c>
      <c r="I44" s="12">
        <f t="shared" si="5"/>
        <v>42.173118527337195</v>
      </c>
      <c r="J44" s="12">
        <f t="shared" si="4"/>
        <v>93.224505677195722</v>
      </c>
      <c r="K44" s="12">
        <f t="shared" si="2"/>
        <v>44.115694046025247</v>
      </c>
      <c r="L44" s="12">
        <f t="shared" si="3"/>
        <v>94.527387866910956</v>
      </c>
    </row>
    <row r="45" spans="1:12" ht="30" x14ac:dyDescent="0.25">
      <c r="A45" s="9" t="s">
        <v>90</v>
      </c>
      <c r="B45" s="10" t="s">
        <v>37</v>
      </c>
      <c r="C45" s="11">
        <v>35.064999999999998</v>
      </c>
      <c r="D45" s="11">
        <v>19.071000000000002</v>
      </c>
      <c r="E45" s="11">
        <v>12.645</v>
      </c>
      <c r="F45" s="11">
        <v>34.58</v>
      </c>
      <c r="G45" s="11">
        <v>19.759</v>
      </c>
      <c r="H45" s="11">
        <v>14.675000000000001</v>
      </c>
      <c r="I45" s="12">
        <f t="shared" si="5"/>
        <v>36.061599885926142</v>
      </c>
      <c r="J45" s="12">
        <f t="shared" si="4"/>
        <v>66.304860783388392</v>
      </c>
      <c r="K45" s="12">
        <f t="shared" si="2"/>
        <v>42.437825332562177</v>
      </c>
      <c r="L45" s="12">
        <f t="shared" si="3"/>
        <v>74.269952932840724</v>
      </c>
    </row>
    <row r="46" spans="1:12" ht="28.5" x14ac:dyDescent="0.25">
      <c r="A46" s="5" t="s">
        <v>91</v>
      </c>
      <c r="B46" s="6" t="s">
        <v>38</v>
      </c>
      <c r="C46" s="7">
        <f>SUM(C47)</f>
        <v>0</v>
      </c>
      <c r="D46" s="7">
        <f t="shared" ref="D46:E46" si="20">SUM(D47)</f>
        <v>0</v>
      </c>
      <c r="E46" s="7">
        <f t="shared" si="20"/>
        <v>0</v>
      </c>
      <c r="F46" s="7">
        <f>SUM(F47)</f>
        <v>0</v>
      </c>
      <c r="G46" s="7">
        <f t="shared" ref="G46:H46" si="21">SUM(G47)</f>
        <v>0</v>
      </c>
      <c r="H46" s="7">
        <f t="shared" si="21"/>
        <v>0</v>
      </c>
      <c r="I46" s="8">
        <v>0</v>
      </c>
      <c r="J46" s="8">
        <v>0</v>
      </c>
      <c r="K46" s="8">
        <v>0</v>
      </c>
      <c r="L46" s="8">
        <v>0</v>
      </c>
    </row>
    <row r="47" spans="1:12" ht="30" x14ac:dyDescent="0.25">
      <c r="A47" s="9" t="s">
        <v>92</v>
      </c>
      <c r="B47" s="10" t="s">
        <v>39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2">
        <v>0</v>
      </c>
      <c r="J47" s="12">
        <v>0</v>
      </c>
      <c r="K47" s="12">
        <v>0</v>
      </c>
      <c r="L47" s="12">
        <v>0</v>
      </c>
    </row>
    <row r="48" spans="1:12" ht="28.5" x14ac:dyDescent="0.25">
      <c r="A48" s="5" t="s">
        <v>93</v>
      </c>
      <c r="B48" s="6" t="s">
        <v>40</v>
      </c>
      <c r="C48" s="7">
        <f>SUM(C49:C52)</f>
        <v>519.34299999999996</v>
      </c>
      <c r="D48" s="7">
        <f t="shared" ref="D48:E48" si="22">SUM(D49:D52)</f>
        <v>281.28100000000001</v>
      </c>
      <c r="E48" s="7">
        <f t="shared" si="22"/>
        <v>266.69</v>
      </c>
      <c r="F48" s="7">
        <f>SUM(F49:F52)</f>
        <v>459.00900000000001</v>
      </c>
      <c r="G48" s="7">
        <f t="shared" ref="G48:H48" si="23">SUM(G49:G52)</f>
        <v>218.71600000000001</v>
      </c>
      <c r="H48" s="7">
        <f t="shared" si="23"/>
        <v>210.06800000000001</v>
      </c>
      <c r="I48" s="8">
        <f t="shared" si="5"/>
        <v>51.351419004395943</v>
      </c>
      <c r="J48" s="8">
        <f t="shared" si="4"/>
        <v>94.812660648959579</v>
      </c>
      <c r="K48" s="8">
        <f t="shared" si="2"/>
        <v>45.765551437989238</v>
      </c>
      <c r="L48" s="8">
        <f t="shared" si="3"/>
        <v>96.04601400903455</v>
      </c>
    </row>
    <row r="49" spans="1:12" x14ac:dyDescent="0.25">
      <c r="A49" s="9" t="s">
        <v>94</v>
      </c>
      <c r="B49" s="10" t="s">
        <v>41</v>
      </c>
      <c r="C49" s="11">
        <v>30.550999999999998</v>
      </c>
      <c r="D49" s="11">
        <v>17.875</v>
      </c>
      <c r="E49" s="11">
        <v>12.037000000000001</v>
      </c>
      <c r="F49" s="11">
        <v>30.541</v>
      </c>
      <c r="G49" s="11">
        <v>16.896000000000001</v>
      </c>
      <c r="H49" s="11">
        <v>14.563000000000001</v>
      </c>
      <c r="I49" s="12">
        <f t="shared" si="5"/>
        <v>39.399692317763744</v>
      </c>
      <c r="J49" s="12">
        <f t="shared" si="4"/>
        <v>67.339860139860136</v>
      </c>
      <c r="K49" s="12">
        <f t="shared" si="2"/>
        <v>47.683441930519628</v>
      </c>
      <c r="L49" s="12">
        <f t="shared" si="3"/>
        <v>86.191998106060595</v>
      </c>
    </row>
    <row r="50" spans="1:12" x14ac:dyDescent="0.25">
      <c r="A50" s="9" t="s">
        <v>95</v>
      </c>
      <c r="B50" s="10" t="s">
        <v>42</v>
      </c>
      <c r="C50" s="11">
        <v>256.09899999999999</v>
      </c>
      <c r="D50" s="11">
        <v>102.32599999999999</v>
      </c>
      <c r="E50" s="11">
        <v>99.79</v>
      </c>
      <c r="F50" s="11">
        <v>169.45099999999999</v>
      </c>
      <c r="G50" s="11">
        <v>69.635000000000005</v>
      </c>
      <c r="H50" s="11">
        <v>66.727000000000004</v>
      </c>
      <c r="I50" s="12">
        <f t="shared" si="5"/>
        <v>38.9654000991804</v>
      </c>
      <c r="J50" s="12">
        <f t="shared" si="4"/>
        <v>97.521646502355225</v>
      </c>
      <c r="K50" s="12">
        <f t="shared" si="2"/>
        <v>39.378345362376152</v>
      </c>
      <c r="L50" s="12">
        <f t="shared" si="3"/>
        <v>95.823939111079198</v>
      </c>
    </row>
    <row r="51" spans="1:12" x14ac:dyDescent="0.25">
      <c r="A51" s="9" t="s">
        <v>96</v>
      </c>
      <c r="B51" s="10" t="s">
        <v>43</v>
      </c>
      <c r="C51" s="11">
        <v>231.363</v>
      </c>
      <c r="D51" s="11">
        <v>159.86099999999999</v>
      </c>
      <c r="E51" s="11">
        <v>153.99700000000001</v>
      </c>
      <c r="F51" s="11">
        <v>257.68599999999998</v>
      </c>
      <c r="G51" s="11">
        <v>130.96600000000001</v>
      </c>
      <c r="H51" s="11">
        <v>127.979</v>
      </c>
      <c r="I51" s="12">
        <f t="shared" si="5"/>
        <v>66.560772465778882</v>
      </c>
      <c r="J51" s="12">
        <f t="shared" si="4"/>
        <v>96.331813262772044</v>
      </c>
      <c r="K51" s="12">
        <f t="shared" si="2"/>
        <v>49.664708210768147</v>
      </c>
      <c r="L51" s="12">
        <f t="shared" si="3"/>
        <v>97.719255379258726</v>
      </c>
    </row>
    <row r="52" spans="1:12" ht="30" x14ac:dyDescent="0.25">
      <c r="A52" s="9" t="s">
        <v>97</v>
      </c>
      <c r="B52" s="10" t="s">
        <v>44</v>
      </c>
      <c r="C52" s="11">
        <v>1.33</v>
      </c>
      <c r="D52" s="11">
        <v>1.2190000000000001</v>
      </c>
      <c r="E52" s="11">
        <v>0.86599999999999999</v>
      </c>
      <c r="F52" s="11">
        <v>1.331</v>
      </c>
      <c r="G52" s="11">
        <v>1.2190000000000001</v>
      </c>
      <c r="H52" s="11">
        <v>0.79900000000000004</v>
      </c>
      <c r="I52" s="12">
        <v>0</v>
      </c>
      <c r="J52" s="12">
        <v>0</v>
      </c>
      <c r="K52" s="12">
        <v>0</v>
      </c>
      <c r="L52" s="12">
        <v>0</v>
      </c>
    </row>
    <row r="53" spans="1:12" ht="28.5" x14ac:dyDescent="0.25">
      <c r="A53" s="5" t="s">
        <v>98</v>
      </c>
      <c r="B53" s="6" t="s">
        <v>45</v>
      </c>
      <c r="C53" s="7">
        <f>SUM(C54:C57)</f>
        <v>1206.8420000000001</v>
      </c>
      <c r="D53" s="7">
        <f t="shared" ref="D53:E53" si="24">SUM(D54:D57)</f>
        <v>512.93599999999992</v>
      </c>
      <c r="E53" s="7">
        <f t="shared" si="24"/>
        <v>439.274</v>
      </c>
      <c r="F53" s="7">
        <f>SUM(F54:F57)</f>
        <v>838.49699999999996</v>
      </c>
      <c r="G53" s="7">
        <f t="shared" ref="G53:H53" si="25">SUM(G54:G57)</f>
        <v>431.03099999999995</v>
      </c>
      <c r="H53" s="7">
        <f t="shared" si="25"/>
        <v>396.96100000000001</v>
      </c>
      <c r="I53" s="8">
        <f t="shared" si="5"/>
        <v>36.398633789675863</v>
      </c>
      <c r="J53" s="8">
        <f t="shared" si="4"/>
        <v>85.639144064756636</v>
      </c>
      <c r="K53" s="8">
        <f t="shared" si="2"/>
        <v>47.341970215755097</v>
      </c>
      <c r="L53" s="8">
        <f t="shared" si="3"/>
        <v>92.095696133224763</v>
      </c>
    </row>
    <row r="54" spans="1:12" x14ac:dyDescent="0.25">
      <c r="A54" s="9" t="s">
        <v>99</v>
      </c>
      <c r="B54" s="10" t="s">
        <v>46</v>
      </c>
      <c r="C54" s="11">
        <v>21.283999999999999</v>
      </c>
      <c r="D54" s="11">
        <v>11.914</v>
      </c>
      <c r="E54" s="11">
        <v>7.9269999999999996</v>
      </c>
      <c r="F54" s="11">
        <v>16.858000000000001</v>
      </c>
      <c r="G54" s="11">
        <v>8.5909999999999993</v>
      </c>
      <c r="H54" s="11">
        <v>7.6879999999999997</v>
      </c>
      <c r="I54" s="12">
        <f t="shared" si="5"/>
        <v>37.243939109190002</v>
      </c>
      <c r="J54" s="12">
        <f t="shared" si="4"/>
        <v>66.535168709081745</v>
      </c>
      <c r="K54" s="12">
        <f t="shared" si="2"/>
        <v>45.604460790129309</v>
      </c>
      <c r="L54" s="12">
        <f t="shared" si="3"/>
        <v>89.489000116400888</v>
      </c>
    </row>
    <row r="55" spans="1:12" x14ac:dyDescent="0.25">
      <c r="A55" s="9" t="s">
        <v>100</v>
      </c>
      <c r="B55" s="10" t="s">
        <v>47</v>
      </c>
      <c r="C55" s="11">
        <v>694.15</v>
      </c>
      <c r="D55" s="11">
        <v>254.27199999999999</v>
      </c>
      <c r="E55" s="11">
        <v>195.91399999999999</v>
      </c>
      <c r="F55" s="11">
        <v>331.02800000000002</v>
      </c>
      <c r="G55" s="11">
        <v>162.75800000000001</v>
      </c>
      <c r="H55" s="11">
        <v>147.97200000000001</v>
      </c>
      <c r="I55" s="12">
        <f t="shared" si="5"/>
        <v>28.223582799106818</v>
      </c>
      <c r="J55" s="12">
        <f t="shared" si="4"/>
        <v>77.048986911653657</v>
      </c>
      <c r="K55" s="12">
        <f t="shared" si="2"/>
        <v>44.700750389695131</v>
      </c>
      <c r="L55" s="12">
        <f t="shared" si="3"/>
        <v>90.915346711067968</v>
      </c>
    </row>
    <row r="56" spans="1:12" x14ac:dyDescent="0.25">
      <c r="A56" s="9" t="s">
        <v>101</v>
      </c>
      <c r="B56" s="10" t="s">
        <v>48</v>
      </c>
      <c r="C56" s="11">
        <v>458.892</v>
      </c>
      <c r="D56" s="11">
        <v>229.41200000000001</v>
      </c>
      <c r="E56" s="11">
        <v>218.774</v>
      </c>
      <c r="F56" s="11">
        <v>457.47899999999998</v>
      </c>
      <c r="G56" s="11">
        <v>240.30099999999999</v>
      </c>
      <c r="H56" s="11">
        <v>224.29499999999999</v>
      </c>
      <c r="I56" s="12">
        <f t="shared" si="5"/>
        <v>47.674398333376921</v>
      </c>
      <c r="J56" s="12">
        <f t="shared" si="4"/>
        <v>95.362927832894528</v>
      </c>
      <c r="K56" s="12">
        <f t="shared" si="2"/>
        <v>49.028479995803089</v>
      </c>
      <c r="L56" s="12">
        <f t="shared" si="3"/>
        <v>93.339187102841862</v>
      </c>
    </row>
    <row r="57" spans="1:12" ht="30" x14ac:dyDescent="0.25">
      <c r="A57" s="9" t="s">
        <v>102</v>
      </c>
      <c r="B57" s="10" t="s">
        <v>49</v>
      </c>
      <c r="C57" s="11">
        <v>32.515999999999998</v>
      </c>
      <c r="D57" s="11">
        <v>17.338000000000001</v>
      </c>
      <c r="E57" s="11">
        <v>16.658999999999999</v>
      </c>
      <c r="F57" s="11">
        <v>33.131999999999998</v>
      </c>
      <c r="G57" s="11">
        <v>19.381</v>
      </c>
      <c r="H57" s="11">
        <v>17.006</v>
      </c>
      <c r="I57" s="12">
        <f t="shared" si="5"/>
        <v>51.23323902078976</v>
      </c>
      <c r="J57" s="12">
        <f t="shared" si="4"/>
        <v>96.083746683585176</v>
      </c>
      <c r="K57" s="12">
        <f t="shared" si="2"/>
        <v>51.328021248339972</v>
      </c>
      <c r="L57" s="12">
        <f t="shared" si="3"/>
        <v>87.745730354470865</v>
      </c>
    </row>
    <row r="58" spans="1:12" ht="28.5" x14ac:dyDescent="0.25">
      <c r="A58" s="5" t="s">
        <v>103</v>
      </c>
      <c r="B58" s="6" t="s">
        <v>50</v>
      </c>
      <c r="C58" s="7">
        <f>SUM(C59:C60)</f>
        <v>76.599999999999994</v>
      </c>
      <c r="D58" s="7">
        <f t="shared" ref="D58:E58" si="26">SUM(D59:D60)</f>
        <v>37.003</v>
      </c>
      <c r="E58" s="7">
        <f t="shared" si="26"/>
        <v>32.69</v>
      </c>
      <c r="F58" s="7">
        <f>SUM(F59:F60)</f>
        <v>99.6</v>
      </c>
      <c r="G58" s="7">
        <f t="shared" ref="G58:H58" si="27">SUM(G59:G60)</f>
        <v>45.53</v>
      </c>
      <c r="H58" s="7">
        <f t="shared" si="27"/>
        <v>42.325000000000003</v>
      </c>
      <c r="I58" s="8">
        <f t="shared" si="5"/>
        <v>42.676240208877289</v>
      </c>
      <c r="J58" s="8">
        <f t="shared" si="4"/>
        <v>88.344188309056022</v>
      </c>
      <c r="K58" s="8">
        <f t="shared" si="2"/>
        <v>42.49497991967872</v>
      </c>
      <c r="L58" s="8">
        <f t="shared" si="3"/>
        <v>92.96068526246431</v>
      </c>
    </row>
    <row r="59" spans="1:12" x14ac:dyDescent="0.25">
      <c r="A59" s="9" t="s">
        <v>104</v>
      </c>
      <c r="B59" s="10" t="s">
        <v>51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2">
        <v>0</v>
      </c>
      <c r="J59" s="12">
        <v>0</v>
      </c>
      <c r="K59" s="12">
        <v>0</v>
      </c>
      <c r="L59" s="12">
        <v>0</v>
      </c>
    </row>
    <row r="60" spans="1:12" x14ac:dyDescent="0.25">
      <c r="A60" s="9" t="s">
        <v>105</v>
      </c>
      <c r="B60" s="10" t="s">
        <v>52</v>
      </c>
      <c r="C60" s="11">
        <v>76.599999999999994</v>
      </c>
      <c r="D60" s="11">
        <v>37.003</v>
      </c>
      <c r="E60" s="11">
        <v>32.69</v>
      </c>
      <c r="F60" s="11">
        <v>99.6</v>
      </c>
      <c r="G60" s="11">
        <v>45.53</v>
      </c>
      <c r="H60" s="11">
        <v>42.325000000000003</v>
      </c>
      <c r="I60" s="12">
        <f t="shared" si="5"/>
        <v>42.676240208877289</v>
      </c>
      <c r="J60" s="12">
        <f t="shared" si="4"/>
        <v>88.344188309056022</v>
      </c>
      <c r="K60" s="12">
        <f t="shared" si="2"/>
        <v>42.49497991967872</v>
      </c>
      <c r="L60" s="12">
        <f t="shared" si="3"/>
        <v>92.96068526246431</v>
      </c>
    </row>
    <row r="61" spans="1:12" ht="42.75" x14ac:dyDescent="0.25">
      <c r="A61" s="5" t="s">
        <v>106</v>
      </c>
      <c r="B61" s="6" t="s">
        <v>53</v>
      </c>
      <c r="C61" s="7">
        <f>SUM(C62)</f>
        <v>266.80099999999999</v>
      </c>
      <c r="D61" s="7">
        <f t="shared" ref="D61:E61" si="28">SUM(D62)</f>
        <v>41.094000000000001</v>
      </c>
      <c r="E61" s="7">
        <f t="shared" si="28"/>
        <v>19.010000000000002</v>
      </c>
      <c r="F61" s="7">
        <f>SUM(F62)</f>
        <v>207.108</v>
      </c>
      <c r="G61" s="7">
        <f t="shared" ref="G61:H63" si="29">SUM(G62)</f>
        <v>16.91</v>
      </c>
      <c r="H61" s="7">
        <f t="shared" si="29"/>
        <v>16.869</v>
      </c>
      <c r="I61" s="8">
        <f t="shared" si="5"/>
        <v>7.1251607002972266</v>
      </c>
      <c r="J61" s="8">
        <f t="shared" si="4"/>
        <v>46.259794617219065</v>
      </c>
      <c r="K61" s="8">
        <f t="shared" si="2"/>
        <v>8.1450257836491105</v>
      </c>
      <c r="L61" s="8">
        <f t="shared" si="3"/>
        <v>99.75753991720876</v>
      </c>
    </row>
    <row r="62" spans="1:12" ht="30" x14ac:dyDescent="0.25">
      <c r="A62" s="9" t="s">
        <v>116</v>
      </c>
      <c r="B62" s="10" t="s">
        <v>54</v>
      </c>
      <c r="C62" s="11">
        <v>266.80099999999999</v>
      </c>
      <c r="D62" s="11">
        <v>41.094000000000001</v>
      </c>
      <c r="E62" s="11">
        <v>19.010000000000002</v>
      </c>
      <c r="F62" s="11">
        <v>207.108</v>
      </c>
      <c r="G62" s="11">
        <v>16.91</v>
      </c>
      <c r="H62" s="11">
        <v>16.869</v>
      </c>
      <c r="I62" s="12">
        <f t="shared" si="5"/>
        <v>7.1251607002972266</v>
      </c>
      <c r="J62" s="12">
        <f t="shared" si="4"/>
        <v>46.259794617219065</v>
      </c>
      <c r="K62" s="12">
        <f t="shared" si="2"/>
        <v>8.1450257836491105</v>
      </c>
      <c r="L62" s="12">
        <f t="shared" si="3"/>
        <v>99.75753991720876</v>
      </c>
    </row>
    <row r="63" spans="1:12" ht="57" x14ac:dyDescent="0.25">
      <c r="A63" s="5" t="s">
        <v>122</v>
      </c>
      <c r="B63" s="6" t="s">
        <v>123</v>
      </c>
      <c r="C63" s="11">
        <v>0</v>
      </c>
      <c r="D63" s="11">
        <v>0</v>
      </c>
      <c r="E63" s="11">
        <v>0</v>
      </c>
      <c r="F63" s="7">
        <f>SUM(F64)</f>
        <v>1020.4</v>
      </c>
      <c r="G63" s="7">
        <f t="shared" si="29"/>
        <v>510.2</v>
      </c>
      <c r="H63" s="7">
        <f t="shared" si="29"/>
        <v>510.2</v>
      </c>
      <c r="I63" s="12">
        <v>0</v>
      </c>
      <c r="J63" s="12">
        <v>0</v>
      </c>
      <c r="K63" s="8">
        <f t="shared" ref="K63:K64" si="30">H63*100/F63</f>
        <v>50</v>
      </c>
      <c r="L63" s="8">
        <f t="shared" ref="L63:L64" si="31">H63*100/G63</f>
        <v>100</v>
      </c>
    </row>
    <row r="64" spans="1:12" ht="30" x14ac:dyDescent="0.25">
      <c r="A64" s="9" t="s">
        <v>124</v>
      </c>
      <c r="B64" s="10" t="s">
        <v>125</v>
      </c>
      <c r="C64" s="11">
        <v>0</v>
      </c>
      <c r="D64" s="11">
        <v>0</v>
      </c>
      <c r="E64" s="11">
        <v>0</v>
      </c>
      <c r="F64" s="11">
        <v>1020.4</v>
      </c>
      <c r="G64" s="11">
        <v>510.2</v>
      </c>
      <c r="H64" s="11">
        <v>510.2</v>
      </c>
      <c r="I64" s="12">
        <v>0</v>
      </c>
      <c r="J64" s="12">
        <v>0</v>
      </c>
      <c r="K64" s="12">
        <f t="shared" si="30"/>
        <v>50</v>
      </c>
      <c r="L64" s="12">
        <f t="shared" si="31"/>
        <v>100</v>
      </c>
    </row>
    <row r="65" spans="1:12" ht="28.5" x14ac:dyDescent="0.25">
      <c r="A65" s="5" t="s">
        <v>126</v>
      </c>
      <c r="B65" s="6" t="s">
        <v>55</v>
      </c>
      <c r="C65" s="7">
        <f>SUM(C61,C58,C53,C48,C36,C32,C27,C20,C16,C14,C6,C43)</f>
        <v>37826.915999999997</v>
      </c>
      <c r="D65" s="7">
        <f t="shared" ref="D65" si="32">SUM(D61,D58,D53,D48,D36,D32,D27,D20,D16,D14,D6,D43)</f>
        <v>16247.670999999997</v>
      </c>
      <c r="E65" s="7">
        <f>SUM(E61,E58,E53,E48,E36,E32,E27,E20,E16,E14,E6,E43)</f>
        <v>14829.598000000002</v>
      </c>
      <c r="F65" s="7">
        <f>SUM(F61,F58,F53,F48,F36,F32,F27,F20,F16,F14,F6,F43,F63)</f>
        <v>41773.387000000002</v>
      </c>
      <c r="G65" s="7">
        <f t="shared" ref="G65:H65" si="33">SUM(G61,G58,G53,G48,G36,G32,G27,G20,G16,G14,G6,G43,G63)</f>
        <v>18668.948000000004</v>
      </c>
      <c r="H65" s="7">
        <f t="shared" si="33"/>
        <v>15974.188</v>
      </c>
      <c r="I65" s="8">
        <f t="shared" si="5"/>
        <v>39.203825128117778</v>
      </c>
      <c r="J65" s="8">
        <f t="shared" si="4"/>
        <v>91.272146020189638</v>
      </c>
      <c r="K65" s="8">
        <f t="shared" si="2"/>
        <v>38.240107272125194</v>
      </c>
      <c r="L65" s="8">
        <f t="shared" si="3"/>
        <v>85.565549810305313</v>
      </c>
    </row>
  </sheetData>
  <mergeCells count="4">
    <mergeCell ref="A4:B4"/>
    <mergeCell ref="B3:D3"/>
    <mergeCell ref="B1:J1"/>
    <mergeCell ref="B2:J2"/>
  </mergeCells>
  <pageMargins left="0" right="0" top="0.35433070866141736" bottom="0.15748031496062992" header="0.19685039370078741" footer="0.11811023622047245"/>
  <pageSetup paperSize="9" scale="60" fitToHeight="2" orientation="landscape" r:id="rId1"/>
  <headerFooter>
    <oddHeader>&amp;C&amp;P</oddHeader>
    <firstHeader>&amp;L&amp;10ФКУ Администрации Одинцовского городского округа</firstHeader>
    <firstFooter>&amp;L&amp;10 23.07.2020 16:54:05&amp;R&amp;10&amp;P/&amp;N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Лаврухина Анна Николаевна</dc:creator>
  <cp:lastModifiedBy>Поздняков Сергей Николаевич</cp:lastModifiedBy>
  <cp:lastPrinted>2021-07-23T12:19:40Z</cp:lastPrinted>
  <dcterms:created xsi:type="dcterms:W3CDTF">2020-07-23T13:54:05Z</dcterms:created>
  <dcterms:modified xsi:type="dcterms:W3CDTF">2023-08-04T08:54:39Z</dcterms:modified>
</cp:coreProperties>
</file>