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48" activeTab="0"/>
  </bookViews>
  <sheets>
    <sheet name="Прил1(дох.) 2024-26 после публ " sheetId="1" r:id="rId1"/>
  </sheets>
  <definedNames>
    <definedName name="_xlnm.Print_Titles" localSheetId="0">'Прил1(дох.) 2024-26 после публ '!$11:$13</definedName>
    <definedName name="_xlnm.Print_Area" localSheetId="0">'Прил1(дох.) 2024-26 после публ '!$A$1:$E$162</definedName>
  </definedNames>
  <calcPr fullCalcOnLoad="1"/>
</workbook>
</file>

<file path=xl/sharedStrings.xml><?xml version="1.0" encoding="utf-8"?>
<sst xmlns="http://schemas.openxmlformats.org/spreadsheetml/2006/main" count="301" uniqueCount="301">
  <si>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</si>
  <si>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</si>
  <si>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</si>
  <si>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</si>
  <si>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</si>
  <si>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</si>
  <si>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</si>
  <si>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</si>
  <si>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</si>
  <si>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</si>
  <si>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</si>
  <si>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</si>
  <si>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</si>
  <si>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</si>
  <si>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</si>
  <si>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</si>
  <si>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</si>
  <si>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</si>
  <si>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</si>
  <si>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</si>
  <si>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</si>
  <si>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</si>
  <si>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</si>
  <si>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</si>
  <si>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</si>
  <si>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</si>
  <si>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</si>
  <si>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</si>
  <si>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</si>
  <si>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</si>
  <si>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</si>
  <si>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</si>
  <si>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</si>
  <si>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</si>
  <si>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</si>
  <si>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</si>
  <si>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</si>
  <si>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</si>
  <si>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</si>
  <si>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</si>
  <si>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000 1 13 00000 00 0000 000</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</si>
  <si>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</si>
  <si>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</si>
  <si>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</si>
  <si>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</si>
  <si>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</si>
  <si>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</si>
  <si>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</si>
  <si>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</si>
  <si>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</si>
  <si>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</si>
  <si>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</si>
  <si>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</si>
  <si>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</si>
  <si>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</si>
  <si>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</si>
  <si>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</si>
  <si>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</si>
  <si>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</si>
  <si>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</si>
  <si>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</si>
  <si>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</si>
  <si>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</si>
  <si>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</si>
  <si>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</si>
  <si>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</si>
  <si>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</si>
  <si>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</si>
  <si>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</si>
  <si>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</si>
  <si>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</si>
  <si>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</si>
  <si>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056 2 02 29999 04 0026 150 </t>
  </si>
  <si>
    <t>000 2 02 30000 00 0000 150</t>
  </si>
  <si>
    <t>070 2 02 30024 04 0006 150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</si>
  <si>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</si>
  <si>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</si>
  <si>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070 2 02 30024 04 0007 150</t>
  </si>
  <si>
    <t>070 2 02 30024 04 0003 150</t>
  </si>
  <si>
    <t>003 2 02 30029 04 0001 150</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</si>
  <si>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</si>
  <si>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</si>
  <si>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</si>
  <si>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</si>
  <si>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</si>
  <si>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</si>
  <si>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</si>
  <si>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</si>
  <si>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</si>
  <si>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</si>
  <si>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</si>
  <si>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</si>
  <si>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</si>
  <si>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</si>
  <si>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</si>
  <si>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</si>
  <si>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</si>
  <si>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</si>
  <si>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</si>
  <si>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</si>
  <si>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</si>
  <si>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</si>
  <si>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</si>
  <si>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</si>
  <si>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</si>
  <si>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</si>
  <si>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</si>
  <si>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</si>
  <si>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</si>
  <si>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</si>
  <si>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</si>
  <si>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</si>
  <si>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</si>
  <si>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</si>
  <si>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</si>
  <si>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182 1 08 03010 01 0000 110</t>
  </si>
  <si>
    <t>070 1 08 07150 01 0000 110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</si>
  <si>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</si>
  <si>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</si>
  <si>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</si>
  <si>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</si>
  <si>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Иные межбюджетные трансферты</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</si>
  <si>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</si>
  <si>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</si>
  <si>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</si>
  <si>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</si>
  <si>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</si>
  <si>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</si>
  <si>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</si>
  <si>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</si>
  <si>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Заместитель Главы Администрации -</t>
  </si>
  <si>
    <t>Прочие субсидии бюджетам городских округов (на строительство и реконструкцию объектов очистки сточных вод)</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</si>
  <si>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</si>
  <si>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000 2 02 20000 00 0000 150</t>
  </si>
  <si>
    <t>056 2 02 25304 04 0000 150</t>
  </si>
  <si>
    <t>050 2 02 25519 04 0001 150</t>
  </si>
  <si>
    <t>070 2 02 29999 04 0059 150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</si>
  <si>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</si>
  <si>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070 2 02 29999 04 6633 150</t>
  </si>
  <si>
    <t>070 2 02 30024 04 0013 150</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</si>
  <si>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</si>
  <si>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</si>
  <si>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</si>
  <si>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</si>
  <si>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070 2 02 25305 04 0000 150</t>
  </si>
  <si>
    <t>070 1 11 09080 04 0002 120</t>
  </si>
  <si>
    <t>070 1 11 09080 04 0004 120</t>
  </si>
  <si>
    <t>000 1 13 02000 00 0000 130</t>
  </si>
  <si>
    <t>003 1 17 05040 04 0002 180</t>
  </si>
  <si>
    <t>000 2 02 29999 04 0000 150</t>
  </si>
  <si>
    <t>070 2 02 29999 04 0032 150</t>
  </si>
  <si>
    <t>070 2 02 29999 04 0041 150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</si>
  <si>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</si>
  <si>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</si>
  <si>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t>070 2 02 30024 04 0011 150</t>
  </si>
  <si>
    <t>056 2 02 35303 04 0000 150</t>
  </si>
  <si>
    <t>000 2 02 40000 00 0000 150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</si>
  <si>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</si>
  <si>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</si>
  <si>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</si>
  <si>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</si>
  <si>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056 2 02 29999 04 0075 150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</si>
  <si>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</si>
  <si>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</si>
  <si>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</si>
  <si>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</si>
  <si>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Прочие доходы от компенсации затрат бюджетов городских округов (прочие доходы)</t>
  </si>
  <si>
    <t xml:space="preserve">070 1 13 02994 04 0020 130 </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</si>
  <si>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</si>
  <si>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</si>
  <si>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</si>
  <si>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</si>
  <si>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000 2 03 00000 00 0000 000</t>
  </si>
  <si>
    <t>БЕЗВОЗМЕЗДНЫЕ ПОСТУПЛЕНИЯ ОТ ГОСУДАРСТВЕННЫХ (МУНИЦИПАЛЬНЫХ) ОРГАНИЗАЦИЙ</t>
  </si>
  <si>
    <t>070 2 02 29999 04 0050 150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</si>
  <si>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</si>
  <si>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</si>
  <si>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</si>
  <si>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</si>
  <si>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</si>
  <si>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</si>
  <si>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</si>
  <si>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</si>
  <si>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</si>
  <si>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</si>
  <si>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</si>
  <si>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</si>
  <si>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</si>
  <si>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</si>
  <si>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</si>
  <si>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056 2 02 29999 04 0086 150</t>
  </si>
  <si>
    <t>070 2 02 29999 04 0085 150</t>
  </si>
  <si>
    <t>070 1 13 02994 04 0006 130</t>
  </si>
  <si>
    <t>Прочие субсидии бюджетам городских округов (на благоустройство лесопарковых зон)</t>
  </si>
  <si>
    <t xml:space="preserve"> 050 2 02 29999 04 0021 150 </t>
  </si>
  <si>
    <t>Прочие субсидии бюджетам городских округов (на строительство и реконструкцию объектов теплоснабжения)</t>
  </si>
  <si>
    <t>070 2 02 29999 04 0088 150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</si>
  <si>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</si>
  <si>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</si>
  <si>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</si>
  <si>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</si>
  <si>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</si>
  <si>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</si>
  <si>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</si>
  <si>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</si>
  <si>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</si>
  <si>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</si>
  <si>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</si>
  <si>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</si>
  <si>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</si>
  <si>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</si>
  <si>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</si>
  <si>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</si>
  <si>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050 2 02 29999 04 0084 150</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</si>
  <si>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</si>
  <si>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</si>
  <si>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</si>
  <si>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</si>
  <si>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</si>
  <si>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056 2 02 35179 04 0000 150</t>
  </si>
  <si>
    <t>056 2 02 29999 04 0072 150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</si>
  <si>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</si>
  <si>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056 2 02 29999 04 0073 150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</si>
  <si>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</si>
  <si>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 xml:space="preserve">056 2 02 29999 04 0044 150 </t>
  </si>
  <si>
    <t xml:space="preserve">056 2 02 29999 04 0054 150 </t>
  </si>
  <si>
    <t>003 2 03 04099 04 0002 150</t>
  </si>
  <si>
    <t>080 1 11 05034 04 0000 120</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</si>
  <si>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</si>
  <si>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</si>
  <si>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182 1 03 02231 01 0000 110</t>
  </si>
  <si>
    <t>182 1 03 02241 01 0000 110</t>
  </si>
  <si>
    <t>182 1 03 02251 01 0000 110</t>
  </si>
  <si>
    <t>182 1 03 02261 01 0000 110</t>
  </si>
  <si>
    <t>070 2 02 49999 04 0016 150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</si>
  <si>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</si>
  <si>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056 2 02 29999 04 0090 150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</si>
  <si>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</si>
  <si>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</si>
  <si>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</si>
  <si>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Доходы от приватизации имущества, находящегося в собственности городских округов, в части приватизации нефинансовых активов имущества казны</t>
  </si>
  <si>
    <t>080 114 13040 04 0000 410</t>
  </si>
  <si>
    <t>056 2 02 25172 04 0001 150</t>
  </si>
  <si>
    <t>056 2 02 25172 04 0003 150</t>
  </si>
  <si>
    <t>056 2 02 25172 04 0002 150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</si>
  <si>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</si>
  <si>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детских технопарков «Кванториум») </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</si>
  <si>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</si>
  <si>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Прочие субсидии бюджетам городских округов (на строительство (реконструкцию) канализационных коллекторов, канализационных насосных станций)</t>
  </si>
  <si>
    <t>070 2 02 29999 04 0033 150</t>
  </si>
  <si>
    <t>056 2 02 29999 04 0051 150</t>
  </si>
  <si>
    <t>Прочие субсидии бюджетам городских округов (на приобретение автобусов для доставки обучающихся в общеобразовательные организации, расположенные в сельских населенных пунктах)</t>
  </si>
  <si>
    <t>056 2 02 29999 04 0091 150</t>
  </si>
  <si>
    <t>Прочие субсидии бюджетам городских округов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t>
  </si>
  <si>
    <t>050 2 02 29999 04 0092 150</t>
  </si>
  <si>
    <t>Прочие субсидии бюджетам городских округов (на благоустройство зон для досуга и отдыха населения в парках культуры и отдыха)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</si>
  <si>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</si>
  <si>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070 2 02 29999 04 0036 150</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</si>
  <si>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</si>
  <si>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</si>
  <si>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 определения соответствия объектов жилищного строительства, присвоения адресов и согласования перепланировки помещений)</t>
  </si>
  <si>
    <t>070 2 02 30024 04 0015 150</t>
  </si>
  <si>
    <t>Сумма                      на 2024 год                       (тыс. рублей)</t>
  </si>
  <si>
    <t>080 1 11 09044 04 0005 120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</si>
  <si>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</si>
  <si>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</si>
  <si>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</si>
  <si>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Прочие субсидии бюджетам городских округов (на строительство и реконструкцию объектов водоснабжения)</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</si>
  <si>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</si>
  <si>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</si>
  <si>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</si>
  <si>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t>
  </si>
  <si>
    <t>Прочие субсидии бюджетам городских округов (на разработку проектно-сметной документации на проведение капитального ремонта зданий муниципальных общеобразовательных организаций)</t>
  </si>
  <si>
    <t>Прочие субсидии бюджетам городских округов (на обеспечение мероприятй по переселению граждан из аварийного жилищного фонда, признанного таковым после 1 января 2017 года)</t>
  </si>
  <si>
    <t>Прочие субсидии бюджетам городских округов (на обустройство велосипедной инфраструктуры)</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</si>
  <si>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отходов на лесных участках в составе земель лесного фонда, не предоставленных гражданам и юридическим лицам, а также по транспортированию, обработке и утилизации таких отходов)</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</si>
  <si>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</si>
  <si>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050 2 02 29999 04 0011 150</t>
  </si>
  <si>
    <t>Прочие 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t>
  </si>
  <si>
    <t>070 202 29999 04 0058 150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</si>
  <si>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</si>
  <si>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2025 год</t>
  </si>
  <si>
    <t>2026 год</t>
  </si>
  <si>
    <t>Плановый период (тыс. рублей)</t>
  </si>
  <si>
    <t>Доходы бюджета Одинцовского городского округа на 2024 год и на плановый период 2025 и 2026 годов</t>
  </si>
  <si>
    <t xml:space="preserve">                                                                                                                                                     Приложение 1</t>
  </si>
  <si>
    <t xml:space="preserve">                                                                                                                                                     Одинцовского городского округа</t>
  </si>
  <si>
    <t xml:space="preserve">                                                                                                                                                     Московской области</t>
  </si>
  <si>
    <t xml:space="preserve">начальник Финансово-казначейского управления                                                                                  Л.В.Тарасова                                    </t>
  </si>
  <si>
    <t>070 2 02 29999 04 6634 150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</si>
  <si>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</si>
  <si>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056 2 02 39999 04 0008 150</t>
  </si>
  <si>
    <t>Прочие субвенции бюджетам городских округов (на обеспечение питанием отдельных категорий обучающихся по очной форме обучения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</si>
  <si>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056 2 02 39999 04 0009 150</t>
  </si>
  <si>
    <t>Прочие субвенции бюджетам городских округов (на выплату компенсаций работникам, привлекаемым к проведению в Московской области государственной итоговой аттестации обучающихся, освоивших образовательные программы основного общего и среднего общего образования, за работу по подготовке и проведению государственной итоговой аттестации)</t>
  </si>
  <si>
    <t>056 2 02 39999 04 0010 150</t>
  </si>
  <si>
    <t>Прочие субвенции бюджетам городских округов (на выплату пособия педагогическим работникам муниципальных дошкольных и общеобразовательных организаций - молодым специалистам)</t>
  </si>
  <si>
    <t>050 2 02 49999 04 0009 150</t>
  </si>
  <si>
    <r>
      <t>Прочие межбюджетные трансферты, передаваемые бюджетам городских округов (развитие инфраструктуры парков культуры и отдыха Московской области</t>
    </r>
    <r>
      <rPr>
        <sz val="12"/>
        <rFont val="Times New Roman"/>
        <family val="1"/>
      </rPr>
      <t>)</t>
    </r>
  </si>
  <si>
    <t xml:space="preserve">                                                                                                                                                     к решению Совета депутатов</t>
  </si>
  <si>
    <t xml:space="preserve">                                                                                                                                                     от  15.12.2023 г. № 2/52</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</si>
</sst>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1">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0" fillId="0" borderId="0">
      <alignment/>
      <protection/>
    </xf>
    <xf numFmtId="0" fontId="44"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69">
    <xf numFmtId="0" fontId="0" fillId="0" borderId="0" xfId="0" applyAlignment="1">
      <alignment/>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9" fillId="0" borderId="10"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8" fillId="0" borderId="0" xfId="0" applyFont="1" applyFill="1" applyAlignment="1">
      <alignment horizontal="left" indent="19"/>
    </xf>
    <xf numFmtId="49" fontId="0" fillId="0" borderId="10" xfId="0" applyNumberFormat="1" applyFont="1" applyFill="1" applyBorder="1" applyAlignment="1">
      <alignment horizontal="justify" vertical="center" wrapText="1"/>
    </xf>
    <xf numFmtId="0" fontId="8" fillId="0" borderId="0" xfId="0" applyFont="1" applyFill="1" applyAlignment="1">
      <alignment horizontal="left" indent="19"/>
    </xf>
    <xf numFmtId="0" fontId="0" fillId="33" borderId="10" xfId="53" applyFont="1" applyFill="1" applyBorder="1" applyAlignment="1">
      <alignment horizontal="center" vertical="center"/>
      <protection/>
    </xf>
    <xf numFmtId="0" fontId="0" fillId="33" borderId="10" xfId="53" applyFont="1" applyFill="1" applyBorder="1" applyAlignment="1">
      <alignment horizontal="justify" vertical="center" wrapText="1"/>
      <protection/>
    </xf>
    <xf numFmtId="0" fontId="0" fillId="33" borderId="0" xfId="0" applyFont="1" applyFill="1" applyAlignment="1">
      <alignment/>
    </xf>
    <xf numFmtId="0" fontId="0" fillId="33" borderId="10" xfId="0" applyFont="1" applyFill="1" applyBorder="1" applyAlignment="1">
      <alignment horizontal="justify"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33" borderId="0" xfId="0" applyFont="1" applyFill="1" applyAlignment="1">
      <alignment/>
    </xf>
    <xf numFmtId="0" fontId="9" fillId="33" borderId="10"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justify" vertical="center" wrapText="1"/>
    </xf>
    <xf numFmtId="0" fontId="0" fillId="33" borderId="0" xfId="0" applyFont="1" applyFill="1" applyBorder="1" applyAlignment="1">
      <alignment horizontal="center" vertical="center" wrapText="1"/>
    </xf>
    <xf numFmtId="0" fontId="0" fillId="33" borderId="10" xfId="0" applyFont="1" applyFill="1" applyBorder="1" applyAlignment="1">
      <alignment horizontal="left" vertical="center" wrapText="1"/>
    </xf>
    <xf numFmtId="186" fontId="9" fillId="0" borderId="10" xfId="0" applyNumberFormat="1" applyFont="1" applyFill="1" applyBorder="1" applyAlignment="1">
      <alignment vertical="center"/>
    </xf>
    <xf numFmtId="186" fontId="0" fillId="0" borderId="10" xfId="0" applyNumberFormat="1" applyFont="1" applyFill="1" applyBorder="1" applyAlignment="1">
      <alignment vertical="center"/>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186" fontId="0" fillId="0" borderId="10" xfId="0" applyNumberFormat="1" applyFont="1" applyFill="1" applyBorder="1" applyAlignment="1">
      <alignment horizontal="right" vertical="center" wrapText="1"/>
    </xf>
    <xf numFmtId="186" fontId="0" fillId="0" borderId="10" xfId="53" applyNumberFormat="1" applyFont="1" applyFill="1" applyBorder="1" applyAlignment="1">
      <alignment vertical="center"/>
      <protection/>
    </xf>
    <xf numFmtId="186" fontId="0" fillId="33" borderId="10" xfId="0" applyNumberFormat="1" applyFont="1" applyFill="1" applyBorder="1" applyAlignment="1">
      <alignment vertical="center"/>
    </xf>
    <xf numFmtId="186" fontId="0" fillId="33" borderId="10" xfId="53" applyNumberFormat="1" applyFont="1" applyFill="1" applyBorder="1" applyAlignment="1">
      <alignment vertical="center"/>
      <protection/>
    </xf>
    <xf numFmtId="186" fontId="50" fillId="33" borderId="10" xfId="0" applyNumberFormat="1" applyFont="1" applyFill="1" applyBorder="1" applyAlignment="1">
      <alignment vertical="center"/>
    </xf>
    <xf numFmtId="186" fontId="9" fillId="33" borderId="10" xfId="0" applyNumberFormat="1" applyFont="1" applyFill="1" applyBorder="1" applyAlignment="1">
      <alignment vertical="center"/>
    </xf>
    <xf numFmtId="186" fontId="9" fillId="0" borderId="10" xfId="0" applyNumberFormat="1" applyFont="1" applyFill="1" applyBorder="1" applyAlignment="1">
      <alignment horizontal="right" vertical="center"/>
    </xf>
    <xf numFmtId="186" fontId="0" fillId="0" borderId="0" xfId="0" applyNumberFormat="1" applyFont="1" applyFill="1" applyAlignment="1">
      <alignment/>
    </xf>
    <xf numFmtId="0" fontId="8" fillId="0" borderId="0" xfId="0" applyFont="1" applyFill="1" applyAlignment="1">
      <alignment horizontal="left"/>
    </xf>
    <xf numFmtId="0" fontId="0" fillId="0" borderId="0" xfId="0" applyAlignment="1">
      <alignment/>
    </xf>
    <xf numFmtId="0" fontId="11" fillId="0" borderId="0" xfId="0" applyFont="1" applyFill="1" applyAlignment="1">
      <alignment horizontal="left" vertical="center" wrapText="1"/>
    </xf>
    <xf numFmtId="0" fontId="11" fillId="0" borderId="0" xfId="0" applyFont="1" applyFill="1" applyAlignment="1">
      <alignment horizontal="left" wrapText="1"/>
    </xf>
    <xf numFmtId="179" fontId="0" fillId="0" borderId="1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Fill="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62"/>
  <sheetViews>
    <sheetView tabSelected="1" zoomScaleSheetLayoutView="100" workbookViewId="0" topLeftCell="A1">
      <selection activeCell="A9" sqref="A9:E9"/>
    </sheetView>
  </sheetViews>
  <sheetFormatPr defaultColWidth="9.00390625" defaultRowHeight="15.75"/>
  <cols>
    <col min="1" max="1" width="25.75390625" style="2" customWidth="1"/>
    <col min="2" max="2" width="57.125" style="4" customWidth="1"/>
    <col min="3" max="3" width="17.125" style="5" customWidth="1"/>
    <col min="4" max="5" width="17.125" style="3" customWidth="1"/>
    <col min="6" max="6" width="9.125" style="3" customWidth="1"/>
    <col min="7" max="7" width="15.50390625" style="3" bestFit="1" customWidth="1"/>
    <col min="8" max="8" width="17.00390625" style="3" customWidth="1"/>
    <col min="9" max="9" width="18.125" style="3" customWidth="1"/>
    <col min="10" max="16384" width="9.00390625" style="3" customWidth="1"/>
  </cols>
  <sheetData>
    <row r="1" spans="2:4" ht="15.75" customHeight="1">
      <c r="B1" s="59" t="s">
        <v>285</v>
      </c>
      <c r="C1" s="59"/>
      <c r="D1" s="60"/>
    </row>
    <row r="2" spans="2:5" ht="15.75" customHeight="1">
      <c r="B2" s="59" t="s">
        <v>299</v>
      </c>
      <c r="C2" s="60"/>
      <c r="D2" s="60"/>
      <c r="E2" s="60"/>
    </row>
    <row r="3" spans="2:5" ht="15.75" customHeight="1">
      <c r="B3" s="59" t="s">
        <v>286</v>
      </c>
      <c r="C3" s="60"/>
      <c r="D3" s="60"/>
      <c r="E3" s="60"/>
    </row>
    <row r="4" spans="2:5" ht="16.5" customHeight="1">
      <c r="B4" s="59" t="s">
        <v>287</v>
      </c>
      <c r="C4" s="60"/>
      <c r="D4" s="60"/>
      <c r="E4" s="60"/>
    </row>
    <row r="5" spans="2:5" ht="18" customHeight="1">
      <c r="B5" s="59" t="s">
        <v>300</v>
      </c>
      <c r="C5" s="60"/>
      <c r="D5" s="60"/>
      <c r="E5" s="60"/>
    </row>
    <row r="6" spans="2:3" ht="18" customHeight="1">
      <c r="B6" s="33"/>
      <c r="C6" s="33"/>
    </row>
    <row r="7" spans="2:3" ht="18" customHeight="1">
      <c r="B7" s="33"/>
      <c r="C7" s="33"/>
    </row>
    <row r="8" spans="2:3" ht="15.75">
      <c r="B8" s="31"/>
      <c r="C8" s="31"/>
    </row>
    <row r="9" spans="1:5" ht="27.75" customHeight="1">
      <c r="A9" s="65" t="s">
        <v>284</v>
      </c>
      <c r="B9" s="65"/>
      <c r="C9" s="65"/>
      <c r="D9" s="60"/>
      <c r="E9" s="60"/>
    </row>
    <row r="10" spans="1:3" ht="17.25" customHeight="1">
      <c r="A10" s="6"/>
      <c r="B10" s="7"/>
      <c r="C10" s="8"/>
    </row>
    <row r="11" spans="1:5" ht="25.5" customHeight="1">
      <c r="A11" s="66" t="s">
        <v>20</v>
      </c>
      <c r="B11" s="66" t="s">
        <v>7</v>
      </c>
      <c r="C11" s="63" t="s">
        <v>262</v>
      </c>
      <c r="D11" s="67" t="s">
        <v>283</v>
      </c>
      <c r="E11" s="68"/>
    </row>
    <row r="12" spans="1:5" ht="25.5" customHeight="1">
      <c r="A12" s="64"/>
      <c r="B12" s="64"/>
      <c r="C12" s="64"/>
      <c r="D12" s="14" t="s">
        <v>281</v>
      </c>
      <c r="E12" s="14" t="s">
        <v>282</v>
      </c>
    </row>
    <row r="13" spans="1:5" ht="14.25" customHeight="1">
      <c r="A13" s="9">
        <v>1</v>
      </c>
      <c r="B13" s="9">
        <v>2</v>
      </c>
      <c r="C13" s="9">
        <v>3</v>
      </c>
      <c r="D13" s="9">
        <v>4</v>
      </c>
      <c r="E13" s="9">
        <v>5</v>
      </c>
    </row>
    <row r="14" spans="1:5" ht="24" customHeight="1">
      <c r="A14" s="10" t="s">
        <v>4</v>
      </c>
      <c r="B14" s="11" t="s">
        <v>25</v>
      </c>
      <c r="C14" s="47">
        <f>C15+C35</f>
        <v>18687483</v>
      </c>
      <c r="D14" s="47">
        <f>D15+D35</f>
        <v>20598467</v>
      </c>
      <c r="E14" s="47">
        <f>E15+E35</f>
        <v>22673313</v>
      </c>
    </row>
    <row r="15" spans="1:9" ht="23.25" customHeight="1">
      <c r="A15" s="1"/>
      <c r="B15" s="11" t="s">
        <v>0</v>
      </c>
      <c r="C15" s="47">
        <f>C16+C18+C23+C32+C27</f>
        <v>16571206</v>
      </c>
      <c r="D15" s="47">
        <f>D16+D18+D23+D32+D27</f>
        <v>18502046</v>
      </c>
      <c r="E15" s="47">
        <f>E16+E18+E23+E32+E27</f>
        <v>20588700</v>
      </c>
      <c r="G15" s="58"/>
      <c r="H15" s="58"/>
      <c r="I15" s="58"/>
    </row>
    <row r="16" spans="1:5" ht="23.25" customHeight="1">
      <c r="A16" s="1" t="s">
        <v>37</v>
      </c>
      <c r="B16" s="12" t="s">
        <v>27</v>
      </c>
      <c r="C16" s="48">
        <f>C17</f>
        <v>6571473</v>
      </c>
      <c r="D16" s="48">
        <f>D17</f>
        <v>7403490</v>
      </c>
      <c r="E16" s="48">
        <f>E17</f>
        <v>8363108</v>
      </c>
    </row>
    <row r="17" spans="1:5" ht="23.25" customHeight="1">
      <c r="A17" s="1" t="s">
        <v>35</v>
      </c>
      <c r="B17" s="13" t="s">
        <v>30</v>
      </c>
      <c r="C17" s="49">
        <v>6571473</v>
      </c>
      <c r="D17" s="49">
        <v>7403490</v>
      </c>
      <c r="E17" s="49">
        <v>8363108</v>
      </c>
    </row>
    <row r="18" spans="1:5" ht="52.5" customHeight="1">
      <c r="A18" s="1" t="s">
        <v>38</v>
      </c>
      <c r="B18" s="12" t="s">
        <v>31</v>
      </c>
      <c r="C18" s="50">
        <f>SUM(C19:C22)</f>
        <v>78546</v>
      </c>
      <c r="D18" s="50">
        <f>SUM(D19:D22)</f>
        <v>83419</v>
      </c>
      <c r="E18" s="50">
        <f>SUM(E19:E22)</f>
        <v>86933</v>
      </c>
    </row>
    <row r="19" spans="1:5" ht="116.25" customHeight="1">
      <c r="A19" s="1" t="s">
        <v>230</v>
      </c>
      <c r="B19" s="12" t="s">
        <v>111</v>
      </c>
      <c r="C19" s="49">
        <v>39208</v>
      </c>
      <c r="D19" s="49">
        <v>41550</v>
      </c>
      <c r="E19" s="49">
        <v>43213</v>
      </c>
    </row>
    <row r="20" spans="1:5" ht="139.5" customHeight="1">
      <c r="A20" s="1" t="s">
        <v>231</v>
      </c>
      <c r="B20" s="12" t="s">
        <v>112</v>
      </c>
      <c r="C20" s="49">
        <v>222</v>
      </c>
      <c r="D20" s="49">
        <v>235</v>
      </c>
      <c r="E20" s="49">
        <v>244</v>
      </c>
    </row>
    <row r="21" spans="1:5" ht="128.25" customHeight="1">
      <c r="A21" s="1" t="s">
        <v>232</v>
      </c>
      <c r="B21" s="12" t="s">
        <v>113</v>
      </c>
      <c r="C21" s="49">
        <v>43462</v>
      </c>
      <c r="D21" s="49">
        <v>46063</v>
      </c>
      <c r="E21" s="49">
        <v>47905</v>
      </c>
    </row>
    <row r="22" spans="1:5" ht="117.75" customHeight="1">
      <c r="A22" s="1" t="s">
        <v>233</v>
      </c>
      <c r="B22" s="12" t="s">
        <v>114</v>
      </c>
      <c r="C22" s="49">
        <v>-4346</v>
      </c>
      <c r="D22" s="49">
        <v>-4429</v>
      </c>
      <c r="E22" s="49">
        <v>-4429</v>
      </c>
    </row>
    <row r="23" spans="1:5" ht="24" customHeight="1">
      <c r="A23" s="1" t="s">
        <v>39</v>
      </c>
      <c r="B23" s="13" t="s">
        <v>6</v>
      </c>
      <c r="C23" s="48">
        <f>SUM(C24:C26)</f>
        <v>4363206</v>
      </c>
      <c r="D23" s="48">
        <f>SUM(D24:D26)</f>
        <v>5289099</v>
      </c>
      <c r="E23" s="48">
        <f>SUM(E24:E26)</f>
        <v>6409718</v>
      </c>
    </row>
    <row r="24" spans="1:5" ht="37.5" customHeight="1">
      <c r="A24" s="1" t="s">
        <v>36</v>
      </c>
      <c r="B24" s="13" t="s">
        <v>28</v>
      </c>
      <c r="C24" s="48">
        <v>4058204</v>
      </c>
      <c r="D24" s="48">
        <v>4951009</v>
      </c>
      <c r="E24" s="48">
        <v>6040231</v>
      </c>
    </row>
    <row r="25" spans="1:5" ht="37.5" customHeight="1">
      <c r="A25" s="1" t="s">
        <v>99</v>
      </c>
      <c r="B25" s="13" t="s">
        <v>100</v>
      </c>
      <c r="C25" s="48">
        <v>300993</v>
      </c>
      <c r="D25" s="48">
        <v>333199</v>
      </c>
      <c r="E25" s="48">
        <v>363520</v>
      </c>
    </row>
    <row r="26" spans="1:5" ht="57" customHeight="1">
      <c r="A26" s="1" t="s">
        <v>239</v>
      </c>
      <c r="B26" s="13" t="s">
        <v>238</v>
      </c>
      <c r="C26" s="48">
        <v>4009</v>
      </c>
      <c r="D26" s="48">
        <v>4891</v>
      </c>
      <c r="E26" s="48">
        <v>5967</v>
      </c>
    </row>
    <row r="27" spans="1:5" ht="24" customHeight="1">
      <c r="A27" s="1" t="s">
        <v>57</v>
      </c>
      <c r="B27" s="13" t="s">
        <v>58</v>
      </c>
      <c r="C27" s="48">
        <f>C28+C29</f>
        <v>5452452</v>
      </c>
      <c r="D27" s="48">
        <f>D28+D29</f>
        <v>5615775</v>
      </c>
      <c r="E27" s="48">
        <f>E28+E29</f>
        <v>5615775</v>
      </c>
    </row>
    <row r="28" spans="1:5" ht="51.75" customHeight="1">
      <c r="A28" s="1" t="s">
        <v>59</v>
      </c>
      <c r="B28" s="13" t="s">
        <v>60</v>
      </c>
      <c r="C28" s="48">
        <v>1079699</v>
      </c>
      <c r="D28" s="48">
        <v>1079992</v>
      </c>
      <c r="E28" s="48">
        <v>1079992</v>
      </c>
    </row>
    <row r="29" spans="1:5" ht="24.75" customHeight="1">
      <c r="A29" s="1" t="s">
        <v>65</v>
      </c>
      <c r="B29" s="13" t="s">
        <v>61</v>
      </c>
      <c r="C29" s="48">
        <f>C30+C31</f>
        <v>4372753</v>
      </c>
      <c r="D29" s="48">
        <f>D30+D31</f>
        <v>4535783</v>
      </c>
      <c r="E29" s="48">
        <f>E30+E31</f>
        <v>4535783</v>
      </c>
    </row>
    <row r="30" spans="1:5" ht="38.25" customHeight="1">
      <c r="A30" s="1" t="s">
        <v>62</v>
      </c>
      <c r="B30" s="13" t="s">
        <v>63</v>
      </c>
      <c r="C30" s="48">
        <v>2849622</v>
      </c>
      <c r="D30" s="48">
        <v>3012652</v>
      </c>
      <c r="E30" s="48">
        <v>3012652</v>
      </c>
    </row>
    <row r="31" spans="1:5" ht="38.25" customHeight="1">
      <c r="A31" s="1" t="s">
        <v>64</v>
      </c>
      <c r="B31" s="13" t="s">
        <v>66</v>
      </c>
      <c r="C31" s="48">
        <v>1523131</v>
      </c>
      <c r="D31" s="48">
        <v>1523131</v>
      </c>
      <c r="E31" s="48">
        <v>1523131</v>
      </c>
    </row>
    <row r="32" spans="1:5" ht="32.25" customHeight="1">
      <c r="A32" s="14" t="s">
        <v>14</v>
      </c>
      <c r="B32" s="13" t="s">
        <v>23</v>
      </c>
      <c r="C32" s="50">
        <f>C33+C34</f>
        <v>105529</v>
      </c>
      <c r="D32" s="50">
        <f>D33+D34</f>
        <v>110263</v>
      </c>
      <c r="E32" s="50">
        <f>E33+E34</f>
        <v>113166</v>
      </c>
    </row>
    <row r="33" spans="1:5" ht="51.75" customHeight="1">
      <c r="A33" s="14" t="s">
        <v>115</v>
      </c>
      <c r="B33" s="13" t="s">
        <v>24</v>
      </c>
      <c r="C33" s="50">
        <v>105429</v>
      </c>
      <c r="D33" s="50">
        <v>110163</v>
      </c>
      <c r="E33" s="50">
        <v>113066</v>
      </c>
    </row>
    <row r="34" spans="1:5" ht="38.25" customHeight="1">
      <c r="A34" s="14" t="s">
        <v>116</v>
      </c>
      <c r="B34" s="13" t="s">
        <v>5</v>
      </c>
      <c r="C34" s="50">
        <v>100</v>
      </c>
      <c r="D34" s="50">
        <v>100</v>
      </c>
      <c r="E34" s="50">
        <v>100</v>
      </c>
    </row>
    <row r="35" spans="1:5" ht="24" customHeight="1">
      <c r="A35" s="14"/>
      <c r="B35" s="15" t="s">
        <v>1</v>
      </c>
      <c r="C35" s="47">
        <f>C36+C56+C58+C70+C78+C79</f>
        <v>2116277</v>
      </c>
      <c r="D35" s="47">
        <f>D36+D56+D58+D70+D78+D79</f>
        <v>2096421</v>
      </c>
      <c r="E35" s="47">
        <f>E36+E56+E58+E70+E78+E79</f>
        <v>2084613</v>
      </c>
    </row>
    <row r="36" spans="1:5" ht="54" customHeight="1">
      <c r="A36" s="1" t="s">
        <v>22</v>
      </c>
      <c r="B36" s="13" t="s">
        <v>10</v>
      </c>
      <c r="C36" s="48">
        <f>C37+C47+C42+C45</f>
        <v>1103235</v>
      </c>
      <c r="D36" s="48">
        <f>D37+D47+D42+D45</f>
        <v>1102718</v>
      </c>
      <c r="E36" s="48">
        <f>E37+E47+E42+E45</f>
        <v>1101630</v>
      </c>
    </row>
    <row r="37" spans="1:5" ht="106.5" customHeight="1">
      <c r="A37" s="1" t="s">
        <v>21</v>
      </c>
      <c r="B37" s="12" t="s">
        <v>26</v>
      </c>
      <c r="C37" s="51">
        <f>C38+C39+C41+C40</f>
        <v>935634</v>
      </c>
      <c r="D37" s="51">
        <f>D38+D39+D41+D40</f>
        <v>935556</v>
      </c>
      <c r="E37" s="51">
        <f>E38+E39+E41+E40</f>
        <v>935556</v>
      </c>
    </row>
    <row r="38" spans="1:5" ht="88.5" customHeight="1">
      <c r="A38" s="1" t="s">
        <v>46</v>
      </c>
      <c r="B38" s="12" t="s">
        <v>44</v>
      </c>
      <c r="C38" s="51">
        <v>776455</v>
      </c>
      <c r="D38" s="51">
        <v>776455</v>
      </c>
      <c r="E38" s="51">
        <v>776455</v>
      </c>
    </row>
    <row r="39" spans="1:5" ht="91.5" customHeight="1">
      <c r="A39" s="16" t="s">
        <v>45</v>
      </c>
      <c r="B39" s="17" t="s">
        <v>117</v>
      </c>
      <c r="C39" s="52">
        <v>86101</v>
      </c>
      <c r="D39" s="52">
        <v>86101</v>
      </c>
      <c r="E39" s="52">
        <v>86101</v>
      </c>
    </row>
    <row r="40" spans="1:5" ht="75" customHeight="1">
      <c r="A40" s="16" t="s">
        <v>227</v>
      </c>
      <c r="B40" s="17" t="s">
        <v>210</v>
      </c>
      <c r="C40" s="52">
        <v>78</v>
      </c>
      <c r="D40" s="52">
        <v>0</v>
      </c>
      <c r="E40" s="52">
        <v>0</v>
      </c>
    </row>
    <row r="41" spans="1:5" ht="38.25" customHeight="1">
      <c r="A41" s="1" t="s">
        <v>47</v>
      </c>
      <c r="B41" s="12" t="s">
        <v>48</v>
      </c>
      <c r="C41" s="48">
        <v>73000</v>
      </c>
      <c r="D41" s="48">
        <v>73000</v>
      </c>
      <c r="E41" s="48">
        <v>73000</v>
      </c>
    </row>
    <row r="42" spans="1:5" ht="54.75" customHeight="1">
      <c r="A42" s="1" t="s">
        <v>106</v>
      </c>
      <c r="B42" s="12" t="s">
        <v>107</v>
      </c>
      <c r="C42" s="48">
        <f>C43+C44</f>
        <v>1350</v>
      </c>
      <c r="D42" s="48">
        <f>D43+D44</f>
        <v>1350</v>
      </c>
      <c r="E42" s="48">
        <f>E43+E44</f>
        <v>1350</v>
      </c>
    </row>
    <row r="43" spans="1:5" ht="123" customHeight="1">
      <c r="A43" s="1" t="s">
        <v>104</v>
      </c>
      <c r="B43" s="12" t="s">
        <v>101</v>
      </c>
      <c r="C43" s="52">
        <v>650</v>
      </c>
      <c r="D43" s="52">
        <v>650</v>
      </c>
      <c r="E43" s="52">
        <v>650</v>
      </c>
    </row>
    <row r="44" spans="1:5" ht="108" customHeight="1">
      <c r="A44" s="1" t="s">
        <v>105</v>
      </c>
      <c r="B44" s="12" t="s">
        <v>102</v>
      </c>
      <c r="C44" s="52">
        <v>700</v>
      </c>
      <c r="D44" s="52">
        <v>700</v>
      </c>
      <c r="E44" s="52">
        <v>700</v>
      </c>
    </row>
    <row r="45" spans="1:5" ht="37.5" customHeight="1">
      <c r="A45" s="1" t="s">
        <v>184</v>
      </c>
      <c r="B45" s="12" t="s">
        <v>185</v>
      </c>
      <c r="C45" s="52">
        <f>C46</f>
        <v>233</v>
      </c>
      <c r="D45" s="52">
        <f>D46</f>
        <v>233</v>
      </c>
      <c r="E45" s="52">
        <f>E46</f>
        <v>233</v>
      </c>
    </row>
    <row r="46" spans="1:5" ht="57" customHeight="1">
      <c r="A46" s="1" t="s">
        <v>186</v>
      </c>
      <c r="B46" s="12" t="s">
        <v>187</v>
      </c>
      <c r="C46" s="52">
        <v>233</v>
      </c>
      <c r="D46" s="52">
        <v>233</v>
      </c>
      <c r="E46" s="52">
        <v>233</v>
      </c>
    </row>
    <row r="47" spans="1:5" ht="91.5" customHeight="1">
      <c r="A47" s="14" t="s">
        <v>108</v>
      </c>
      <c r="B47" s="13" t="s">
        <v>109</v>
      </c>
      <c r="C47" s="48">
        <f>C48+C53</f>
        <v>166018</v>
      </c>
      <c r="D47" s="48">
        <f>D48+D53</f>
        <v>165579</v>
      </c>
      <c r="E47" s="48">
        <f>E48+E53</f>
        <v>164491</v>
      </c>
    </row>
    <row r="48" spans="1:5" ht="92.25" customHeight="1">
      <c r="A48" s="14" t="s">
        <v>122</v>
      </c>
      <c r="B48" s="13" t="s">
        <v>123</v>
      </c>
      <c r="C48" s="48">
        <f>SUM(C49:C52)</f>
        <v>75128</v>
      </c>
      <c r="D48" s="48">
        <f>SUM(D49:D52)</f>
        <v>74689</v>
      </c>
      <c r="E48" s="48">
        <f>SUM(E49:E52)</f>
        <v>73601</v>
      </c>
    </row>
    <row r="49" spans="1:5" ht="123.75" customHeight="1">
      <c r="A49" s="18" t="s">
        <v>67</v>
      </c>
      <c r="B49" s="13" t="s">
        <v>208</v>
      </c>
      <c r="C49" s="48">
        <v>2630</v>
      </c>
      <c r="D49" s="48">
        <v>2191</v>
      </c>
      <c r="E49" s="48">
        <v>1103</v>
      </c>
    </row>
    <row r="50" spans="1:5" ht="135.75" customHeight="1">
      <c r="A50" s="18" t="s">
        <v>97</v>
      </c>
      <c r="B50" s="13" t="s">
        <v>209</v>
      </c>
      <c r="C50" s="48">
        <v>70988</v>
      </c>
      <c r="D50" s="48">
        <v>70988</v>
      </c>
      <c r="E50" s="48">
        <v>70988</v>
      </c>
    </row>
    <row r="51" spans="1:5" ht="146.25" customHeight="1">
      <c r="A51" s="18" t="s">
        <v>263</v>
      </c>
      <c r="B51" s="13" t="s">
        <v>264</v>
      </c>
      <c r="C51" s="48">
        <v>848</v>
      </c>
      <c r="D51" s="48">
        <v>848</v>
      </c>
      <c r="E51" s="48">
        <v>848</v>
      </c>
    </row>
    <row r="52" spans="1:5" ht="139.5" customHeight="1">
      <c r="A52" s="18" t="s">
        <v>129</v>
      </c>
      <c r="B52" s="19" t="s">
        <v>128</v>
      </c>
      <c r="C52" s="48">
        <v>662</v>
      </c>
      <c r="D52" s="48">
        <v>662</v>
      </c>
      <c r="E52" s="48">
        <v>662</v>
      </c>
    </row>
    <row r="53" spans="1:5" ht="115.5" customHeight="1">
      <c r="A53" s="18" t="s">
        <v>124</v>
      </c>
      <c r="B53" s="19" t="s">
        <v>125</v>
      </c>
      <c r="C53" s="48">
        <f>SUM(C54:C55)</f>
        <v>90890</v>
      </c>
      <c r="D53" s="48">
        <f>SUM(D54:D55)</f>
        <v>90890</v>
      </c>
      <c r="E53" s="48">
        <f>SUM(E54:E55)</f>
        <v>90890</v>
      </c>
    </row>
    <row r="54" spans="1:5" ht="120" customHeight="1">
      <c r="A54" s="18" t="s">
        <v>145</v>
      </c>
      <c r="B54" s="19" t="s">
        <v>126</v>
      </c>
      <c r="C54" s="49">
        <v>29503</v>
      </c>
      <c r="D54" s="49">
        <v>29503</v>
      </c>
      <c r="E54" s="49">
        <v>29503</v>
      </c>
    </row>
    <row r="55" spans="1:5" ht="126" customHeight="1">
      <c r="A55" s="18" t="s">
        <v>146</v>
      </c>
      <c r="B55" s="19" t="s">
        <v>127</v>
      </c>
      <c r="C55" s="49">
        <v>61387</v>
      </c>
      <c r="D55" s="49">
        <v>61387</v>
      </c>
      <c r="E55" s="49">
        <v>61387</v>
      </c>
    </row>
    <row r="56" spans="1:5" ht="42" customHeight="1">
      <c r="A56" s="1" t="s">
        <v>15</v>
      </c>
      <c r="B56" s="13" t="s">
        <v>11</v>
      </c>
      <c r="C56" s="48">
        <f>C57</f>
        <v>5764</v>
      </c>
      <c r="D56" s="48">
        <f>D57</f>
        <v>5764</v>
      </c>
      <c r="E56" s="48">
        <f>E57</f>
        <v>5764</v>
      </c>
    </row>
    <row r="57" spans="1:5" ht="23.25" customHeight="1">
      <c r="A57" s="1" t="s">
        <v>42</v>
      </c>
      <c r="B57" s="12" t="s">
        <v>29</v>
      </c>
      <c r="C57" s="48">
        <v>5764</v>
      </c>
      <c r="D57" s="48">
        <v>5764</v>
      </c>
      <c r="E57" s="48">
        <v>5764</v>
      </c>
    </row>
    <row r="58" spans="1:5" ht="37.5" customHeight="1">
      <c r="A58" s="20" t="s">
        <v>40</v>
      </c>
      <c r="B58" s="21" t="s">
        <v>43</v>
      </c>
      <c r="C58" s="48">
        <f>C59+C63</f>
        <v>630713</v>
      </c>
      <c r="D58" s="48">
        <f>D59+D63</f>
        <v>630544</v>
      </c>
      <c r="E58" s="48">
        <f>E59+E63</f>
        <v>630544</v>
      </c>
    </row>
    <row r="59" spans="1:5" ht="30.75" customHeight="1">
      <c r="A59" s="20" t="s">
        <v>158</v>
      </c>
      <c r="B59" s="21" t="s">
        <v>103</v>
      </c>
      <c r="C59" s="48">
        <f>C60+C61+C62</f>
        <v>557155</v>
      </c>
      <c r="D59" s="48">
        <f>D60+D61+D62</f>
        <v>557155</v>
      </c>
      <c r="E59" s="48">
        <f>E60+E61+E62</f>
        <v>557155</v>
      </c>
    </row>
    <row r="60" spans="1:5" ht="75.75" customHeight="1">
      <c r="A60" s="20" t="s">
        <v>90</v>
      </c>
      <c r="B60" s="21" t="s">
        <v>89</v>
      </c>
      <c r="C60" s="48">
        <v>28000</v>
      </c>
      <c r="D60" s="48">
        <v>28000</v>
      </c>
      <c r="E60" s="48">
        <v>28000</v>
      </c>
    </row>
    <row r="61" spans="1:5" ht="100.5" customHeight="1">
      <c r="A61" s="20" t="s">
        <v>69</v>
      </c>
      <c r="B61" s="21" t="s">
        <v>49</v>
      </c>
      <c r="C61" s="48">
        <v>529052</v>
      </c>
      <c r="D61" s="48">
        <v>529052</v>
      </c>
      <c r="E61" s="48">
        <v>529052</v>
      </c>
    </row>
    <row r="62" spans="1:5" ht="38.25" customHeight="1">
      <c r="A62" s="20" t="s">
        <v>88</v>
      </c>
      <c r="B62" s="21" t="s">
        <v>50</v>
      </c>
      <c r="C62" s="48">
        <v>103</v>
      </c>
      <c r="D62" s="48">
        <v>103</v>
      </c>
      <c r="E62" s="48">
        <v>103</v>
      </c>
    </row>
    <row r="63" spans="1:5" ht="24" customHeight="1">
      <c r="A63" s="22" t="s">
        <v>147</v>
      </c>
      <c r="B63" s="23" t="s">
        <v>120</v>
      </c>
      <c r="C63" s="48">
        <f>SUM(C64:C69)</f>
        <v>73558</v>
      </c>
      <c r="D63" s="48">
        <f>SUM(D64:D69)</f>
        <v>73389</v>
      </c>
      <c r="E63" s="48">
        <f>SUM(E64:E69)</f>
        <v>73389</v>
      </c>
    </row>
    <row r="64" spans="1:5" ht="69.75" customHeight="1">
      <c r="A64" s="22" t="s">
        <v>118</v>
      </c>
      <c r="B64" s="23" t="s">
        <v>119</v>
      </c>
      <c r="C64" s="48">
        <v>494</v>
      </c>
      <c r="D64" s="48">
        <v>494</v>
      </c>
      <c r="E64" s="48">
        <v>494</v>
      </c>
    </row>
    <row r="65" spans="1:5" ht="51.75" customHeight="1">
      <c r="A65" s="22" t="s">
        <v>188</v>
      </c>
      <c r="B65" s="23" t="s">
        <v>189</v>
      </c>
      <c r="C65" s="48">
        <v>61824</v>
      </c>
      <c r="D65" s="48">
        <v>61655</v>
      </c>
      <c r="E65" s="48">
        <v>61655</v>
      </c>
    </row>
    <row r="66" spans="1:5" ht="87" customHeight="1">
      <c r="A66" s="22" t="s">
        <v>192</v>
      </c>
      <c r="B66" s="23" t="s">
        <v>268</v>
      </c>
      <c r="C66" s="48">
        <v>10654</v>
      </c>
      <c r="D66" s="48">
        <v>10654</v>
      </c>
      <c r="E66" s="48">
        <v>10654</v>
      </c>
    </row>
    <row r="67" spans="1:5" ht="144.75" customHeight="1">
      <c r="A67" s="22" t="s">
        <v>214</v>
      </c>
      <c r="B67" s="32" t="s">
        <v>215</v>
      </c>
      <c r="C67" s="48">
        <v>345</v>
      </c>
      <c r="D67" s="48">
        <v>345</v>
      </c>
      <c r="E67" s="48">
        <v>345</v>
      </c>
    </row>
    <row r="68" spans="1:5" ht="68.25" customHeight="1">
      <c r="A68" s="22" t="s">
        <v>216</v>
      </c>
      <c r="B68" s="32" t="s">
        <v>276</v>
      </c>
      <c r="C68" s="48">
        <v>179</v>
      </c>
      <c r="D68" s="48">
        <v>179</v>
      </c>
      <c r="E68" s="48">
        <v>179</v>
      </c>
    </row>
    <row r="69" spans="1:5" ht="37.5" customHeight="1">
      <c r="A69" s="22" t="s">
        <v>167</v>
      </c>
      <c r="B69" s="23" t="s">
        <v>166</v>
      </c>
      <c r="C69" s="48">
        <v>62</v>
      </c>
      <c r="D69" s="48">
        <v>62</v>
      </c>
      <c r="E69" s="48">
        <v>62</v>
      </c>
    </row>
    <row r="70" spans="1:5" ht="39.75" customHeight="1">
      <c r="A70" s="24" t="s">
        <v>17</v>
      </c>
      <c r="B70" s="25" t="s">
        <v>12</v>
      </c>
      <c r="C70" s="48">
        <f>C71+C74+C77</f>
        <v>309343</v>
      </c>
      <c r="D70" s="48">
        <f>D71+D74+D77</f>
        <v>290173</v>
      </c>
      <c r="E70" s="48">
        <f>E71+E74+E77</f>
        <v>279485</v>
      </c>
    </row>
    <row r="71" spans="1:5" s="36" customFormat="1" ht="50.25" customHeight="1">
      <c r="A71" s="34" t="s">
        <v>32</v>
      </c>
      <c r="B71" s="35" t="s">
        <v>41</v>
      </c>
      <c r="C71" s="53">
        <f>C72+C73</f>
        <v>86223</v>
      </c>
      <c r="D71" s="53">
        <f>D72+D73</f>
        <v>86223</v>
      </c>
      <c r="E71" s="53">
        <f>E72+E73</f>
        <v>86223</v>
      </c>
    </row>
    <row r="72" spans="1:5" s="36" customFormat="1" ht="60" customHeight="1">
      <c r="A72" s="34" t="s">
        <v>51</v>
      </c>
      <c r="B72" s="35" t="s">
        <v>52</v>
      </c>
      <c r="C72" s="53">
        <v>79837</v>
      </c>
      <c r="D72" s="53">
        <v>79837</v>
      </c>
      <c r="E72" s="53">
        <v>79837</v>
      </c>
    </row>
    <row r="73" spans="1:5" s="36" customFormat="1" ht="65.25" customHeight="1">
      <c r="A73" s="34" t="s">
        <v>178</v>
      </c>
      <c r="B73" s="35" t="s">
        <v>179</v>
      </c>
      <c r="C73" s="53">
        <v>6386</v>
      </c>
      <c r="D73" s="53">
        <v>6386</v>
      </c>
      <c r="E73" s="53">
        <v>6386</v>
      </c>
    </row>
    <row r="74" spans="1:5" s="36" customFormat="1" ht="84.75" customHeight="1">
      <c r="A74" s="34" t="s">
        <v>34</v>
      </c>
      <c r="B74" s="35" t="s">
        <v>54</v>
      </c>
      <c r="C74" s="53">
        <f>C75+C76</f>
        <v>166885</v>
      </c>
      <c r="D74" s="53">
        <f>D75+D76</f>
        <v>166885</v>
      </c>
      <c r="E74" s="53">
        <f>E75+E76</f>
        <v>166885</v>
      </c>
    </row>
    <row r="75" spans="1:5" s="36" customFormat="1" ht="87" customHeight="1">
      <c r="A75" s="34" t="s">
        <v>98</v>
      </c>
      <c r="B75" s="37" t="s">
        <v>53</v>
      </c>
      <c r="C75" s="54">
        <v>161010</v>
      </c>
      <c r="D75" s="54">
        <v>161010</v>
      </c>
      <c r="E75" s="54">
        <v>161010</v>
      </c>
    </row>
    <row r="76" spans="1:5" s="36" customFormat="1" ht="74.25" customHeight="1">
      <c r="A76" s="34" t="s">
        <v>180</v>
      </c>
      <c r="B76" s="37" t="s">
        <v>181</v>
      </c>
      <c r="C76" s="54">
        <v>5875</v>
      </c>
      <c r="D76" s="54">
        <v>5875</v>
      </c>
      <c r="E76" s="54">
        <v>5875</v>
      </c>
    </row>
    <row r="77" spans="1:5" s="36" customFormat="1" ht="55.5" customHeight="1">
      <c r="A77" s="34" t="s">
        <v>241</v>
      </c>
      <c r="B77" s="37" t="s">
        <v>240</v>
      </c>
      <c r="C77" s="54">
        <v>56235</v>
      </c>
      <c r="D77" s="54">
        <v>37065</v>
      </c>
      <c r="E77" s="54">
        <v>26377</v>
      </c>
    </row>
    <row r="78" spans="1:5" s="40" customFormat="1" ht="24" customHeight="1">
      <c r="A78" s="38" t="s">
        <v>8</v>
      </c>
      <c r="B78" s="39" t="s">
        <v>9</v>
      </c>
      <c r="C78" s="53">
        <v>46938</v>
      </c>
      <c r="D78" s="53">
        <v>46938</v>
      </c>
      <c r="E78" s="53">
        <v>46938</v>
      </c>
    </row>
    <row r="79" spans="1:5" s="40" customFormat="1" ht="24" customHeight="1">
      <c r="A79" s="38" t="s">
        <v>18</v>
      </c>
      <c r="B79" s="39" t="s">
        <v>19</v>
      </c>
      <c r="C79" s="53">
        <f>C80</f>
        <v>20284</v>
      </c>
      <c r="D79" s="53">
        <f>D80</f>
        <v>20284</v>
      </c>
      <c r="E79" s="53">
        <f>E80</f>
        <v>20252</v>
      </c>
    </row>
    <row r="80" spans="1:5" s="40" customFormat="1" ht="36" customHeight="1">
      <c r="A80" s="38" t="s">
        <v>55</v>
      </c>
      <c r="B80" s="39" t="s">
        <v>56</v>
      </c>
      <c r="C80" s="53">
        <f>SUM(C81:C86)</f>
        <v>20284</v>
      </c>
      <c r="D80" s="53">
        <f>SUM(D81:D86)</f>
        <v>20284</v>
      </c>
      <c r="E80" s="53">
        <f>SUM(E81:E86)</f>
        <v>20252</v>
      </c>
    </row>
    <row r="81" spans="1:5" s="40" customFormat="1" ht="36.75" customHeight="1">
      <c r="A81" s="38" t="s">
        <v>68</v>
      </c>
      <c r="B81" s="39" t="s">
        <v>95</v>
      </c>
      <c r="C81" s="53">
        <v>11060</v>
      </c>
      <c r="D81" s="53">
        <v>11060</v>
      </c>
      <c r="E81" s="53">
        <v>11060</v>
      </c>
    </row>
    <row r="82" spans="1:5" s="40" customFormat="1" ht="52.5" customHeight="1">
      <c r="A82" s="38" t="s">
        <v>148</v>
      </c>
      <c r="B82" s="39" t="s">
        <v>269</v>
      </c>
      <c r="C82" s="55">
        <v>318</v>
      </c>
      <c r="D82" s="55">
        <v>318</v>
      </c>
      <c r="E82" s="55">
        <v>286</v>
      </c>
    </row>
    <row r="83" spans="1:5" s="40" customFormat="1" ht="51" customHeight="1">
      <c r="A83" s="38" t="s">
        <v>159</v>
      </c>
      <c r="B83" s="39" t="s">
        <v>270</v>
      </c>
      <c r="C83" s="53">
        <v>2503</v>
      </c>
      <c r="D83" s="53">
        <v>2503</v>
      </c>
      <c r="E83" s="53">
        <v>2503</v>
      </c>
    </row>
    <row r="84" spans="1:5" s="40" customFormat="1" ht="36.75" customHeight="1">
      <c r="A84" s="38" t="s">
        <v>169</v>
      </c>
      <c r="B84" s="39" t="s">
        <v>168</v>
      </c>
      <c r="C84" s="53">
        <v>346</v>
      </c>
      <c r="D84" s="53">
        <v>346</v>
      </c>
      <c r="E84" s="53">
        <v>346</v>
      </c>
    </row>
    <row r="85" spans="1:5" s="40" customFormat="1" ht="84.75" customHeight="1">
      <c r="A85" s="38" t="s">
        <v>182</v>
      </c>
      <c r="B85" s="39" t="s">
        <v>183</v>
      </c>
      <c r="C85" s="54">
        <v>5927</v>
      </c>
      <c r="D85" s="54">
        <v>5927</v>
      </c>
      <c r="E85" s="54">
        <v>5927</v>
      </c>
    </row>
    <row r="86" spans="1:5" s="40" customFormat="1" ht="33.75" customHeight="1">
      <c r="A86" s="38" t="s">
        <v>171</v>
      </c>
      <c r="B86" s="39" t="s">
        <v>170</v>
      </c>
      <c r="C86" s="53">
        <v>130</v>
      </c>
      <c r="D86" s="53">
        <v>130</v>
      </c>
      <c r="E86" s="53">
        <v>130</v>
      </c>
    </row>
    <row r="87" spans="1:5" s="40" customFormat="1" ht="24.75" customHeight="1">
      <c r="A87" s="41" t="s">
        <v>3</v>
      </c>
      <c r="B87" s="42" t="s">
        <v>16</v>
      </c>
      <c r="C87" s="56">
        <f>C88+C156</f>
        <v>15903420.884</v>
      </c>
      <c r="D87" s="56">
        <f>D88+D156</f>
        <v>11445573.350000001</v>
      </c>
      <c r="E87" s="56">
        <f>E88+E156</f>
        <v>9651642.726</v>
      </c>
    </row>
    <row r="88" spans="1:5" s="40" customFormat="1" ht="36" customHeight="1">
      <c r="A88" s="38" t="s">
        <v>2</v>
      </c>
      <c r="B88" s="37" t="s">
        <v>33</v>
      </c>
      <c r="C88" s="53">
        <f>C89+C129+C152</f>
        <v>15903314.884</v>
      </c>
      <c r="D88" s="53">
        <f>D89+D129+D152</f>
        <v>11445467.350000001</v>
      </c>
      <c r="E88" s="53">
        <f>E89+E129+E152</f>
        <v>9651536.726</v>
      </c>
    </row>
    <row r="89" spans="1:5" s="40" customFormat="1" ht="35.25" customHeight="1">
      <c r="A89" s="38" t="s">
        <v>133</v>
      </c>
      <c r="B89" s="37" t="s">
        <v>93</v>
      </c>
      <c r="C89" s="53">
        <f>C90+C91+C94+C95+C96+C97+C92+C93</f>
        <v>7071399.794</v>
      </c>
      <c r="D89" s="53">
        <f>D90+D91+D94+D95+D96+D97+D92+D93</f>
        <v>3473368.1500000004</v>
      </c>
      <c r="E89" s="53">
        <f>E90+E91+E94+E95+E96+E97+E92+E93</f>
        <v>1730401.46</v>
      </c>
    </row>
    <row r="90" spans="1:5" s="40" customFormat="1" ht="115.5" customHeight="1">
      <c r="A90" s="43" t="s">
        <v>211</v>
      </c>
      <c r="B90" s="44" t="s">
        <v>212</v>
      </c>
      <c r="C90" s="53">
        <v>558828.22</v>
      </c>
      <c r="D90" s="53">
        <v>346400.38</v>
      </c>
      <c r="E90" s="53">
        <v>0</v>
      </c>
    </row>
    <row r="91" spans="1:5" s="40" customFormat="1" ht="163.5" customHeight="1">
      <c r="A91" s="43" t="s">
        <v>242</v>
      </c>
      <c r="B91" s="44" t="s">
        <v>245</v>
      </c>
      <c r="C91" s="53">
        <v>6641.08</v>
      </c>
      <c r="D91" s="53">
        <v>0</v>
      </c>
      <c r="E91" s="53">
        <v>0</v>
      </c>
    </row>
    <row r="92" spans="1:5" s="40" customFormat="1" ht="100.5" customHeight="1">
      <c r="A92" s="43" t="s">
        <v>244</v>
      </c>
      <c r="B92" s="44" t="s">
        <v>246</v>
      </c>
      <c r="C92" s="53">
        <v>21173.5</v>
      </c>
      <c r="D92" s="53">
        <v>0</v>
      </c>
      <c r="E92" s="53">
        <v>0</v>
      </c>
    </row>
    <row r="93" spans="1:5" s="40" customFormat="1" ht="147.75" customHeight="1">
      <c r="A93" s="43" t="s">
        <v>243</v>
      </c>
      <c r="B93" s="44" t="s">
        <v>247</v>
      </c>
      <c r="C93" s="53">
        <v>15016.84</v>
      </c>
      <c r="D93" s="53">
        <v>0</v>
      </c>
      <c r="E93" s="53">
        <v>0</v>
      </c>
    </row>
    <row r="94" spans="1:5" s="40" customFormat="1" ht="71.25" customHeight="1">
      <c r="A94" s="38" t="s">
        <v>134</v>
      </c>
      <c r="B94" s="39" t="s">
        <v>110</v>
      </c>
      <c r="C94" s="53">
        <v>312196.5</v>
      </c>
      <c r="D94" s="53">
        <v>330698.2</v>
      </c>
      <c r="E94" s="53">
        <v>326984.7</v>
      </c>
    </row>
    <row r="95" spans="1:5" s="40" customFormat="1" ht="54.75" customHeight="1">
      <c r="A95" s="38" t="s">
        <v>144</v>
      </c>
      <c r="B95" s="39" t="s">
        <v>132</v>
      </c>
      <c r="C95" s="53">
        <v>676100.674</v>
      </c>
      <c r="D95" s="53">
        <v>0</v>
      </c>
      <c r="E95" s="53">
        <v>0</v>
      </c>
    </row>
    <row r="96" spans="1:5" s="40" customFormat="1" ht="54.75" customHeight="1">
      <c r="A96" s="38" t="s">
        <v>135</v>
      </c>
      <c r="B96" s="39" t="s">
        <v>157</v>
      </c>
      <c r="C96" s="53">
        <v>1637.15</v>
      </c>
      <c r="D96" s="53">
        <v>1657.13</v>
      </c>
      <c r="E96" s="53">
        <v>1657.1</v>
      </c>
    </row>
    <row r="97" spans="1:5" s="40" customFormat="1" ht="35.25" customHeight="1">
      <c r="A97" s="38" t="s">
        <v>149</v>
      </c>
      <c r="B97" s="37" t="s">
        <v>87</v>
      </c>
      <c r="C97" s="53">
        <f>SUM(C98:C128)</f>
        <v>5479805.83</v>
      </c>
      <c r="D97" s="53">
        <f>SUM(D98:D128)</f>
        <v>2794612.4400000004</v>
      </c>
      <c r="E97" s="53">
        <f>SUM(E98:E128)</f>
        <v>1401759.66</v>
      </c>
    </row>
    <row r="98" spans="1:5" s="40" customFormat="1" ht="59.25" customHeight="1">
      <c r="A98" s="38" t="s">
        <v>277</v>
      </c>
      <c r="B98" s="37" t="s">
        <v>278</v>
      </c>
      <c r="C98" s="53">
        <v>0</v>
      </c>
      <c r="D98" s="53">
        <v>28090.5</v>
      </c>
      <c r="E98" s="53">
        <v>24285</v>
      </c>
    </row>
    <row r="99" spans="1:5" s="40" customFormat="1" ht="73.5" customHeight="1">
      <c r="A99" s="38" t="s">
        <v>70</v>
      </c>
      <c r="B99" s="37" t="s">
        <v>206</v>
      </c>
      <c r="C99" s="53">
        <v>57204</v>
      </c>
      <c r="D99" s="53">
        <v>54626</v>
      </c>
      <c r="E99" s="53">
        <v>55417</v>
      </c>
    </row>
    <row r="100" spans="1:5" s="40" customFormat="1" ht="46.5" customHeight="1">
      <c r="A100" s="38" t="s">
        <v>71</v>
      </c>
      <c r="B100" s="37" t="s">
        <v>207</v>
      </c>
      <c r="C100" s="53">
        <v>17184</v>
      </c>
      <c r="D100" s="53">
        <v>18307</v>
      </c>
      <c r="E100" s="53">
        <v>18451</v>
      </c>
    </row>
    <row r="101" spans="1:5" s="40" customFormat="1" ht="54.75" customHeight="1">
      <c r="A101" s="38" t="s">
        <v>228</v>
      </c>
      <c r="B101" s="37" t="s">
        <v>229</v>
      </c>
      <c r="C101" s="53">
        <v>1152910.55</v>
      </c>
      <c r="D101" s="53">
        <v>658490.51</v>
      </c>
      <c r="E101" s="53">
        <v>0</v>
      </c>
    </row>
    <row r="102" spans="1:5" s="40" customFormat="1" ht="36.75" customHeight="1">
      <c r="A102" s="38" t="s">
        <v>194</v>
      </c>
      <c r="B102" s="37" t="s">
        <v>193</v>
      </c>
      <c r="C102" s="53">
        <v>610626.03</v>
      </c>
      <c r="D102" s="53">
        <v>743482.36</v>
      </c>
      <c r="E102" s="53">
        <v>0</v>
      </c>
    </row>
    <row r="103" spans="1:5" s="40" customFormat="1" ht="141.75" customHeight="1">
      <c r="A103" s="38" t="s">
        <v>72</v>
      </c>
      <c r="B103" s="37" t="s">
        <v>197</v>
      </c>
      <c r="C103" s="53">
        <v>47189</v>
      </c>
      <c r="D103" s="53">
        <v>47189</v>
      </c>
      <c r="E103" s="53">
        <v>47189</v>
      </c>
    </row>
    <row r="104" spans="1:5" s="40" customFormat="1" ht="42" customHeight="1">
      <c r="A104" s="38" t="s">
        <v>150</v>
      </c>
      <c r="B104" s="37" t="s">
        <v>131</v>
      </c>
      <c r="C104" s="53">
        <v>283369.21</v>
      </c>
      <c r="D104" s="53">
        <v>217472.73</v>
      </c>
      <c r="E104" s="53">
        <v>0</v>
      </c>
    </row>
    <row r="105" spans="1:5" s="40" customFormat="1" ht="51" customHeight="1">
      <c r="A105" s="38" t="s">
        <v>249</v>
      </c>
      <c r="B105" s="37" t="s">
        <v>248</v>
      </c>
      <c r="C105" s="53">
        <v>42840</v>
      </c>
      <c r="D105" s="53">
        <v>36108</v>
      </c>
      <c r="E105" s="53">
        <v>273564</v>
      </c>
    </row>
    <row r="106" spans="1:5" s="40" customFormat="1" ht="73.5" customHeight="1">
      <c r="A106" s="38" t="s">
        <v>257</v>
      </c>
      <c r="B106" s="37" t="s">
        <v>256</v>
      </c>
      <c r="C106" s="53">
        <v>12566.67</v>
      </c>
      <c r="D106" s="53">
        <v>0</v>
      </c>
      <c r="E106" s="53">
        <v>0</v>
      </c>
    </row>
    <row r="107" spans="1:5" s="40" customFormat="1" ht="71.25" customHeight="1">
      <c r="A107" s="38" t="s">
        <v>151</v>
      </c>
      <c r="B107" s="37" t="s">
        <v>198</v>
      </c>
      <c r="C107" s="53">
        <v>249834.24</v>
      </c>
      <c r="D107" s="53">
        <v>308721.6</v>
      </c>
      <c r="E107" s="53">
        <v>112881.6</v>
      </c>
    </row>
    <row r="108" spans="1:5" s="40" customFormat="1" ht="69" customHeight="1">
      <c r="A108" s="38" t="s">
        <v>224</v>
      </c>
      <c r="B108" s="37" t="s">
        <v>199</v>
      </c>
      <c r="C108" s="53">
        <v>114716.45</v>
      </c>
      <c r="D108" s="53">
        <v>0</v>
      </c>
      <c r="E108" s="53">
        <v>0</v>
      </c>
    </row>
    <row r="109" spans="1:5" s="40" customFormat="1" ht="57" customHeight="1">
      <c r="A109" s="38" t="s">
        <v>174</v>
      </c>
      <c r="B109" s="37" t="s">
        <v>200</v>
      </c>
      <c r="C109" s="53">
        <v>256147.9</v>
      </c>
      <c r="D109" s="53">
        <v>262915.95</v>
      </c>
      <c r="E109" s="53">
        <v>684447.9</v>
      </c>
    </row>
    <row r="110" spans="1:5" s="40" customFormat="1" ht="64.5" customHeight="1">
      <c r="A110" s="38" t="s">
        <v>250</v>
      </c>
      <c r="B110" s="37" t="s">
        <v>251</v>
      </c>
      <c r="C110" s="53">
        <v>8512</v>
      </c>
      <c r="D110" s="53">
        <v>4496</v>
      </c>
      <c r="E110" s="53">
        <v>4688</v>
      </c>
    </row>
    <row r="111" spans="1:5" s="40" customFormat="1" ht="72.75" customHeight="1">
      <c r="A111" s="38" t="s">
        <v>225</v>
      </c>
      <c r="B111" s="37" t="s">
        <v>265</v>
      </c>
      <c r="C111" s="53">
        <v>40441</v>
      </c>
      <c r="D111" s="53">
        <v>40441</v>
      </c>
      <c r="E111" s="53">
        <v>40441</v>
      </c>
    </row>
    <row r="112" spans="1:5" s="40" customFormat="1" ht="92.25" customHeight="1">
      <c r="A112" s="38" t="s">
        <v>152</v>
      </c>
      <c r="B112" s="37" t="s">
        <v>271</v>
      </c>
      <c r="C112" s="53">
        <v>114359</v>
      </c>
      <c r="D112" s="53">
        <v>0</v>
      </c>
      <c r="E112" s="53">
        <v>0</v>
      </c>
    </row>
    <row r="113" spans="1:5" s="40" customFormat="1" ht="75" customHeight="1">
      <c r="A113" s="38" t="s">
        <v>279</v>
      </c>
      <c r="B113" s="37" t="s">
        <v>280</v>
      </c>
      <c r="C113" s="53">
        <v>0</v>
      </c>
      <c r="D113" s="53">
        <v>0</v>
      </c>
      <c r="E113" s="53">
        <v>108320.16</v>
      </c>
    </row>
    <row r="114" spans="1:5" s="40" customFormat="1" ht="47.25" customHeight="1">
      <c r="A114" s="38" t="s">
        <v>136</v>
      </c>
      <c r="B114" s="37" t="s">
        <v>267</v>
      </c>
      <c r="C114" s="53">
        <v>39081.79</v>
      </c>
      <c r="D114" s="53">
        <v>172464.1</v>
      </c>
      <c r="E114" s="53">
        <v>0</v>
      </c>
    </row>
    <row r="115" spans="1:5" s="40" customFormat="1" ht="39.75" customHeight="1">
      <c r="A115" s="38" t="s">
        <v>153</v>
      </c>
      <c r="B115" s="37" t="s">
        <v>201</v>
      </c>
      <c r="C115" s="53">
        <v>333517.79</v>
      </c>
      <c r="D115" s="53">
        <v>19057.98</v>
      </c>
      <c r="E115" s="53">
        <v>0</v>
      </c>
    </row>
    <row r="116" spans="1:5" s="40" customFormat="1" ht="60.75" customHeight="1">
      <c r="A116" s="38" t="s">
        <v>220</v>
      </c>
      <c r="B116" s="37" t="s">
        <v>221</v>
      </c>
      <c r="C116" s="53">
        <v>513435.05</v>
      </c>
      <c r="D116" s="53">
        <v>0</v>
      </c>
      <c r="E116" s="53">
        <v>0</v>
      </c>
    </row>
    <row r="117" spans="1:5" s="40" customFormat="1" ht="54" customHeight="1">
      <c r="A117" s="38" t="s">
        <v>222</v>
      </c>
      <c r="B117" s="37" t="s">
        <v>223</v>
      </c>
      <c r="C117" s="53">
        <v>45033.19</v>
      </c>
      <c r="D117" s="53">
        <v>0</v>
      </c>
      <c r="E117" s="53">
        <v>0</v>
      </c>
    </row>
    <row r="118" spans="1:5" s="40" customFormat="1" ht="72" customHeight="1">
      <c r="A118" s="38" t="s">
        <v>161</v>
      </c>
      <c r="B118" s="37" t="s">
        <v>272</v>
      </c>
      <c r="C118" s="53">
        <v>30404.68</v>
      </c>
      <c r="D118" s="53">
        <v>0</v>
      </c>
      <c r="E118" s="53">
        <v>0</v>
      </c>
    </row>
    <row r="119" spans="1:5" s="40" customFormat="1" ht="68.25" customHeight="1">
      <c r="A119" s="38" t="s">
        <v>165</v>
      </c>
      <c r="B119" s="37" t="s">
        <v>162</v>
      </c>
      <c r="C119" s="53">
        <v>31545</v>
      </c>
      <c r="D119" s="53">
        <v>32075</v>
      </c>
      <c r="E119" s="53">
        <v>32075</v>
      </c>
    </row>
    <row r="120" spans="1:5" s="40" customFormat="1" ht="47.25" customHeight="1">
      <c r="A120" s="38" t="s">
        <v>213</v>
      </c>
      <c r="B120" s="37" t="s">
        <v>274</v>
      </c>
      <c r="C120" s="53">
        <v>96558.63</v>
      </c>
      <c r="D120" s="53">
        <v>0</v>
      </c>
      <c r="E120" s="53">
        <v>0</v>
      </c>
    </row>
    <row r="121" spans="1:5" s="40" customFormat="1" ht="65.25" customHeight="1">
      <c r="A121" s="38" t="s">
        <v>191</v>
      </c>
      <c r="B121" s="37" t="s">
        <v>273</v>
      </c>
      <c r="C121" s="53">
        <v>21771.21</v>
      </c>
      <c r="D121" s="53">
        <v>88174.71</v>
      </c>
      <c r="E121" s="53">
        <v>0</v>
      </c>
    </row>
    <row r="122" spans="1:5" s="40" customFormat="1" ht="69" customHeight="1">
      <c r="A122" s="38" t="s">
        <v>190</v>
      </c>
      <c r="B122" s="37" t="s">
        <v>266</v>
      </c>
      <c r="C122" s="53">
        <v>47052.14</v>
      </c>
      <c r="D122" s="53">
        <v>0</v>
      </c>
      <c r="E122" s="53">
        <v>0</v>
      </c>
    </row>
    <row r="123" spans="1:5" s="40" customFormat="1" ht="39" customHeight="1">
      <c r="A123" s="38" t="s">
        <v>196</v>
      </c>
      <c r="B123" s="37" t="s">
        <v>195</v>
      </c>
      <c r="C123" s="53">
        <v>81429.21</v>
      </c>
      <c r="D123" s="53">
        <v>0</v>
      </c>
      <c r="E123" s="53">
        <v>0</v>
      </c>
    </row>
    <row r="124" spans="1:5" s="40" customFormat="1" ht="60" customHeight="1">
      <c r="A124" s="38" t="s">
        <v>236</v>
      </c>
      <c r="B124" s="37" t="s">
        <v>237</v>
      </c>
      <c r="C124" s="53">
        <v>72165.6</v>
      </c>
      <c r="D124" s="53">
        <v>0</v>
      </c>
      <c r="E124" s="53">
        <v>0</v>
      </c>
    </row>
    <row r="125" spans="1:5" s="40" customFormat="1" ht="74.25" customHeight="1">
      <c r="A125" s="38" t="s">
        <v>252</v>
      </c>
      <c r="B125" s="37" t="s">
        <v>253</v>
      </c>
      <c r="C125" s="53">
        <v>10177.61</v>
      </c>
      <c r="D125" s="53">
        <v>0</v>
      </c>
      <c r="E125" s="53">
        <v>0</v>
      </c>
    </row>
    <row r="126" spans="1:5" s="40" customFormat="1" ht="51.75" customHeight="1">
      <c r="A126" s="38" t="s">
        <v>254</v>
      </c>
      <c r="B126" s="37" t="s">
        <v>255</v>
      </c>
      <c r="C126" s="53">
        <v>60000</v>
      </c>
      <c r="D126" s="53">
        <v>0</v>
      </c>
      <c r="E126" s="53">
        <v>0</v>
      </c>
    </row>
    <row r="127" spans="1:5" s="40" customFormat="1" ht="63" customHeight="1">
      <c r="A127" s="38" t="s">
        <v>138</v>
      </c>
      <c r="B127" s="37" t="s">
        <v>137</v>
      </c>
      <c r="C127" s="53">
        <v>897470.51</v>
      </c>
      <c r="D127" s="53">
        <v>62500</v>
      </c>
      <c r="E127" s="53">
        <v>0</v>
      </c>
    </row>
    <row r="128" spans="1:5" s="40" customFormat="1" ht="57" customHeight="1">
      <c r="A128" s="38" t="s">
        <v>289</v>
      </c>
      <c r="B128" s="37" t="s">
        <v>290</v>
      </c>
      <c r="C128" s="53">
        <v>192263.37</v>
      </c>
      <c r="D128" s="53">
        <v>0</v>
      </c>
      <c r="E128" s="53">
        <v>0</v>
      </c>
    </row>
    <row r="129" spans="1:5" s="40" customFormat="1" ht="37.5" customHeight="1">
      <c r="A129" s="38" t="s">
        <v>73</v>
      </c>
      <c r="B129" s="37" t="s">
        <v>94</v>
      </c>
      <c r="C129" s="53">
        <f>C130+C138+C142+C144+C145+C146+C143</f>
        <v>7883058.2</v>
      </c>
      <c r="D129" s="53">
        <f>D130+D138+D142+D144+D145+D146+D143</f>
        <v>7972099.2</v>
      </c>
      <c r="E129" s="53">
        <f>E130+E138+E142+E144+E145+E146+E143</f>
        <v>7921135.266</v>
      </c>
    </row>
    <row r="130" spans="1:5" s="40" customFormat="1" ht="57" customHeight="1">
      <c r="A130" s="38" t="s">
        <v>84</v>
      </c>
      <c r="B130" s="37" t="s">
        <v>85</v>
      </c>
      <c r="C130" s="53">
        <f>SUM(C131:C137)</f>
        <v>133124.8</v>
      </c>
      <c r="D130" s="53">
        <f>SUM(D131:D137)</f>
        <v>133223.8</v>
      </c>
      <c r="E130" s="53">
        <f>SUM(E131:E137)</f>
        <v>133321.8</v>
      </c>
    </row>
    <row r="131" spans="1:5" s="40" customFormat="1" ht="92.25" customHeight="1">
      <c r="A131" s="38" t="s">
        <v>78</v>
      </c>
      <c r="B131" s="37" t="s">
        <v>92</v>
      </c>
      <c r="C131" s="53">
        <v>20679</v>
      </c>
      <c r="D131" s="53">
        <v>20802</v>
      </c>
      <c r="E131" s="53">
        <v>20900</v>
      </c>
    </row>
    <row r="132" spans="1:5" s="40" customFormat="1" ht="91.5" customHeight="1">
      <c r="A132" s="38" t="s">
        <v>74</v>
      </c>
      <c r="B132" s="37" t="s">
        <v>202</v>
      </c>
      <c r="C132" s="53">
        <v>15452</v>
      </c>
      <c r="D132" s="53">
        <v>15428</v>
      </c>
      <c r="E132" s="53">
        <v>15428</v>
      </c>
    </row>
    <row r="133" spans="1:5" s="40" customFormat="1" ht="95.25" customHeight="1">
      <c r="A133" s="38" t="s">
        <v>77</v>
      </c>
      <c r="B133" s="37" t="s">
        <v>91</v>
      </c>
      <c r="C133" s="53">
        <v>1481</v>
      </c>
      <c r="D133" s="53">
        <v>1481</v>
      </c>
      <c r="E133" s="53">
        <v>1481</v>
      </c>
    </row>
    <row r="134" spans="1:5" s="40" customFormat="1" ht="108" customHeight="1">
      <c r="A134" s="38" t="s">
        <v>154</v>
      </c>
      <c r="B134" s="37" t="s">
        <v>160</v>
      </c>
      <c r="C134" s="53">
        <v>6467</v>
      </c>
      <c r="D134" s="53">
        <v>6467</v>
      </c>
      <c r="E134" s="53">
        <v>6467</v>
      </c>
    </row>
    <row r="135" spans="1:5" s="40" customFormat="1" ht="139.5" customHeight="1">
      <c r="A135" s="38" t="s">
        <v>139</v>
      </c>
      <c r="B135" s="37" t="s">
        <v>275</v>
      </c>
      <c r="C135" s="53">
        <v>29470.8</v>
      </c>
      <c r="D135" s="53">
        <v>29470.8</v>
      </c>
      <c r="E135" s="53">
        <v>29470.8</v>
      </c>
    </row>
    <row r="136" spans="1:5" s="40" customFormat="1" ht="108.75" customHeight="1">
      <c r="A136" s="38" t="s">
        <v>176</v>
      </c>
      <c r="B136" s="37" t="s">
        <v>177</v>
      </c>
      <c r="C136" s="53">
        <v>2071</v>
      </c>
      <c r="D136" s="53">
        <v>2071</v>
      </c>
      <c r="E136" s="53">
        <v>2071</v>
      </c>
    </row>
    <row r="137" spans="1:5" s="40" customFormat="1" ht="106.5" customHeight="1">
      <c r="A137" s="38" t="s">
        <v>261</v>
      </c>
      <c r="B137" s="37" t="s">
        <v>260</v>
      </c>
      <c r="C137" s="53">
        <v>57504</v>
      </c>
      <c r="D137" s="53">
        <v>57504</v>
      </c>
      <c r="E137" s="53">
        <v>57504</v>
      </c>
    </row>
    <row r="138" spans="1:5" s="40" customFormat="1" ht="91.5" customHeight="1">
      <c r="A138" s="38" t="s">
        <v>82</v>
      </c>
      <c r="B138" s="37" t="s">
        <v>83</v>
      </c>
      <c r="C138" s="53">
        <f>SUM(C139:C141)</f>
        <v>140224</v>
      </c>
      <c r="D138" s="53">
        <f>SUM(D139:D141)</f>
        <v>140224</v>
      </c>
      <c r="E138" s="53">
        <f>SUM(E139:E141)</f>
        <v>140224</v>
      </c>
    </row>
    <row r="139" spans="1:5" s="40" customFormat="1" ht="173.25" customHeight="1">
      <c r="A139" s="38" t="s">
        <v>79</v>
      </c>
      <c r="B139" s="37" t="s">
        <v>203</v>
      </c>
      <c r="C139" s="53">
        <v>6900</v>
      </c>
      <c r="D139" s="53">
        <v>6900</v>
      </c>
      <c r="E139" s="53">
        <v>6900</v>
      </c>
    </row>
    <row r="140" spans="1:5" s="45" customFormat="1" ht="170.25" customHeight="1">
      <c r="A140" s="38" t="s">
        <v>80</v>
      </c>
      <c r="B140" s="37" t="s">
        <v>204</v>
      </c>
      <c r="C140" s="53">
        <v>1320</v>
      </c>
      <c r="D140" s="53">
        <v>1320</v>
      </c>
      <c r="E140" s="53">
        <v>1320</v>
      </c>
    </row>
    <row r="141" spans="1:5" s="45" customFormat="1" ht="157.5" customHeight="1">
      <c r="A141" s="38" t="s">
        <v>81</v>
      </c>
      <c r="B141" s="37" t="s">
        <v>205</v>
      </c>
      <c r="C141" s="53">
        <v>132004</v>
      </c>
      <c r="D141" s="53">
        <v>132004</v>
      </c>
      <c r="E141" s="53">
        <v>132004</v>
      </c>
    </row>
    <row r="142" spans="1:5" s="40" customFormat="1" ht="81" customHeight="1">
      <c r="A142" s="38" t="s">
        <v>76</v>
      </c>
      <c r="B142" s="37" t="s">
        <v>75</v>
      </c>
      <c r="C142" s="53">
        <v>93149</v>
      </c>
      <c r="D142" s="53">
        <v>180476</v>
      </c>
      <c r="E142" s="53">
        <v>116437</v>
      </c>
    </row>
    <row r="143" spans="1:5" s="40" customFormat="1" ht="74.25" customHeight="1">
      <c r="A143" s="38" t="s">
        <v>258</v>
      </c>
      <c r="B143" s="37" t="s">
        <v>259</v>
      </c>
      <c r="C143" s="53">
        <v>0</v>
      </c>
      <c r="D143" s="53">
        <v>0</v>
      </c>
      <c r="E143" s="53">
        <v>10963.666</v>
      </c>
    </row>
    <row r="144" spans="1:5" s="40" customFormat="1" ht="89.25" customHeight="1">
      <c r="A144" s="38" t="s">
        <v>219</v>
      </c>
      <c r="B144" s="37" t="s">
        <v>218</v>
      </c>
      <c r="C144" s="53">
        <v>9632.4</v>
      </c>
      <c r="D144" s="53">
        <v>9632.4</v>
      </c>
      <c r="E144" s="53">
        <v>11645.8</v>
      </c>
    </row>
    <row r="145" spans="1:5" s="40" customFormat="1" ht="128.25" customHeight="1">
      <c r="A145" s="38" t="s">
        <v>155</v>
      </c>
      <c r="B145" s="37" t="s">
        <v>217</v>
      </c>
      <c r="C145" s="53">
        <v>163609</v>
      </c>
      <c r="D145" s="53">
        <v>165224</v>
      </c>
      <c r="E145" s="53">
        <v>165224</v>
      </c>
    </row>
    <row r="146" spans="1:5" s="40" customFormat="1" ht="35.25" customHeight="1">
      <c r="A146" s="38" t="s">
        <v>86</v>
      </c>
      <c r="B146" s="37" t="s">
        <v>96</v>
      </c>
      <c r="C146" s="53">
        <f>SUM(C147:C151)</f>
        <v>7343319</v>
      </c>
      <c r="D146" s="53">
        <f>SUM(D147:D151)</f>
        <v>7343319</v>
      </c>
      <c r="E146" s="53">
        <f>SUM(E147:E151)</f>
        <v>7343319</v>
      </c>
    </row>
    <row r="147" spans="1:5" s="40" customFormat="1" ht="283.5" customHeight="1">
      <c r="A147" s="38" t="s">
        <v>140</v>
      </c>
      <c r="B147" s="37" t="s">
        <v>142</v>
      </c>
      <c r="C147" s="53">
        <v>470543</v>
      </c>
      <c r="D147" s="53">
        <v>470543</v>
      </c>
      <c r="E147" s="53">
        <v>470543</v>
      </c>
    </row>
    <row r="148" spans="1:5" s="40" customFormat="1" ht="225" customHeight="1">
      <c r="A148" s="38" t="s">
        <v>141</v>
      </c>
      <c r="B148" s="37" t="s">
        <v>143</v>
      </c>
      <c r="C148" s="53">
        <v>6822774</v>
      </c>
      <c r="D148" s="53">
        <v>6822774</v>
      </c>
      <c r="E148" s="53">
        <v>6822774</v>
      </c>
    </row>
    <row r="149" spans="1:5" s="40" customFormat="1" ht="96.75" customHeight="1">
      <c r="A149" s="38" t="s">
        <v>291</v>
      </c>
      <c r="B149" s="37" t="s">
        <v>292</v>
      </c>
      <c r="C149" s="53">
        <v>14729</v>
      </c>
      <c r="D149" s="53">
        <v>14729</v>
      </c>
      <c r="E149" s="53">
        <v>14729</v>
      </c>
    </row>
    <row r="150" spans="1:5" s="40" customFormat="1" ht="99" customHeight="1">
      <c r="A150" s="38" t="s">
        <v>293</v>
      </c>
      <c r="B150" s="37" t="s">
        <v>294</v>
      </c>
      <c r="C150" s="53">
        <v>27123</v>
      </c>
      <c r="D150" s="53">
        <v>27123</v>
      </c>
      <c r="E150" s="53">
        <v>27123</v>
      </c>
    </row>
    <row r="151" spans="1:5" s="40" customFormat="1" ht="69" customHeight="1">
      <c r="A151" s="38" t="s">
        <v>295</v>
      </c>
      <c r="B151" s="37" t="s">
        <v>296</v>
      </c>
      <c r="C151" s="53">
        <v>8150</v>
      </c>
      <c r="D151" s="53">
        <v>8150</v>
      </c>
      <c r="E151" s="53">
        <v>8150</v>
      </c>
    </row>
    <row r="152" spans="1:5" s="40" customFormat="1" ht="25.5" customHeight="1">
      <c r="A152" s="38" t="s">
        <v>156</v>
      </c>
      <c r="B152" s="37" t="s">
        <v>121</v>
      </c>
      <c r="C152" s="53">
        <f>SUM(C153:C155)</f>
        <v>948856.89</v>
      </c>
      <c r="D152" s="53">
        <f>SUM(D153:D155)</f>
        <v>0</v>
      </c>
      <c r="E152" s="53">
        <f>SUM(E153:E155)</f>
        <v>0</v>
      </c>
    </row>
    <row r="153" spans="1:5" s="40" customFormat="1" ht="84.75" customHeight="1">
      <c r="A153" s="38" t="s">
        <v>164</v>
      </c>
      <c r="B153" s="37" t="s">
        <v>163</v>
      </c>
      <c r="C153" s="53">
        <v>88117</v>
      </c>
      <c r="D153" s="53">
        <v>0</v>
      </c>
      <c r="E153" s="53">
        <v>0</v>
      </c>
    </row>
    <row r="154" spans="1:5" s="40" customFormat="1" ht="55.5" customHeight="1">
      <c r="A154" s="38" t="s">
        <v>297</v>
      </c>
      <c r="B154" s="37" t="s">
        <v>298</v>
      </c>
      <c r="C154" s="53">
        <v>429115.32</v>
      </c>
      <c r="D154" s="53">
        <v>0</v>
      </c>
      <c r="E154" s="53">
        <v>0</v>
      </c>
    </row>
    <row r="155" spans="1:5" s="40" customFormat="1" ht="70.5" customHeight="1">
      <c r="A155" s="38" t="s">
        <v>234</v>
      </c>
      <c r="B155" s="37" t="s">
        <v>235</v>
      </c>
      <c r="C155" s="53">
        <v>431624.57</v>
      </c>
      <c r="D155" s="53">
        <v>0</v>
      </c>
      <c r="E155" s="53">
        <v>0</v>
      </c>
    </row>
    <row r="156" spans="1:5" ht="42" customHeight="1">
      <c r="A156" s="1" t="s">
        <v>172</v>
      </c>
      <c r="B156" s="46" t="s">
        <v>173</v>
      </c>
      <c r="C156" s="48">
        <f>SUM(C157:C157)</f>
        <v>106</v>
      </c>
      <c r="D156" s="48">
        <f>SUM(D157:D157)</f>
        <v>106</v>
      </c>
      <c r="E156" s="48">
        <f>SUM(E157:E157)</f>
        <v>106</v>
      </c>
    </row>
    <row r="157" spans="1:5" ht="71.25" customHeight="1">
      <c r="A157" s="1" t="s">
        <v>226</v>
      </c>
      <c r="B157" s="37" t="s">
        <v>175</v>
      </c>
      <c r="C157" s="48">
        <v>106</v>
      </c>
      <c r="D157" s="48">
        <v>106</v>
      </c>
      <c r="E157" s="48">
        <v>106</v>
      </c>
    </row>
    <row r="158" spans="1:5" ht="23.25" customHeight="1">
      <c r="A158" s="1"/>
      <c r="B158" s="26" t="s">
        <v>13</v>
      </c>
      <c r="C158" s="57">
        <f>C87+C14</f>
        <v>34590903.884</v>
      </c>
      <c r="D158" s="57">
        <f>D87+D14</f>
        <v>32044040.35</v>
      </c>
      <c r="E158" s="57">
        <f>E87+E14</f>
        <v>32324955.726</v>
      </c>
    </row>
    <row r="159" spans="1:3" ht="22.5" customHeight="1">
      <c r="A159" s="27"/>
      <c r="B159" s="28"/>
      <c r="C159" s="29"/>
    </row>
    <row r="160" spans="1:3" s="30" customFormat="1" ht="21.75" customHeight="1">
      <c r="A160" s="61" t="s">
        <v>130</v>
      </c>
      <c r="B160" s="61"/>
      <c r="C160" s="61"/>
    </row>
    <row r="161" spans="1:4" s="30" customFormat="1" ht="22.5" customHeight="1">
      <c r="A161" s="61" t="s">
        <v>288</v>
      </c>
      <c r="B161" s="61"/>
      <c r="C161" s="61"/>
      <c r="D161" s="61"/>
    </row>
    <row r="162" spans="1:3" ht="19.5" customHeight="1">
      <c r="A162" s="62"/>
      <c r="B162" s="62"/>
      <c r="C162" s="62"/>
    </row>
  </sheetData>
  <sheetProtection/>
  <mergeCells count="13">
    <mergeCell ref="A162:C162"/>
    <mergeCell ref="A160:C160"/>
    <mergeCell ref="C11:C12"/>
    <mergeCell ref="A9:E9"/>
    <mergeCell ref="B11:B12"/>
    <mergeCell ref="A11:A12"/>
    <mergeCell ref="D11:E11"/>
    <mergeCell ref="B1:D1"/>
    <mergeCell ref="A161:D161"/>
    <mergeCell ref="B2:E2"/>
    <mergeCell ref="B3:E3"/>
    <mergeCell ref="B4:E4"/>
    <mergeCell ref="B5:E5"/>
  </mergeCells>
  <printOptions/>
  <pageMargins left="0.7874015748031497" right="0.31496062992125984" top="0.6692913385826772" bottom="0.6692913385826772" header="0.31496062992125984" footer="0.31496062992125984"/>
  <pageSetup fitToHeight="25" fitToWidth="1" horizontalDpi="300" verticalDpi="300" orientation="portrait" paperSize="9" scale="63" r:id="rId1"/>
  <headerFooter differentFirst="1">
    <oddHeader>&amp;C&amp;P</oddHeader>
  </headerFooter>
  <rowBreaks count="8" manualBreakCount="8">
    <brk id="32" max="4" man="1"/>
    <brk id="48" max="4" man="1"/>
    <brk id="60" max="4" man="1"/>
    <brk id="78" max="4" man="1"/>
    <brk id="111" max="4" man="1"/>
    <brk id="128" max="4" man="1"/>
    <brk id="139" max="4" man="1"/>
    <brk id="14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2023-12-09T16:32:55Z</cp:lastPrinted>
  <dcterms:created xsi:type="dcterms:W3CDTF">2004-10-05T07:40:56Z</dcterms:created>
  <dcterms:modified xsi:type="dcterms:W3CDTF">2023-12-13T14:06:08Z</dcterms:modified>
  <cp:category/>
  <cp:version/>
  <cp:contentType/>
  <cp:contentStatus/>
</cp:coreProperties>
</file>