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15'!$16:$18</definedName>
    <definedName name="_xlnm.Print_Area" localSheetId="0">'Приложение 15'!$A$1:$N$63</definedName>
  </definedNames>
  <calcPr fullCalcOnLoad="1"/>
</workbook>
</file>

<file path=xl/sharedStrings.xml><?xml version="1.0" encoding="utf-8"?>
<sst xmlns="http://schemas.openxmlformats.org/spreadsheetml/2006/main" count="73" uniqueCount="62">
  <si>
    <t>N п/п</t>
  </si>
  <si>
    <t>Наименование объекта</t>
  </si>
  <si>
    <t>Всего</t>
  </si>
  <si>
    <t>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</si>
  <si>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</si>
  <si>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</si>
  <si>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</si>
  <si>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</si>
  <si>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</si>
  <si>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</si>
  <si>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</si>
  <si>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</si>
  <si>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</si>
  <si>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</si>
  <si>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</si>
  <si>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</si>
  <si>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</si>
  <si>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</si>
  <si>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</si>
  <si>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</si>
  <si>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</si>
  <si>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</si>
  <si>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</si>
  <si>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</si>
  <si>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</si>
  <si>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</si>
  <si>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</si>
  <si>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</si>
  <si>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</si>
  <si>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</si>
  <si>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Объемы финансирования на  2025 год, тыс. руб.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</si>
  <si>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2023 год и плановый период 2024-2025 гг.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</si>
  <si>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</si>
  <si>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</si>
  <si>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</si>
  <si>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</si>
  <si>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Обеспечение мероприятий по переселению граждан из аварийного жилищного фонда</t>
  </si>
  <si>
    <t>Строительство подъезда к мкр. № 9 от ул. Сосновая в г. Одинцово, Московская область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</si>
  <si>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электрическим сетям  АО "Мособлэнерго" на полигоне "Часцы"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</si>
  <si>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</si>
  <si>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Реконструкция автомобильной дорогиА-106 Рублево-Успенское шоссе, подъезд к Госдачам (в том числе разработка проектной документации, проведение государственной экспертизы)</t>
  </si>
  <si>
    <t>Строительство сетей водоснабжения к жилым домам на территории Одинцовского городского округа в районе с. Успенское (в т.ч.ПИР)</t>
  </si>
  <si>
    <t>Строительство сетей хозяйственно-бытовой канализации и  водоснабжения на территориии г. Одинцово, Одинцовского округа,  Московской области ( в т.ч. ПИР)</t>
  </si>
  <si>
    <t>Реконструкция подъезда в д. Жуковка в Одинцовском городском округе Московской области</t>
  </si>
  <si>
    <t>Строительство объектов  комплексной инфраструктуры для  земельного участка по адресу: Московская область, Одинцовский г.о.,дер. Ликино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</si>
  <si>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</si>
  <si>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Общеобразовательная организация на 825 мест по адресу: Московская область, г. Одинцово, ул. Северная</t>
  </si>
  <si>
    <t xml:space="preserve">Строительство блочно-модульных очистных сооружений с. Каринское Одинцовский г.о., в т.ч.оплата кредиторской задолженности </t>
  </si>
  <si>
    <t>Реконструкция насосной станции 2-го подъема, расположенной по адресу: Одинцовский г.о.,п. ВНИИССОК, ул. Дружбы, д.1 (ПИР)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</si>
  <si>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</si>
  <si>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Строительство канализационного коллектора с реконструкцией 2 -х КНС,  расположенного на территории с.Ромашково, через с. Немчиновка с подключением к сетям АО " Мосводоканал" ( в.т.ч. ПИР, в.т.ч. тех. присоединение)</t>
  </si>
  <si>
    <t>(Приложение 13</t>
  </si>
  <si>
    <t>к решению Совета депутатов</t>
  </si>
  <si>
    <t>от "16" декабря 2022 г. № 1/40)</t>
  </si>
  <si>
    <t>Строительство сети водоснабжения и сети хозяйственно-бытовой канализации д.п. Лесной городок Одинцовский г.о. - I этап (в.ч. ПИР)</t>
  </si>
  <si>
    <t>Техническое присоединение энергопринимающих устройств к электрическим сетям канализационной насосной станции на земельном участке, расположенном по адресу: Московсая область, Одинцовский городской округ, д. Раздоры, ул. Круговая</t>
  </si>
  <si>
    <t>в т.ч.</t>
  </si>
  <si>
    <t>Приобретение земельных участков для муниципальных нужд</t>
  </si>
  <si>
    <t>Приложение 13</t>
  </si>
  <si>
    <t>Строительство блочно-модульной котельной мощностью 1,5 Гкал/час, расположенной по адресу: Московская область, Одинцовский г.о.,  п. д/х "Жуковка", "Жуковка-2" (в т.ч. ПИР)</t>
  </si>
  <si>
    <t>к  решению Совета депутатов</t>
  </si>
  <si>
    <t xml:space="preserve"> от  28.12.2023 № 1/54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</si>
</sst>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  <numFmt numFmtId="185" formatCode="0.000"/>
    <numFmt numFmtId="186" formatCode="0.0000"/>
    <numFmt numFmtId="187" formatCode="0.000000"/>
    <numFmt numFmtId="188" formatCode="0.000000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0" fillId="0" borderId="0" applyBorder="0">
      <alignment/>
      <protection/>
    </xf>
    <xf numFmtId="0" fontId="38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0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Border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 vertical="center" wrapText="1"/>
    </xf>
    <xf numFmtId="182" fontId="57" fillId="0" borderId="11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178" fontId="58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8" fontId="58" fillId="0" borderId="10" xfId="0" applyNumberFormat="1" applyFont="1" applyFill="1" applyBorder="1" applyAlignment="1">
      <alignment horizontal="center" vertical="center"/>
    </xf>
    <xf numFmtId="182" fontId="5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179" fontId="57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79" fontId="57" fillId="0" borderId="10" xfId="0" applyNumberFormat="1" applyFont="1" applyFill="1" applyBorder="1" applyAlignment="1">
      <alignment horizontal="center" vertical="center"/>
    </xf>
    <xf numFmtId="179" fontId="59" fillId="0" borderId="10" xfId="0" applyNumberFormat="1" applyFont="1" applyFill="1" applyBorder="1" applyAlignment="1">
      <alignment horizontal="center" vertical="center" wrapText="1"/>
    </xf>
    <xf numFmtId="179" fontId="5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18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/>
    </xf>
    <xf numFmtId="17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view="pageBreakPreview" zoomScale="85" zoomScaleNormal="85" zoomScaleSheetLayoutView="85" zoomScalePageLayoutView="0" workbookViewId="0" topLeftCell="C46">
      <selection activeCell="N49" sqref="N49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32.125" style="1" customWidth="1"/>
    <col min="4" max="4" width="23.375" style="1" customWidth="1"/>
    <col min="5" max="5" width="26.00390625" style="1" customWidth="1"/>
    <col min="6" max="6" width="26.75390625" style="1" customWidth="1"/>
    <col min="7" max="7" width="24.625" style="2" customWidth="1"/>
    <col min="8" max="8" width="21.625" style="2" customWidth="1"/>
    <col min="9" max="9" width="22.375" style="2" customWidth="1"/>
    <col min="10" max="10" width="23.00390625" style="2" customWidth="1"/>
    <col min="11" max="11" width="24.375" style="2" customWidth="1"/>
    <col min="12" max="12" width="18.25390625" style="2" customWidth="1"/>
    <col min="13" max="13" width="23.125" style="2" customWidth="1"/>
    <col min="14" max="14" width="20.375" style="2" customWidth="1"/>
    <col min="15" max="15" width="17.75390625" style="2" bestFit="1" customWidth="1"/>
    <col min="16" max="16384" width="9.125" style="2" customWidth="1"/>
  </cols>
  <sheetData>
    <row r="1" spans="13:15" ht="15.75">
      <c r="M1" s="56" t="s">
        <v>58</v>
      </c>
      <c r="N1" s="56"/>
      <c r="O1" s="4"/>
    </row>
    <row r="2" spans="13:15" ht="15.75" customHeight="1">
      <c r="M2" s="56" t="s">
        <v>60</v>
      </c>
      <c r="N2" s="56"/>
      <c r="O2" s="4"/>
    </row>
    <row r="3" spans="13:15" ht="15.75" customHeight="1">
      <c r="M3" s="56" t="s">
        <v>3</v>
      </c>
      <c r="N3" s="56"/>
      <c r="O3" s="4"/>
    </row>
    <row r="4" spans="13:15" ht="12" customHeight="1">
      <c r="M4" s="56" t="s">
        <v>28</v>
      </c>
      <c r="N4" s="56"/>
      <c r="O4" s="4"/>
    </row>
    <row r="5" spans="13:15" ht="15.75" customHeight="1">
      <c r="M5" s="56" t="s">
        <v>61</v>
      </c>
      <c r="N5" s="56"/>
      <c r="O5" s="4"/>
    </row>
    <row r="6" spans="13:15" ht="15.75" customHeight="1">
      <c r="M6" s="3"/>
      <c r="N6" s="3"/>
      <c r="O6" s="4"/>
    </row>
    <row r="7" spans="13:15" ht="15.75" customHeight="1">
      <c r="M7" s="60" t="s">
        <v>51</v>
      </c>
      <c r="N7" s="60"/>
      <c r="O7" s="4"/>
    </row>
    <row r="8" spans="13:15" ht="15.75" customHeight="1">
      <c r="M8" s="60" t="s">
        <v>52</v>
      </c>
      <c r="N8" s="60"/>
      <c r="O8" s="4"/>
    </row>
    <row r="9" spans="13:15" ht="15.75" customHeight="1">
      <c r="M9" s="60" t="s">
        <v>3</v>
      </c>
      <c r="N9" s="60"/>
      <c r="O9" s="4"/>
    </row>
    <row r="10" spans="13:15" ht="15.75" customHeight="1">
      <c r="M10" s="60" t="s">
        <v>28</v>
      </c>
      <c r="N10" s="60"/>
      <c r="O10" s="4"/>
    </row>
    <row r="11" spans="13:15" ht="15.75" customHeight="1">
      <c r="M11" s="60" t="s">
        <v>53</v>
      </c>
      <c r="N11" s="60"/>
      <c r="O11" s="4"/>
    </row>
    <row r="12" spans="13:15" ht="15.75" customHeight="1">
      <c r="M12" s="3"/>
      <c r="N12" s="3"/>
      <c r="O12" s="4"/>
    </row>
    <row r="14" spans="1:14" ht="35.25" customHeight="1">
      <c r="A14" s="55" t="s">
        <v>31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1" ht="15.75" customHeight="1">
      <c r="A15" s="5"/>
      <c r="B15" s="6"/>
      <c r="C15" s="7"/>
      <c r="D15" s="6"/>
      <c r="E15" s="6"/>
      <c r="F15" s="8"/>
      <c r="G15" s="9"/>
      <c r="K15" s="9"/>
    </row>
    <row r="16" spans="1:14" ht="29.25" customHeight="1">
      <c r="A16" s="57" t="s">
        <v>0</v>
      </c>
      <c r="B16" s="58" t="s">
        <v>1</v>
      </c>
      <c r="C16" s="59" t="s">
        <v>24</v>
      </c>
      <c r="D16" s="59"/>
      <c r="E16" s="59"/>
      <c r="F16" s="59"/>
      <c r="G16" s="59" t="s">
        <v>25</v>
      </c>
      <c r="H16" s="59"/>
      <c r="I16" s="59"/>
      <c r="J16" s="59"/>
      <c r="K16" s="59" t="s">
        <v>30</v>
      </c>
      <c r="L16" s="59"/>
      <c r="M16" s="59"/>
      <c r="N16" s="59"/>
    </row>
    <row r="17" spans="1:14" ht="94.5" customHeight="1">
      <c r="A17" s="57"/>
      <c r="B17" s="58"/>
      <c r="C17" s="11" t="s">
        <v>2</v>
      </c>
      <c r="D17" s="12" t="s">
        <v>9</v>
      </c>
      <c r="E17" s="12" t="s">
        <v>8</v>
      </c>
      <c r="F17" s="12" t="s">
        <v>4</v>
      </c>
      <c r="G17" s="11" t="s">
        <v>2</v>
      </c>
      <c r="H17" s="12" t="s">
        <v>9</v>
      </c>
      <c r="I17" s="12" t="s">
        <v>8</v>
      </c>
      <c r="J17" s="12" t="s">
        <v>4</v>
      </c>
      <c r="K17" s="11" t="s">
        <v>2</v>
      </c>
      <c r="L17" s="12" t="s">
        <v>9</v>
      </c>
      <c r="M17" s="12" t="s">
        <v>8</v>
      </c>
      <c r="N17" s="12" t="s">
        <v>4</v>
      </c>
    </row>
    <row r="18" spans="1:14" ht="15.75" customHeight="1">
      <c r="A18" s="10">
        <v>1</v>
      </c>
      <c r="B18" s="10">
        <v>2</v>
      </c>
      <c r="C18" s="13"/>
      <c r="D18" s="14">
        <v>4</v>
      </c>
      <c r="E18" s="10">
        <v>5</v>
      </c>
      <c r="F18" s="10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</row>
    <row r="19" spans="1:15" ht="45" customHeight="1">
      <c r="A19" s="16"/>
      <c r="B19" s="17" t="s">
        <v>2</v>
      </c>
      <c r="C19" s="18">
        <f aca="true" t="shared" si="0" ref="C19:N19">SUM(C21:C60)</f>
        <v>16781718.788339995</v>
      </c>
      <c r="D19" s="18">
        <f t="shared" si="0"/>
        <v>2218097.2</v>
      </c>
      <c r="E19" s="18">
        <f t="shared" si="0"/>
        <v>11345611.330630003</v>
      </c>
      <c r="F19" s="18">
        <f t="shared" si="0"/>
        <v>3218010.25771</v>
      </c>
      <c r="G19" s="18">
        <f t="shared" si="0"/>
        <v>7615642.804570001</v>
      </c>
      <c r="H19" s="18">
        <f t="shared" si="0"/>
        <v>774475.2</v>
      </c>
      <c r="I19" s="18">
        <f t="shared" si="0"/>
        <v>4537566.486</v>
      </c>
      <c r="J19" s="18">
        <f t="shared" si="0"/>
        <v>2303601.1185699995</v>
      </c>
      <c r="K19" s="18">
        <f t="shared" si="0"/>
        <v>1029629.87827</v>
      </c>
      <c r="L19" s="18">
        <f t="shared" si="0"/>
        <v>0</v>
      </c>
      <c r="M19" s="18">
        <f t="shared" si="0"/>
        <v>749612.6799999999</v>
      </c>
      <c r="N19" s="18">
        <f t="shared" si="0"/>
        <v>280017.19827</v>
      </c>
      <c r="O19" s="19"/>
    </row>
    <row r="20" spans="1:14" ht="18.75">
      <c r="A20" s="16"/>
      <c r="B20" s="20" t="s">
        <v>56</v>
      </c>
      <c r="C20" s="21"/>
      <c r="D20" s="22"/>
      <c r="E20" s="21"/>
      <c r="F20" s="21"/>
      <c r="G20" s="23"/>
      <c r="H20" s="23"/>
      <c r="I20" s="23"/>
      <c r="J20" s="23"/>
      <c r="K20" s="23"/>
      <c r="L20" s="23"/>
      <c r="M20" s="23"/>
      <c r="N20" s="23"/>
    </row>
    <row r="21" spans="1:14" ht="56.25">
      <c r="A21" s="24">
        <v>1</v>
      </c>
      <c r="B21" s="16" t="s">
        <v>45</v>
      </c>
      <c r="C21" s="21">
        <f>SUM(D21:F21)</f>
        <v>591984.287</v>
      </c>
      <c r="D21" s="23">
        <v>51301.1</v>
      </c>
      <c r="E21" s="23">
        <v>318640.217</v>
      </c>
      <c r="F21" s="23">
        <v>222042.97</v>
      </c>
      <c r="G21" s="25"/>
      <c r="H21" s="26"/>
      <c r="I21" s="26"/>
      <c r="J21" s="26"/>
      <c r="K21" s="27"/>
      <c r="L21" s="23"/>
      <c r="M21" s="23"/>
      <c r="N21" s="23"/>
    </row>
    <row r="22" spans="1:14" ht="75">
      <c r="A22" s="24">
        <v>2</v>
      </c>
      <c r="B22" s="16" t="s">
        <v>5</v>
      </c>
      <c r="C22" s="21">
        <f aca="true" t="shared" si="1" ref="C22:C58">SUM(D22:F22)</f>
        <v>553674.6699999999</v>
      </c>
      <c r="D22" s="23">
        <v>80500</v>
      </c>
      <c r="E22" s="28">
        <v>265651.37</v>
      </c>
      <c r="F22" s="28">
        <v>207523.3</v>
      </c>
      <c r="G22" s="25"/>
      <c r="H22" s="23"/>
      <c r="I22" s="23"/>
      <c r="J22" s="23"/>
      <c r="K22" s="27"/>
      <c r="L22" s="23"/>
      <c r="M22" s="23"/>
      <c r="N22" s="23"/>
    </row>
    <row r="23" spans="1:14" ht="48" customHeight="1">
      <c r="A23" s="24">
        <v>3</v>
      </c>
      <c r="B23" s="16" t="s">
        <v>20</v>
      </c>
      <c r="C23" s="21">
        <f t="shared" si="1"/>
        <v>523552.2</v>
      </c>
      <c r="D23" s="22"/>
      <c r="E23" s="28">
        <v>465568.81</v>
      </c>
      <c r="F23" s="28">
        <f>43060.91632+14922.47368</f>
        <v>57983.39</v>
      </c>
      <c r="G23" s="25"/>
      <c r="H23" s="23"/>
      <c r="I23" s="23"/>
      <c r="J23" s="23"/>
      <c r="K23" s="27"/>
      <c r="L23" s="23"/>
      <c r="M23" s="23"/>
      <c r="N23" s="23"/>
    </row>
    <row r="24" spans="1:14" ht="93" customHeight="1">
      <c r="A24" s="24">
        <v>4</v>
      </c>
      <c r="B24" s="16" t="s">
        <v>18</v>
      </c>
      <c r="C24" s="21">
        <f t="shared" si="1"/>
        <v>5296479.676</v>
      </c>
      <c r="D24" s="21">
        <v>1401293</v>
      </c>
      <c r="E24" s="21">
        <v>3828650.756</v>
      </c>
      <c r="F24" s="29">
        <v>66535.92</v>
      </c>
      <c r="G24" s="21">
        <f>SUM(H24:J24)</f>
        <v>637215.27</v>
      </c>
      <c r="H24" s="23"/>
      <c r="I24" s="23">
        <v>630843.13</v>
      </c>
      <c r="J24" s="23">
        <v>6372.14</v>
      </c>
      <c r="K24" s="27"/>
      <c r="L24" s="23"/>
      <c r="M24" s="23"/>
      <c r="N24" s="23"/>
    </row>
    <row r="25" spans="1:14" ht="56.25">
      <c r="A25" s="24">
        <v>5</v>
      </c>
      <c r="B25" s="16" t="s">
        <v>17</v>
      </c>
      <c r="C25" s="21">
        <f t="shared" si="1"/>
        <v>3035689.46901</v>
      </c>
      <c r="D25" s="23">
        <v>442650.5</v>
      </c>
      <c r="E25" s="23">
        <v>1464318.388</v>
      </c>
      <c r="F25" s="30">
        <v>1128720.58101</v>
      </c>
      <c r="G25" s="21">
        <f>SUM(H25:J25)</f>
        <v>24991.66</v>
      </c>
      <c r="H25" s="26"/>
      <c r="I25" s="26"/>
      <c r="J25" s="23">
        <v>24991.66</v>
      </c>
      <c r="K25" s="27"/>
      <c r="L25" s="23"/>
      <c r="M25" s="23"/>
      <c r="N25" s="23"/>
    </row>
    <row r="26" spans="1:14" ht="56.25">
      <c r="A26" s="24">
        <v>6</v>
      </c>
      <c r="B26" s="16" t="s">
        <v>6</v>
      </c>
      <c r="C26" s="21">
        <f t="shared" si="1"/>
        <v>451312.246</v>
      </c>
      <c r="D26" s="23">
        <v>42352.6</v>
      </c>
      <c r="E26" s="23">
        <v>318023.166</v>
      </c>
      <c r="F26" s="23">
        <v>90936.48</v>
      </c>
      <c r="G26" s="21">
        <f>SUM(H26:J26)</f>
        <v>710631.4739999999</v>
      </c>
      <c r="H26" s="23">
        <v>274475.2</v>
      </c>
      <c r="I26" s="23">
        <v>91491.734</v>
      </c>
      <c r="J26" s="23">
        <v>344664.54</v>
      </c>
      <c r="K26" s="27"/>
      <c r="L26" s="23"/>
      <c r="M26" s="23"/>
      <c r="N26" s="23"/>
    </row>
    <row r="27" spans="1:14" ht="75">
      <c r="A27" s="24">
        <v>7</v>
      </c>
      <c r="B27" s="16" t="s">
        <v>7</v>
      </c>
      <c r="C27" s="21">
        <f t="shared" si="1"/>
        <v>1557884.85</v>
      </c>
      <c r="D27" s="31"/>
      <c r="E27" s="28">
        <v>973658.16</v>
      </c>
      <c r="F27" s="28">
        <f>190636+393590.69</f>
        <v>584226.69</v>
      </c>
      <c r="G27" s="25"/>
      <c r="H27" s="23"/>
      <c r="I27" s="23"/>
      <c r="J27" s="23"/>
      <c r="K27" s="27"/>
      <c r="L27" s="23"/>
      <c r="M27" s="23"/>
      <c r="N27" s="23"/>
    </row>
    <row r="28" spans="1:14" ht="56.25">
      <c r="A28" s="24">
        <v>8</v>
      </c>
      <c r="B28" s="16" t="s">
        <v>12</v>
      </c>
      <c r="C28" s="21">
        <f t="shared" si="1"/>
        <v>759937.5800000001</v>
      </c>
      <c r="D28" s="31"/>
      <c r="E28" s="28">
        <v>618714.41</v>
      </c>
      <c r="F28" s="28">
        <f>4668.2+136554.97</f>
        <v>141223.17</v>
      </c>
      <c r="G28" s="21">
        <f>SUM(H28:J28)</f>
        <v>537621.4</v>
      </c>
      <c r="H28" s="31"/>
      <c r="I28" s="28">
        <v>192263.37</v>
      </c>
      <c r="J28" s="28">
        <f>230000+115358.03</f>
        <v>345358.03</v>
      </c>
      <c r="K28" s="27"/>
      <c r="L28" s="23"/>
      <c r="M28" s="23"/>
      <c r="N28" s="23"/>
    </row>
    <row r="29" spans="1:14" ht="56.25">
      <c r="A29" s="24">
        <v>9</v>
      </c>
      <c r="B29" s="16" t="s">
        <v>19</v>
      </c>
      <c r="C29" s="21">
        <f t="shared" si="1"/>
        <v>173208.3956</v>
      </c>
      <c r="D29" s="31"/>
      <c r="E29" s="21"/>
      <c r="F29" s="23">
        <v>173208.3956</v>
      </c>
      <c r="G29" s="25"/>
      <c r="H29" s="23"/>
      <c r="I29" s="23"/>
      <c r="J29" s="32"/>
      <c r="K29" s="27"/>
      <c r="L29" s="23"/>
      <c r="M29" s="23"/>
      <c r="N29" s="23"/>
    </row>
    <row r="30" spans="1:14" ht="37.5">
      <c r="A30" s="24">
        <v>10</v>
      </c>
      <c r="B30" s="29" t="s">
        <v>21</v>
      </c>
      <c r="C30" s="21">
        <f t="shared" si="1"/>
        <v>773320.0900000001</v>
      </c>
      <c r="D30" s="31"/>
      <c r="E30" s="23">
        <v>697691.06</v>
      </c>
      <c r="F30" s="23">
        <v>75629.03</v>
      </c>
      <c r="G30" s="25">
        <f>SUM(H30:J30)</f>
        <v>1778938.4100000001</v>
      </c>
      <c r="H30" s="23"/>
      <c r="I30" s="23">
        <v>897470.51</v>
      </c>
      <c r="J30" s="23">
        <v>881467.9</v>
      </c>
      <c r="K30" s="25">
        <f>SUM(L30:N30)</f>
        <v>100000</v>
      </c>
      <c r="L30" s="23"/>
      <c r="M30" s="23">
        <v>62500</v>
      </c>
      <c r="N30" s="23">
        <v>37500</v>
      </c>
    </row>
    <row r="31" spans="1:14" ht="75">
      <c r="A31" s="24">
        <v>11</v>
      </c>
      <c r="B31" s="16" t="s">
        <v>39</v>
      </c>
      <c r="C31" s="21">
        <f t="shared" si="1"/>
        <v>177224.71</v>
      </c>
      <c r="D31" s="23"/>
      <c r="E31" s="23">
        <v>170610.81</v>
      </c>
      <c r="F31" s="23">
        <v>6613.9</v>
      </c>
      <c r="G31" s="25">
        <f>SUM(H31:J31)</f>
        <v>1235308.614</v>
      </c>
      <c r="H31" s="23"/>
      <c r="I31" s="23">
        <v>1152910.55</v>
      </c>
      <c r="J31" s="23">
        <v>82398.064</v>
      </c>
      <c r="K31" s="25">
        <f>SUM(L31:N31)</f>
        <v>100000</v>
      </c>
      <c r="L31" s="23"/>
      <c r="M31" s="23">
        <v>95000</v>
      </c>
      <c r="N31" s="23">
        <v>5000</v>
      </c>
    </row>
    <row r="32" spans="1:14" ht="78.75" customHeight="1">
      <c r="A32" s="24">
        <v>12</v>
      </c>
      <c r="B32" s="29" t="s">
        <v>29</v>
      </c>
      <c r="C32" s="25">
        <f t="shared" si="1"/>
        <v>0</v>
      </c>
      <c r="D32" s="23"/>
      <c r="E32" s="18"/>
      <c r="F32" s="2"/>
      <c r="G32" s="25"/>
      <c r="H32" s="23"/>
      <c r="I32" s="23"/>
      <c r="J32" s="33"/>
      <c r="K32" s="27">
        <f>SUM(L32:N32)</f>
        <v>418.35827</v>
      </c>
      <c r="L32" s="23"/>
      <c r="M32" s="23"/>
      <c r="N32" s="23">
        <v>418.35827</v>
      </c>
    </row>
    <row r="33" spans="1:14" ht="78.75" customHeight="1">
      <c r="A33" s="24">
        <v>13</v>
      </c>
      <c r="B33" s="29" t="s">
        <v>46</v>
      </c>
      <c r="C33" s="25">
        <f t="shared" si="1"/>
        <v>0</v>
      </c>
      <c r="D33" s="23"/>
      <c r="E33" s="18"/>
      <c r="F33" s="34"/>
      <c r="G33" s="25">
        <f>SUM(H33:J33)</f>
        <v>10000</v>
      </c>
      <c r="H33" s="23"/>
      <c r="I33" s="23"/>
      <c r="J33" s="23">
        <v>10000</v>
      </c>
      <c r="K33" s="27"/>
      <c r="L33" s="23"/>
      <c r="M33" s="23"/>
      <c r="N33" s="15"/>
    </row>
    <row r="34" spans="1:14" ht="75">
      <c r="A34" s="24">
        <v>14</v>
      </c>
      <c r="B34" s="16" t="s">
        <v>22</v>
      </c>
      <c r="C34" s="21">
        <f t="shared" si="1"/>
        <v>6610.1915</v>
      </c>
      <c r="D34" s="23"/>
      <c r="E34" s="18"/>
      <c r="F34" s="23">
        <v>6610.1915</v>
      </c>
      <c r="G34" s="25"/>
      <c r="H34" s="23"/>
      <c r="I34" s="23"/>
      <c r="J34" s="15"/>
      <c r="K34" s="27"/>
      <c r="L34" s="23"/>
      <c r="M34" s="23"/>
      <c r="N34" s="23"/>
    </row>
    <row r="35" spans="1:14" ht="66" customHeight="1">
      <c r="A35" s="24">
        <v>15</v>
      </c>
      <c r="B35" s="16" t="s">
        <v>11</v>
      </c>
      <c r="C35" s="21">
        <f t="shared" si="1"/>
        <v>1001026.4230000001</v>
      </c>
      <c r="D35" s="23"/>
      <c r="E35" s="28">
        <v>950975.101</v>
      </c>
      <c r="F35" s="28">
        <v>50051.322</v>
      </c>
      <c r="G35" s="25"/>
      <c r="H35" s="23"/>
      <c r="I35" s="23"/>
      <c r="J35" s="23"/>
      <c r="K35" s="27"/>
      <c r="L35" s="23"/>
      <c r="M35" s="23"/>
      <c r="N35" s="23"/>
    </row>
    <row r="36" spans="1:14" ht="68.25" customHeight="1">
      <c r="A36" s="24">
        <v>16</v>
      </c>
      <c r="B36" s="16" t="s">
        <v>43</v>
      </c>
      <c r="C36" s="21">
        <f t="shared" si="1"/>
        <v>644911.2583</v>
      </c>
      <c r="D36" s="23"/>
      <c r="E36" s="23">
        <v>611885.789</v>
      </c>
      <c r="F36" s="23">
        <v>33025.4693</v>
      </c>
      <c r="G36" s="25">
        <f>SUM(H36:J36)</f>
        <v>454341.65499999997</v>
      </c>
      <c r="H36" s="23"/>
      <c r="I36" s="23">
        <v>431624.572</v>
      </c>
      <c r="J36" s="23">
        <v>22717.083</v>
      </c>
      <c r="K36" s="27"/>
      <c r="L36" s="23"/>
      <c r="M36" s="23"/>
      <c r="N36" s="23"/>
    </row>
    <row r="37" spans="1:14" ht="68.25" customHeight="1">
      <c r="A37" s="24">
        <v>17</v>
      </c>
      <c r="B37" s="16" t="s">
        <v>37</v>
      </c>
      <c r="C37" s="21">
        <f t="shared" si="1"/>
        <v>10328.54557</v>
      </c>
      <c r="D37" s="23"/>
      <c r="E37" s="23"/>
      <c r="F37" s="23">
        <v>10328.54557</v>
      </c>
      <c r="G37" s="25"/>
      <c r="H37" s="23"/>
      <c r="I37" s="15"/>
      <c r="J37" s="15"/>
      <c r="K37" s="27"/>
      <c r="L37" s="23"/>
      <c r="M37" s="23"/>
      <c r="N37" s="23"/>
    </row>
    <row r="38" spans="1:14" ht="90" customHeight="1">
      <c r="A38" s="24">
        <v>18</v>
      </c>
      <c r="B38" s="16" t="s">
        <v>40</v>
      </c>
      <c r="C38" s="21">
        <f t="shared" si="1"/>
        <v>0</v>
      </c>
      <c r="D38" s="23"/>
      <c r="E38" s="23"/>
      <c r="F38" s="23"/>
      <c r="G38" s="25">
        <f>SUM(H38:J38)</f>
        <v>36996.45557</v>
      </c>
      <c r="H38" s="23"/>
      <c r="I38" s="15"/>
      <c r="J38" s="23">
        <v>36996.45557</v>
      </c>
      <c r="K38" s="27"/>
      <c r="L38" s="23"/>
      <c r="M38" s="23"/>
      <c r="N38" s="23"/>
    </row>
    <row r="39" spans="1:14" ht="70.5" customHeight="1">
      <c r="A39" s="24">
        <v>19</v>
      </c>
      <c r="B39" s="29" t="s">
        <v>47</v>
      </c>
      <c r="C39" s="21">
        <f t="shared" si="1"/>
        <v>60000.182</v>
      </c>
      <c r="D39" s="23"/>
      <c r="E39" s="23">
        <v>37500</v>
      </c>
      <c r="F39" s="23">
        <f>22500+0.182</f>
        <v>22500.182</v>
      </c>
      <c r="G39" s="25">
        <f>SUM(H39:J39)</f>
        <v>165390.75</v>
      </c>
      <c r="H39" s="23"/>
      <c r="I39" s="23">
        <v>82778.13</v>
      </c>
      <c r="J39" s="23">
        <v>82612.62</v>
      </c>
      <c r="K39" s="27">
        <f>SUM(L39:N39)</f>
        <v>32945.740000000005</v>
      </c>
      <c r="L39" s="23"/>
      <c r="M39" s="23">
        <v>20591.08</v>
      </c>
      <c r="N39" s="23">
        <v>12354.66</v>
      </c>
    </row>
    <row r="40" spans="1:14" ht="37.5">
      <c r="A40" s="24">
        <v>20</v>
      </c>
      <c r="B40" s="29" t="s">
        <v>23</v>
      </c>
      <c r="C40" s="21">
        <f t="shared" si="1"/>
        <v>960.78</v>
      </c>
      <c r="D40" s="18"/>
      <c r="E40" s="28">
        <v>600.49</v>
      </c>
      <c r="F40" s="28">
        <v>360.29</v>
      </c>
      <c r="G40" s="25">
        <f>SUM(H40:J40)</f>
        <v>83451.36</v>
      </c>
      <c r="H40" s="23"/>
      <c r="I40" s="35">
        <v>25353.79</v>
      </c>
      <c r="J40" s="35">
        <v>58097.57</v>
      </c>
      <c r="K40" s="27">
        <f>SUM(L40:N40)</f>
        <v>46356.33</v>
      </c>
      <c r="L40" s="23"/>
      <c r="M40" s="23">
        <v>27072.1</v>
      </c>
      <c r="N40" s="23">
        <v>19284.23</v>
      </c>
    </row>
    <row r="41" spans="1:14" ht="58.5" customHeight="1">
      <c r="A41" s="24">
        <v>21</v>
      </c>
      <c r="B41" s="29" t="s">
        <v>27</v>
      </c>
      <c r="C41" s="21">
        <f t="shared" si="1"/>
        <v>0</v>
      </c>
      <c r="D41" s="18"/>
      <c r="E41" s="23"/>
      <c r="F41" s="23"/>
      <c r="G41" s="25">
        <f>SUM(H41:J41)</f>
        <v>92014.48000000001</v>
      </c>
      <c r="H41" s="23"/>
      <c r="I41" s="23">
        <v>57509.05</v>
      </c>
      <c r="J41" s="23">
        <v>34505.43</v>
      </c>
      <c r="K41" s="27">
        <f>SUM(L41:N41)</f>
        <v>21879.73</v>
      </c>
      <c r="L41" s="23"/>
      <c r="M41" s="23">
        <v>13674.83</v>
      </c>
      <c r="N41" s="23">
        <v>8204.9</v>
      </c>
    </row>
    <row r="42" spans="1:14" ht="79.5" customHeight="1">
      <c r="A42" s="24">
        <v>22</v>
      </c>
      <c r="B42" s="29" t="s">
        <v>41</v>
      </c>
      <c r="C42" s="21">
        <f t="shared" si="1"/>
        <v>6430.54</v>
      </c>
      <c r="D42" s="18"/>
      <c r="E42" s="36"/>
      <c r="F42" s="36">
        <v>6430.54</v>
      </c>
      <c r="G42" s="25"/>
      <c r="H42" s="23"/>
      <c r="I42" s="23"/>
      <c r="J42" s="23"/>
      <c r="K42" s="27"/>
      <c r="L42" s="23"/>
      <c r="M42" s="23"/>
      <c r="N42" s="23"/>
    </row>
    <row r="43" spans="1:14" ht="79.5" customHeight="1">
      <c r="A43" s="24">
        <v>23</v>
      </c>
      <c r="B43" s="29" t="s">
        <v>54</v>
      </c>
      <c r="C43" s="25">
        <f t="shared" si="1"/>
        <v>0</v>
      </c>
      <c r="D43" s="18"/>
      <c r="E43" s="36"/>
      <c r="F43" s="36"/>
      <c r="G43" s="21">
        <f>SUM(H43:J43)</f>
        <v>3071.176</v>
      </c>
      <c r="H43" s="18"/>
      <c r="I43" s="36"/>
      <c r="J43" s="36">
        <v>3071.176</v>
      </c>
      <c r="K43" s="27"/>
      <c r="L43" s="23"/>
      <c r="M43" s="23"/>
      <c r="N43" s="23"/>
    </row>
    <row r="44" spans="1:14" ht="67.5" customHeight="1">
      <c r="A44" s="24">
        <v>24</v>
      </c>
      <c r="B44" s="29" t="s">
        <v>48</v>
      </c>
      <c r="C44" s="21">
        <f t="shared" si="1"/>
        <v>1970.782</v>
      </c>
      <c r="D44" s="18"/>
      <c r="E44" s="36"/>
      <c r="F44" s="36">
        <v>1970.782</v>
      </c>
      <c r="G44" s="25"/>
      <c r="H44" s="23"/>
      <c r="I44" s="23"/>
      <c r="J44" s="23"/>
      <c r="K44" s="27"/>
      <c r="L44" s="23"/>
      <c r="M44" s="23"/>
      <c r="N44" s="23"/>
    </row>
    <row r="45" spans="1:14" ht="103.5" customHeight="1">
      <c r="A45" s="24">
        <v>25</v>
      </c>
      <c r="B45" s="16" t="s">
        <v>49</v>
      </c>
      <c r="C45" s="21">
        <f t="shared" si="1"/>
        <v>137453.88</v>
      </c>
      <c r="D45" s="37"/>
      <c r="E45" s="38">
        <v>113479.18</v>
      </c>
      <c r="F45" s="38">
        <v>23974.7</v>
      </c>
      <c r="G45" s="25">
        <f>SUM(H45:J45)</f>
        <v>287081.33999999997</v>
      </c>
      <c r="H45" s="39"/>
      <c r="I45" s="40">
        <v>123000</v>
      </c>
      <c r="J45" s="40">
        <v>164081.34</v>
      </c>
      <c r="K45" s="18">
        <f>SUM(L45:N45)</f>
        <v>149583.97</v>
      </c>
      <c r="L45" s="23"/>
      <c r="M45" s="23">
        <v>123493.55</v>
      </c>
      <c r="N45" s="23">
        <v>26090.42</v>
      </c>
    </row>
    <row r="46" spans="1:14" ht="95.25" customHeight="1">
      <c r="A46" s="24">
        <v>26</v>
      </c>
      <c r="B46" s="16" t="s">
        <v>32</v>
      </c>
      <c r="C46" s="21">
        <f>SUM(D46:F46)</f>
        <v>360750.37</v>
      </c>
      <c r="D46" s="38">
        <v>200000</v>
      </c>
      <c r="E46" s="38">
        <v>157142.86</v>
      </c>
      <c r="F46" s="40">
        <v>3607.51</v>
      </c>
      <c r="G46" s="25">
        <f>SUM(H46:J46)</f>
        <v>901875.9</v>
      </c>
      <c r="H46" s="38">
        <v>500000</v>
      </c>
      <c r="I46" s="40">
        <v>392857.14</v>
      </c>
      <c r="J46" s="40">
        <v>9018.76</v>
      </c>
      <c r="K46" s="27"/>
      <c r="L46" s="23"/>
      <c r="M46" s="40"/>
      <c r="N46" s="40"/>
    </row>
    <row r="47" spans="1:14" ht="81" customHeight="1">
      <c r="A47" s="24">
        <v>27</v>
      </c>
      <c r="B47" s="16" t="s">
        <v>50</v>
      </c>
      <c r="C47" s="25"/>
      <c r="D47" s="37"/>
      <c r="E47" s="41"/>
      <c r="F47" s="41"/>
      <c r="G47" s="25">
        <f>SUM(H47:J47)</f>
        <v>70000</v>
      </c>
      <c r="H47" s="37"/>
      <c r="I47" s="40">
        <v>42840</v>
      </c>
      <c r="J47" s="40">
        <v>27160</v>
      </c>
      <c r="K47" s="18">
        <f>SUM(L47:N47)</f>
        <v>59000</v>
      </c>
      <c r="L47" s="23"/>
      <c r="M47" s="42">
        <v>36108</v>
      </c>
      <c r="N47" s="42">
        <v>22892</v>
      </c>
    </row>
    <row r="48" spans="1:14" ht="52.5" customHeight="1">
      <c r="A48" s="24">
        <v>28</v>
      </c>
      <c r="B48" s="16" t="s">
        <v>26</v>
      </c>
      <c r="C48" s="21">
        <f t="shared" si="1"/>
        <v>12537.93</v>
      </c>
      <c r="D48" s="37"/>
      <c r="E48" s="38">
        <v>7861.28</v>
      </c>
      <c r="F48" s="38">
        <v>4676.65</v>
      </c>
      <c r="G48" s="25">
        <f>SUM(H48:J48)</f>
        <v>248212.59999999998</v>
      </c>
      <c r="H48" s="37"/>
      <c r="I48" s="40">
        <v>155629.3</v>
      </c>
      <c r="J48" s="40">
        <v>92583.3</v>
      </c>
      <c r="K48" s="18">
        <f>SUM(L48:N48)</f>
        <v>397513.75</v>
      </c>
      <c r="L48" s="23"/>
      <c r="M48" s="42">
        <v>249241.12</v>
      </c>
      <c r="N48" s="42">
        <v>148272.63</v>
      </c>
    </row>
    <row r="49" spans="1:14" ht="119.25" customHeight="1">
      <c r="A49" s="24">
        <v>29</v>
      </c>
      <c r="B49" s="16" t="s">
        <v>55</v>
      </c>
      <c r="C49" s="21">
        <f t="shared" si="1"/>
        <v>49.31018</v>
      </c>
      <c r="D49" s="37"/>
      <c r="E49" s="38"/>
      <c r="F49" s="38">
        <v>49.31018</v>
      </c>
      <c r="G49" s="25"/>
      <c r="H49" s="37"/>
      <c r="I49" s="40"/>
      <c r="J49" s="40"/>
      <c r="K49" s="18"/>
      <c r="L49" s="23"/>
      <c r="M49" s="38"/>
      <c r="N49" s="40"/>
    </row>
    <row r="50" spans="1:14" ht="39.75" customHeight="1">
      <c r="A50" s="24">
        <v>30</v>
      </c>
      <c r="B50" s="16" t="s">
        <v>33</v>
      </c>
      <c r="C50" s="21">
        <f t="shared" si="1"/>
        <v>10000</v>
      </c>
      <c r="D50" s="37"/>
      <c r="E50" s="38">
        <v>6120</v>
      </c>
      <c r="F50" s="38">
        <v>3880</v>
      </c>
      <c r="G50" s="25">
        <f>SUM(H50:J50)</f>
        <v>30134.870000000003</v>
      </c>
      <c r="H50" s="37"/>
      <c r="I50" s="40">
        <v>18442.54</v>
      </c>
      <c r="J50" s="40">
        <v>11692.33</v>
      </c>
      <c r="K50" s="27"/>
      <c r="L50" s="23"/>
      <c r="M50" s="23"/>
      <c r="N50" s="23"/>
    </row>
    <row r="51" spans="1:14" ht="71.25" customHeight="1">
      <c r="A51" s="24">
        <v>31</v>
      </c>
      <c r="B51" s="16" t="s">
        <v>34</v>
      </c>
      <c r="C51" s="21">
        <f t="shared" si="1"/>
        <v>54650</v>
      </c>
      <c r="D51" s="37"/>
      <c r="E51" s="38">
        <v>33445.8</v>
      </c>
      <c r="F51" s="38">
        <v>21204.2</v>
      </c>
      <c r="G51" s="21">
        <f>SUM(H51:J51)</f>
        <v>71779.81</v>
      </c>
      <c r="H51" s="37"/>
      <c r="I51" s="38">
        <v>43929.24</v>
      </c>
      <c r="J51" s="38">
        <v>27850.57</v>
      </c>
      <c r="K51" s="27"/>
      <c r="L51" s="23"/>
      <c r="M51" s="23"/>
      <c r="N51" s="23"/>
    </row>
    <row r="52" spans="1:14" ht="77.25" customHeight="1">
      <c r="A52" s="24">
        <v>32</v>
      </c>
      <c r="B52" s="16" t="s">
        <v>59</v>
      </c>
      <c r="C52" s="21">
        <f t="shared" si="1"/>
        <v>30750</v>
      </c>
      <c r="D52" s="37"/>
      <c r="E52" s="38">
        <v>18819</v>
      </c>
      <c r="F52" s="38">
        <v>11931</v>
      </c>
      <c r="G52" s="25">
        <f>SUM(H52:J52)</f>
        <v>31139.58</v>
      </c>
      <c r="H52" s="37"/>
      <c r="I52" s="40">
        <v>19057.43</v>
      </c>
      <c r="J52" s="40">
        <v>12082.15</v>
      </c>
      <c r="K52" s="27"/>
      <c r="L52" s="23"/>
      <c r="M52" s="23"/>
      <c r="N52" s="23"/>
    </row>
    <row r="53" spans="1:14" ht="39.75" customHeight="1">
      <c r="A53" s="24">
        <v>33</v>
      </c>
      <c r="B53" s="16" t="s">
        <v>35</v>
      </c>
      <c r="C53" s="25">
        <f t="shared" si="1"/>
        <v>0</v>
      </c>
      <c r="D53" s="37"/>
      <c r="E53" s="41"/>
      <c r="F53" s="38"/>
      <c r="G53" s="21">
        <f>SUM(H53:J53)</f>
        <v>9990</v>
      </c>
      <c r="H53" s="37"/>
      <c r="I53" s="41"/>
      <c r="J53" s="38">
        <v>9990</v>
      </c>
      <c r="K53" s="27"/>
      <c r="L53" s="23"/>
      <c r="M53" s="23"/>
      <c r="N53" s="23"/>
    </row>
    <row r="54" spans="1:14" ht="94.5" customHeight="1">
      <c r="A54" s="24">
        <v>34</v>
      </c>
      <c r="B54" s="16" t="s">
        <v>42</v>
      </c>
      <c r="C54" s="25">
        <f t="shared" si="1"/>
        <v>0</v>
      </c>
      <c r="D54" s="37"/>
      <c r="E54" s="41"/>
      <c r="F54" s="38"/>
      <c r="G54" s="21">
        <f>SUM(H54:J54)</f>
        <v>14999</v>
      </c>
      <c r="H54" s="37"/>
      <c r="I54" s="41"/>
      <c r="J54" s="38">
        <v>14999</v>
      </c>
      <c r="K54" s="27"/>
      <c r="L54" s="23"/>
      <c r="M54" s="23"/>
      <c r="N54" s="23"/>
    </row>
    <row r="55" spans="1:14" ht="105" customHeight="1">
      <c r="A55" s="24">
        <v>35</v>
      </c>
      <c r="B55" s="16" t="s">
        <v>38</v>
      </c>
      <c r="C55" s="21">
        <f t="shared" si="1"/>
        <v>21826.63234</v>
      </c>
      <c r="D55" s="37"/>
      <c r="E55" s="41"/>
      <c r="F55" s="38">
        <v>21826.63234</v>
      </c>
      <c r="G55" s="25"/>
      <c r="H55" s="37"/>
      <c r="I55" s="40"/>
      <c r="J55" s="40"/>
      <c r="K55" s="27"/>
      <c r="L55" s="23"/>
      <c r="M55" s="23"/>
      <c r="N55" s="23"/>
    </row>
    <row r="56" spans="1:14" ht="47.25" customHeight="1">
      <c r="A56" s="24">
        <v>36</v>
      </c>
      <c r="B56" s="16" t="s">
        <v>13</v>
      </c>
      <c r="C56" s="21">
        <f t="shared" si="1"/>
        <v>17942.89316</v>
      </c>
      <c r="D56" s="18"/>
      <c r="E56" s="40">
        <v>15081.37312</v>
      </c>
      <c r="F56" s="38">
        <v>2861.52004</v>
      </c>
      <c r="G56" s="25"/>
      <c r="H56" s="23"/>
      <c r="I56" s="23"/>
      <c r="J56" s="23"/>
      <c r="K56" s="27"/>
      <c r="L56" s="23"/>
      <c r="M56" s="23"/>
      <c r="N56" s="23"/>
    </row>
    <row r="57" spans="1:14" ht="47.25" customHeight="1">
      <c r="A57" s="24">
        <v>37</v>
      </c>
      <c r="B57" s="16" t="s">
        <v>36</v>
      </c>
      <c r="C57" s="21">
        <f t="shared" si="1"/>
        <v>426083.44768</v>
      </c>
      <c r="D57" s="18"/>
      <c r="E57" s="40">
        <v>189005.86251</v>
      </c>
      <c r="F57" s="38">
        <f>228789.58517+8288</f>
        <v>237077.58517</v>
      </c>
      <c r="G57" s="25"/>
      <c r="H57" s="23"/>
      <c r="I57" s="23"/>
      <c r="J57" s="23"/>
      <c r="K57" s="27"/>
      <c r="L57" s="23"/>
      <c r="M57" s="23"/>
      <c r="N57" s="23"/>
    </row>
    <row r="58" spans="1:14" ht="84" customHeight="1">
      <c r="A58" s="24">
        <v>38</v>
      </c>
      <c r="B58" s="29" t="s">
        <v>44</v>
      </c>
      <c r="C58" s="21">
        <f t="shared" si="1"/>
        <v>0</v>
      </c>
      <c r="D58" s="18"/>
      <c r="E58" s="40"/>
      <c r="F58" s="40"/>
      <c r="G58" s="25">
        <f>SUM(H58:J58)</f>
        <v>89008</v>
      </c>
      <c r="H58" s="23"/>
      <c r="I58" s="23">
        <v>88117</v>
      </c>
      <c r="J58" s="23">
        <v>891</v>
      </c>
      <c r="K58" s="27"/>
      <c r="L58" s="23"/>
      <c r="M58" s="23"/>
      <c r="N58" s="23"/>
    </row>
    <row r="59" spans="1:14" ht="99" customHeight="1">
      <c r="A59" s="24">
        <v>39</v>
      </c>
      <c r="B59" s="29" t="s">
        <v>10</v>
      </c>
      <c r="C59" s="21">
        <f>SUM(D59:F59)</f>
        <v>82167.448</v>
      </c>
      <c r="D59" s="43"/>
      <c r="E59" s="28">
        <v>82167.448</v>
      </c>
      <c r="F59" s="18"/>
      <c r="G59" s="25">
        <f>SUM(H59:J59)</f>
        <v>91449</v>
      </c>
      <c r="H59" s="23"/>
      <c r="I59" s="35">
        <v>91449</v>
      </c>
      <c r="J59" s="23"/>
      <c r="K59" s="18">
        <f>SUM(L59:N59)</f>
        <v>121932</v>
      </c>
      <c r="L59" s="23"/>
      <c r="M59" s="35">
        <v>121932</v>
      </c>
      <c r="N59" s="23"/>
    </row>
    <row r="60" spans="1:14" ht="57.75" customHeight="1">
      <c r="A60" s="24">
        <v>40</v>
      </c>
      <c r="B60" s="29" t="s">
        <v>57</v>
      </c>
      <c r="C60" s="21">
        <f>SUM(D60:F60)</f>
        <v>1000.001</v>
      </c>
      <c r="D60" s="43"/>
      <c r="E60" s="28"/>
      <c r="F60" s="18">
        <f>0.001+1000</f>
        <v>1000.001</v>
      </c>
      <c r="G60" s="25">
        <f>SUM(H60:J60)</f>
        <v>0</v>
      </c>
      <c r="H60" s="23"/>
      <c r="I60" s="35"/>
      <c r="J60" s="23"/>
      <c r="K60" s="18"/>
      <c r="L60" s="23"/>
      <c r="M60" s="35"/>
      <c r="N60" s="23"/>
    </row>
    <row r="61" spans="1:14" ht="28.5" customHeight="1">
      <c r="A61" s="5"/>
      <c r="B61" s="44"/>
      <c r="C61" s="45"/>
      <c r="D61" s="46"/>
      <c r="E61" s="45"/>
      <c r="F61" s="45"/>
      <c r="G61" s="47"/>
      <c r="H61" s="47"/>
      <c r="I61" s="47"/>
      <c r="J61" s="47"/>
      <c r="K61" s="47"/>
      <c r="L61" s="47"/>
      <c r="M61" s="47"/>
      <c r="N61" s="47"/>
    </row>
    <row r="62" spans="1:14" s="53" customFormat="1" ht="117" customHeight="1">
      <c r="A62" s="48" t="s">
        <v>15</v>
      </c>
      <c r="B62" s="49"/>
      <c r="C62" s="50"/>
      <c r="D62" s="49"/>
      <c r="E62" s="49"/>
      <c r="F62" s="51"/>
      <c r="G62" s="52"/>
      <c r="H62" s="52"/>
      <c r="I62" s="52"/>
      <c r="J62" s="52"/>
      <c r="K62" s="52"/>
      <c r="L62" s="52"/>
      <c r="M62" s="52"/>
      <c r="N62" s="52"/>
    </row>
    <row r="63" spans="1:14" s="53" customFormat="1" ht="53.25" customHeight="1">
      <c r="A63" s="49" t="s">
        <v>16</v>
      </c>
      <c r="B63" s="49"/>
      <c r="C63" s="49"/>
      <c r="D63" s="49"/>
      <c r="E63" s="49"/>
      <c r="G63" s="54" t="s">
        <v>14</v>
      </c>
      <c r="H63" s="52"/>
      <c r="I63" s="52"/>
      <c r="J63" s="52"/>
      <c r="K63" s="52"/>
      <c r="L63" s="52"/>
      <c r="M63" s="52"/>
      <c r="N63" s="52"/>
    </row>
    <row r="64" spans="1:14" ht="19.5" customHeight="1">
      <c r="A64" s="49"/>
      <c r="B64" s="49"/>
      <c r="C64" s="49"/>
      <c r="D64" s="49"/>
      <c r="E64" s="51"/>
      <c r="G64" s="47"/>
      <c r="H64" s="47"/>
      <c r="I64" s="47"/>
      <c r="J64" s="47"/>
      <c r="K64" s="47"/>
      <c r="L64" s="47"/>
      <c r="M64" s="47"/>
      <c r="N64" s="47"/>
    </row>
    <row r="65" spans="1:14" ht="18.75">
      <c r="A65" s="32"/>
      <c r="B65" s="32"/>
      <c r="C65" s="32"/>
      <c r="D65" s="32"/>
      <c r="E65" s="32"/>
      <c r="F65" s="32"/>
      <c r="G65" s="47"/>
      <c r="H65" s="47"/>
      <c r="I65" s="47"/>
      <c r="J65" s="47"/>
      <c r="K65" s="47"/>
      <c r="L65" s="47"/>
      <c r="M65" s="47"/>
      <c r="N65" s="47"/>
    </row>
    <row r="66" spans="1:14" ht="18.75">
      <c r="A66" s="32"/>
      <c r="B66" s="32"/>
      <c r="C66" s="32"/>
      <c r="D66" s="32"/>
      <c r="E66" s="32"/>
      <c r="F66" s="32"/>
      <c r="G66" s="47"/>
      <c r="H66" s="47"/>
      <c r="I66" s="47"/>
      <c r="J66" s="47"/>
      <c r="K66" s="47"/>
      <c r="L66" s="47"/>
      <c r="M66" s="47"/>
      <c r="N66" s="47"/>
    </row>
    <row r="67" spans="7:14" ht="15">
      <c r="G67" s="47"/>
      <c r="H67" s="47"/>
      <c r="I67" s="47"/>
      <c r="J67" s="47"/>
      <c r="K67" s="47"/>
      <c r="L67" s="47"/>
      <c r="M67" s="47"/>
      <c r="N67" s="47"/>
    </row>
    <row r="68" spans="7:14" ht="15">
      <c r="G68" s="47"/>
      <c r="H68" s="47"/>
      <c r="I68" s="47"/>
      <c r="J68" s="47"/>
      <c r="K68" s="47"/>
      <c r="L68" s="47"/>
      <c r="M68" s="47"/>
      <c r="N68" s="47"/>
    </row>
    <row r="69" spans="7:14" ht="15">
      <c r="G69" s="47"/>
      <c r="H69" s="47"/>
      <c r="I69" s="47"/>
      <c r="J69" s="47"/>
      <c r="K69" s="47"/>
      <c r="L69" s="47"/>
      <c r="M69" s="47"/>
      <c r="N69" s="47"/>
    </row>
    <row r="70" spans="7:14" ht="15">
      <c r="G70" s="47"/>
      <c r="H70" s="47"/>
      <c r="I70" s="47"/>
      <c r="J70" s="47"/>
      <c r="K70" s="47"/>
      <c r="L70" s="47"/>
      <c r="M70" s="47"/>
      <c r="N70" s="47"/>
    </row>
    <row r="71" spans="7:14" ht="15">
      <c r="G71" s="47"/>
      <c r="H71" s="47"/>
      <c r="I71" s="47"/>
      <c r="J71" s="47"/>
      <c r="K71" s="47"/>
      <c r="L71" s="47"/>
      <c r="M71" s="47"/>
      <c r="N71" s="47"/>
    </row>
    <row r="72" spans="7:14" ht="15">
      <c r="G72" s="47"/>
      <c r="H72" s="47"/>
      <c r="I72" s="47"/>
      <c r="J72" s="47"/>
      <c r="K72" s="47"/>
      <c r="L72" s="47"/>
      <c r="M72" s="47"/>
      <c r="N72" s="47"/>
    </row>
    <row r="73" spans="7:14" ht="15">
      <c r="G73" s="47"/>
      <c r="H73" s="47"/>
      <c r="I73" s="47"/>
      <c r="J73" s="47"/>
      <c r="K73" s="47"/>
      <c r="L73" s="47"/>
      <c r="M73" s="47"/>
      <c r="N73" s="47"/>
    </row>
    <row r="74" spans="7:14" ht="15">
      <c r="G74" s="47"/>
      <c r="H74" s="47"/>
      <c r="I74" s="47"/>
      <c r="J74" s="47"/>
      <c r="K74" s="47"/>
      <c r="L74" s="47"/>
      <c r="M74" s="47"/>
      <c r="N74" s="47"/>
    </row>
    <row r="75" spans="1:14" ht="15">
      <c r="A75" s="46"/>
      <c r="B75" s="46"/>
      <c r="G75" s="47"/>
      <c r="H75" s="47"/>
      <c r="I75" s="47"/>
      <c r="J75" s="47"/>
      <c r="K75" s="47"/>
      <c r="L75" s="47"/>
      <c r="M75" s="47"/>
      <c r="N75" s="47"/>
    </row>
    <row r="76" spans="1:14" ht="15">
      <c r="A76" s="46"/>
      <c r="B76" s="46"/>
      <c r="G76" s="47"/>
      <c r="H76" s="47"/>
      <c r="I76" s="47"/>
      <c r="J76" s="47"/>
      <c r="K76" s="47"/>
      <c r="L76" s="47"/>
      <c r="M76" s="47"/>
      <c r="N76" s="47"/>
    </row>
    <row r="77" spans="1:14" ht="15">
      <c r="A77" s="46"/>
      <c r="B77" s="46"/>
      <c r="G77" s="47"/>
      <c r="H77" s="47"/>
      <c r="I77" s="47"/>
      <c r="J77" s="47"/>
      <c r="K77" s="47"/>
      <c r="L77" s="47"/>
      <c r="M77" s="47"/>
      <c r="N77" s="47"/>
    </row>
    <row r="78" spans="1:14" ht="15">
      <c r="A78" s="46"/>
      <c r="B78" s="46"/>
      <c r="G78" s="47"/>
      <c r="H78" s="47"/>
      <c r="I78" s="47"/>
      <c r="J78" s="47"/>
      <c r="K78" s="47"/>
      <c r="L78" s="47"/>
      <c r="M78" s="47"/>
      <c r="N78" s="47"/>
    </row>
    <row r="79" spans="1:14" ht="15">
      <c r="A79" s="46"/>
      <c r="B79" s="46"/>
      <c r="G79" s="47"/>
      <c r="H79" s="47"/>
      <c r="I79" s="47"/>
      <c r="J79" s="47"/>
      <c r="K79" s="47"/>
      <c r="L79" s="47"/>
      <c r="M79" s="47"/>
      <c r="N79" s="47"/>
    </row>
    <row r="80" spans="1:14" ht="15">
      <c r="A80" s="46"/>
      <c r="B80" s="46"/>
      <c r="G80" s="47"/>
      <c r="H80" s="47"/>
      <c r="I80" s="47"/>
      <c r="J80" s="47"/>
      <c r="K80" s="47"/>
      <c r="L80" s="47"/>
      <c r="M80" s="47"/>
      <c r="N80" s="47"/>
    </row>
    <row r="81" spans="1:14" ht="15">
      <c r="A81" s="46"/>
      <c r="B81" s="46"/>
      <c r="G81" s="47"/>
      <c r="H81" s="47"/>
      <c r="I81" s="47"/>
      <c r="J81" s="47"/>
      <c r="K81" s="47"/>
      <c r="L81" s="47"/>
      <c r="M81" s="47"/>
      <c r="N81" s="47"/>
    </row>
    <row r="82" spans="1:14" ht="15">
      <c r="A82" s="46"/>
      <c r="B82" s="46"/>
      <c r="G82" s="47"/>
      <c r="H82" s="47"/>
      <c r="I82" s="47"/>
      <c r="J82" s="47"/>
      <c r="K82" s="47"/>
      <c r="L82" s="47"/>
      <c r="M82" s="47"/>
      <c r="N82" s="47"/>
    </row>
    <row r="83" spans="1:14" ht="15">
      <c r="A83" s="46"/>
      <c r="B83" s="46"/>
      <c r="G83" s="47"/>
      <c r="H83" s="47"/>
      <c r="I83" s="47"/>
      <c r="J83" s="47"/>
      <c r="K83" s="47"/>
      <c r="L83" s="47"/>
      <c r="M83" s="47"/>
      <c r="N83" s="47"/>
    </row>
    <row r="84" spans="1:14" ht="15">
      <c r="A84" s="46"/>
      <c r="B84" s="46"/>
      <c r="G84" s="47"/>
      <c r="H84" s="47"/>
      <c r="I84" s="47"/>
      <c r="J84" s="47"/>
      <c r="K84" s="47"/>
      <c r="L84" s="47"/>
      <c r="M84" s="47"/>
      <c r="N84" s="47"/>
    </row>
    <row r="85" spans="1:14" ht="15">
      <c r="A85" s="46"/>
      <c r="B85" s="46"/>
      <c r="G85" s="47"/>
      <c r="H85" s="47"/>
      <c r="I85" s="47"/>
      <c r="J85" s="47"/>
      <c r="K85" s="47"/>
      <c r="L85" s="47"/>
      <c r="M85" s="47"/>
      <c r="N85" s="47"/>
    </row>
    <row r="86" spans="1:14" ht="15">
      <c r="A86" s="46"/>
      <c r="B86" s="46"/>
      <c r="G86" s="47"/>
      <c r="H86" s="47"/>
      <c r="I86" s="47"/>
      <c r="J86" s="47"/>
      <c r="K86" s="47"/>
      <c r="L86" s="47"/>
      <c r="M86" s="47"/>
      <c r="N86" s="47"/>
    </row>
    <row r="87" spans="1:14" ht="15">
      <c r="A87" s="46"/>
      <c r="B87" s="46"/>
      <c r="G87" s="47"/>
      <c r="H87" s="47"/>
      <c r="I87" s="47"/>
      <c r="J87" s="47"/>
      <c r="K87" s="47"/>
      <c r="L87" s="47"/>
      <c r="M87" s="47"/>
      <c r="N87" s="47"/>
    </row>
    <row r="88" spans="1:14" ht="15">
      <c r="A88" s="46"/>
      <c r="B88" s="46"/>
      <c r="G88" s="47"/>
      <c r="H88" s="47"/>
      <c r="I88" s="47"/>
      <c r="J88" s="47"/>
      <c r="K88" s="47"/>
      <c r="L88" s="47"/>
      <c r="M88" s="47"/>
      <c r="N88" s="47"/>
    </row>
    <row r="89" spans="1:14" ht="15">
      <c r="A89" s="46"/>
      <c r="B89" s="46"/>
      <c r="G89" s="47"/>
      <c r="H89" s="47"/>
      <c r="I89" s="47"/>
      <c r="J89" s="47"/>
      <c r="K89" s="47"/>
      <c r="L89" s="47"/>
      <c r="M89" s="47"/>
      <c r="N89" s="47"/>
    </row>
    <row r="90" spans="7:14" ht="15">
      <c r="G90" s="47"/>
      <c r="H90" s="47"/>
      <c r="I90" s="47"/>
      <c r="J90" s="47"/>
      <c r="K90" s="47"/>
      <c r="L90" s="47"/>
      <c r="M90" s="47"/>
      <c r="N90" s="47"/>
    </row>
    <row r="91" spans="7:14" ht="15">
      <c r="G91" s="47"/>
      <c r="H91" s="47"/>
      <c r="I91" s="47"/>
      <c r="J91" s="47"/>
      <c r="K91" s="47"/>
      <c r="L91" s="47"/>
      <c r="M91" s="47"/>
      <c r="N91" s="47"/>
    </row>
    <row r="92" spans="7:14" ht="15">
      <c r="G92" s="47"/>
      <c r="H92" s="47"/>
      <c r="I92" s="47"/>
      <c r="J92" s="47"/>
      <c r="K92" s="47"/>
      <c r="L92" s="47"/>
      <c r="M92" s="47"/>
      <c r="N92" s="47"/>
    </row>
    <row r="93" spans="7:14" ht="15">
      <c r="G93" s="47"/>
      <c r="H93" s="47"/>
      <c r="I93" s="47"/>
      <c r="J93" s="47"/>
      <c r="K93" s="47"/>
      <c r="L93" s="47"/>
      <c r="M93" s="47"/>
      <c r="N93" s="47"/>
    </row>
    <row r="94" spans="7:14" ht="15">
      <c r="G94" s="47"/>
      <c r="H94" s="47"/>
      <c r="I94" s="47"/>
      <c r="J94" s="47"/>
      <c r="K94" s="47"/>
      <c r="L94" s="47"/>
      <c r="M94" s="47"/>
      <c r="N94" s="47"/>
    </row>
    <row r="95" spans="7:14" ht="15">
      <c r="G95" s="47"/>
      <c r="H95" s="47"/>
      <c r="I95" s="47"/>
      <c r="J95" s="47"/>
      <c r="K95" s="47"/>
      <c r="L95" s="47"/>
      <c r="M95" s="47"/>
      <c r="N95" s="47"/>
    </row>
    <row r="96" spans="7:14" ht="15">
      <c r="G96" s="47"/>
      <c r="H96" s="47"/>
      <c r="I96" s="47"/>
      <c r="J96" s="47"/>
      <c r="K96" s="47"/>
      <c r="L96" s="47"/>
      <c r="M96" s="47"/>
      <c r="N96" s="47"/>
    </row>
    <row r="97" spans="7:14" ht="15">
      <c r="G97" s="47"/>
      <c r="H97" s="47"/>
      <c r="I97" s="47"/>
      <c r="J97" s="47"/>
      <c r="K97" s="47"/>
      <c r="L97" s="47"/>
      <c r="M97" s="47"/>
      <c r="N97" s="47"/>
    </row>
    <row r="98" spans="7:14" ht="15">
      <c r="G98" s="47"/>
      <c r="H98" s="47"/>
      <c r="I98" s="47"/>
      <c r="J98" s="47"/>
      <c r="K98" s="47"/>
      <c r="L98" s="47"/>
      <c r="M98" s="47"/>
      <c r="N98" s="47"/>
    </row>
    <row r="99" spans="7:14" ht="15">
      <c r="G99" s="47"/>
      <c r="H99" s="47"/>
      <c r="I99" s="47"/>
      <c r="J99" s="47"/>
      <c r="K99" s="47"/>
      <c r="L99" s="47"/>
      <c r="M99" s="47"/>
      <c r="N99" s="47"/>
    </row>
    <row r="100" spans="7:14" ht="15">
      <c r="G100" s="47"/>
      <c r="H100" s="47"/>
      <c r="I100" s="47"/>
      <c r="J100" s="47"/>
      <c r="K100" s="47"/>
      <c r="L100" s="47"/>
      <c r="M100" s="47"/>
      <c r="N100" s="47"/>
    </row>
    <row r="101" spans="7:14" ht="15">
      <c r="G101" s="47"/>
      <c r="H101" s="47"/>
      <c r="I101" s="47"/>
      <c r="J101" s="47"/>
      <c r="K101" s="47"/>
      <c r="L101" s="47"/>
      <c r="M101" s="47"/>
      <c r="N101" s="47"/>
    </row>
    <row r="102" spans="7:14" ht="15">
      <c r="G102" s="47"/>
      <c r="H102" s="47"/>
      <c r="I102" s="47"/>
      <c r="J102" s="47"/>
      <c r="K102" s="47"/>
      <c r="L102" s="47"/>
      <c r="M102" s="47"/>
      <c r="N102" s="47"/>
    </row>
    <row r="103" spans="7:14" ht="15">
      <c r="G103" s="47"/>
      <c r="H103" s="47"/>
      <c r="I103" s="47"/>
      <c r="J103" s="47"/>
      <c r="K103" s="47"/>
      <c r="L103" s="47"/>
      <c r="M103" s="47"/>
      <c r="N103" s="47"/>
    </row>
    <row r="104" spans="7:14" ht="15">
      <c r="G104" s="47"/>
      <c r="H104" s="47"/>
      <c r="I104" s="47"/>
      <c r="J104" s="47"/>
      <c r="K104" s="47"/>
      <c r="L104" s="47"/>
      <c r="M104" s="47"/>
      <c r="N104" s="47"/>
    </row>
    <row r="105" spans="7:14" ht="15">
      <c r="G105" s="47"/>
      <c r="H105" s="47"/>
      <c r="I105" s="47"/>
      <c r="J105" s="47"/>
      <c r="K105" s="47"/>
      <c r="L105" s="47"/>
      <c r="M105" s="47"/>
      <c r="N105" s="47"/>
    </row>
    <row r="106" spans="7:14" ht="15">
      <c r="G106" s="47"/>
      <c r="H106" s="47"/>
      <c r="I106" s="47"/>
      <c r="J106" s="47"/>
      <c r="K106" s="47"/>
      <c r="L106" s="47"/>
      <c r="M106" s="47"/>
      <c r="N106" s="47"/>
    </row>
    <row r="107" spans="7:14" ht="15">
      <c r="G107" s="47"/>
      <c r="H107" s="47"/>
      <c r="I107" s="47"/>
      <c r="J107" s="47"/>
      <c r="K107" s="47"/>
      <c r="L107" s="47"/>
      <c r="M107" s="47"/>
      <c r="N107" s="47"/>
    </row>
    <row r="108" spans="7:14" ht="15">
      <c r="G108" s="47"/>
      <c r="H108" s="47"/>
      <c r="I108" s="47"/>
      <c r="J108" s="47"/>
      <c r="K108" s="47"/>
      <c r="L108" s="47"/>
      <c r="M108" s="47"/>
      <c r="N108" s="47"/>
    </row>
    <row r="109" spans="7:14" ht="15">
      <c r="G109" s="47"/>
      <c r="H109" s="47"/>
      <c r="I109" s="47"/>
      <c r="J109" s="47"/>
      <c r="K109" s="47"/>
      <c r="L109" s="47"/>
      <c r="M109" s="47"/>
      <c r="N109" s="47"/>
    </row>
    <row r="110" spans="7:14" ht="15">
      <c r="G110" s="47"/>
      <c r="H110" s="47"/>
      <c r="I110" s="47"/>
      <c r="J110" s="47"/>
      <c r="K110" s="47"/>
      <c r="L110" s="47"/>
      <c r="M110" s="47"/>
      <c r="N110" s="47"/>
    </row>
    <row r="111" spans="7:14" ht="15">
      <c r="G111" s="47"/>
      <c r="H111" s="47"/>
      <c r="I111" s="47"/>
      <c r="J111" s="47"/>
      <c r="K111" s="47"/>
      <c r="L111" s="47"/>
      <c r="M111" s="47"/>
      <c r="N111" s="47"/>
    </row>
    <row r="112" spans="7:14" ht="15">
      <c r="G112" s="47"/>
      <c r="H112" s="47"/>
      <c r="I112" s="47"/>
      <c r="J112" s="47"/>
      <c r="K112" s="47"/>
      <c r="L112" s="47"/>
      <c r="M112" s="47"/>
      <c r="N112" s="47"/>
    </row>
    <row r="113" spans="7:14" ht="15">
      <c r="G113" s="47"/>
      <c r="H113" s="47"/>
      <c r="I113" s="47"/>
      <c r="J113" s="47"/>
      <c r="K113" s="47"/>
      <c r="L113" s="47"/>
      <c r="M113" s="47"/>
      <c r="N113" s="47"/>
    </row>
    <row r="114" spans="7:14" ht="15">
      <c r="G114" s="47"/>
      <c r="H114" s="47"/>
      <c r="I114" s="47"/>
      <c r="J114" s="47"/>
      <c r="K114" s="47"/>
      <c r="L114" s="47"/>
      <c r="M114" s="47"/>
      <c r="N114" s="47"/>
    </row>
    <row r="115" spans="7:14" ht="15">
      <c r="G115" s="47"/>
      <c r="H115" s="47"/>
      <c r="I115" s="47"/>
      <c r="J115" s="47"/>
      <c r="K115" s="47"/>
      <c r="L115" s="47"/>
      <c r="M115" s="47"/>
      <c r="N115" s="47"/>
    </row>
    <row r="116" spans="7:14" ht="15">
      <c r="G116" s="47"/>
      <c r="H116" s="47"/>
      <c r="I116" s="47"/>
      <c r="J116" s="47"/>
      <c r="K116" s="47"/>
      <c r="L116" s="47"/>
      <c r="M116" s="47"/>
      <c r="N116" s="47"/>
    </row>
    <row r="117" spans="7:14" ht="15">
      <c r="G117" s="47"/>
      <c r="H117" s="47"/>
      <c r="I117" s="47"/>
      <c r="J117" s="47"/>
      <c r="K117" s="47"/>
      <c r="L117" s="47"/>
      <c r="M117" s="47"/>
      <c r="N117" s="47"/>
    </row>
    <row r="118" spans="7:14" ht="15">
      <c r="G118" s="47"/>
      <c r="H118" s="47"/>
      <c r="I118" s="47"/>
      <c r="J118" s="47"/>
      <c r="K118" s="47"/>
      <c r="L118" s="47"/>
      <c r="M118" s="47"/>
      <c r="N118" s="47"/>
    </row>
    <row r="119" spans="7:14" ht="15">
      <c r="G119" s="47"/>
      <c r="H119" s="47"/>
      <c r="I119" s="47"/>
      <c r="J119" s="47"/>
      <c r="K119" s="47"/>
      <c r="L119" s="47"/>
      <c r="M119" s="47"/>
      <c r="N119" s="47"/>
    </row>
    <row r="120" spans="7:14" ht="15">
      <c r="G120" s="47"/>
      <c r="H120" s="47"/>
      <c r="I120" s="47"/>
      <c r="J120" s="47"/>
      <c r="K120" s="47"/>
      <c r="L120" s="47"/>
      <c r="M120" s="47"/>
      <c r="N120" s="47"/>
    </row>
    <row r="121" spans="7:14" ht="15">
      <c r="G121" s="47"/>
      <c r="H121" s="47"/>
      <c r="I121" s="47"/>
      <c r="J121" s="47"/>
      <c r="K121" s="47"/>
      <c r="L121" s="47"/>
      <c r="M121" s="47"/>
      <c r="N121" s="47"/>
    </row>
    <row r="122" spans="7:14" ht="15">
      <c r="G122" s="47"/>
      <c r="H122" s="47"/>
      <c r="I122" s="47"/>
      <c r="J122" s="47"/>
      <c r="K122" s="47"/>
      <c r="L122" s="47"/>
      <c r="M122" s="47"/>
      <c r="N122" s="47"/>
    </row>
    <row r="123" spans="7:14" ht="15">
      <c r="G123" s="47"/>
      <c r="H123" s="47"/>
      <c r="I123" s="47"/>
      <c r="J123" s="47"/>
      <c r="K123" s="47"/>
      <c r="L123" s="47"/>
      <c r="M123" s="47"/>
      <c r="N123" s="47"/>
    </row>
    <row r="124" spans="7:14" ht="15">
      <c r="G124" s="47"/>
      <c r="H124" s="47"/>
      <c r="I124" s="47"/>
      <c r="J124" s="47"/>
      <c r="K124" s="47"/>
      <c r="L124" s="47"/>
      <c r="M124" s="47"/>
      <c r="N124" s="47"/>
    </row>
    <row r="125" spans="7:14" ht="15">
      <c r="G125" s="47"/>
      <c r="H125" s="47"/>
      <c r="I125" s="47"/>
      <c r="J125" s="47"/>
      <c r="K125" s="47"/>
      <c r="L125" s="47"/>
      <c r="M125" s="47"/>
      <c r="N125" s="47"/>
    </row>
    <row r="126" spans="7:14" ht="15">
      <c r="G126" s="47"/>
      <c r="H126" s="47"/>
      <c r="I126" s="47"/>
      <c r="J126" s="47"/>
      <c r="K126" s="47"/>
      <c r="L126" s="47"/>
      <c r="M126" s="47"/>
      <c r="N126" s="47"/>
    </row>
    <row r="127" spans="7:14" ht="15">
      <c r="G127" s="47"/>
      <c r="H127" s="47"/>
      <c r="I127" s="47"/>
      <c r="J127" s="47"/>
      <c r="K127" s="47"/>
      <c r="L127" s="47"/>
      <c r="M127" s="47"/>
      <c r="N127" s="47"/>
    </row>
  </sheetData>
  <sheetProtection/>
  <mergeCells count="16">
    <mergeCell ref="A16:A17"/>
    <mergeCell ref="B16:B17"/>
    <mergeCell ref="C16:F16"/>
    <mergeCell ref="G16:J16"/>
    <mergeCell ref="K16:N16"/>
    <mergeCell ref="M7:N7"/>
    <mergeCell ref="M8:N8"/>
    <mergeCell ref="M9:N9"/>
    <mergeCell ref="M10:N10"/>
    <mergeCell ref="M11:N11"/>
    <mergeCell ref="A14:N14"/>
    <mergeCell ref="M1:N1"/>
    <mergeCell ref="M2:N2"/>
    <mergeCell ref="M3:N3"/>
    <mergeCell ref="M4:N4"/>
    <mergeCell ref="M5:N5"/>
  </mergeCells>
  <printOptions/>
  <pageMargins left="0.4330708661417323" right="0.1968503937007874" top="0.41" bottom="0.4330708661417323" header="0.1968503937007874" footer="0.1968503937007874"/>
  <pageSetup blackAndWhite="1" fitToHeight="0" fitToWidth="1" horizontalDpi="600" verticalDpi="600" orientation="landscape" paperSize="9" scale="3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2023-12-28T15:55:53Z</cp:lastPrinted>
  <dcterms:created xsi:type="dcterms:W3CDTF">2000-04-27T07:24:48Z</dcterms:created>
  <dcterms:modified xsi:type="dcterms:W3CDTF">2023-12-28T16:08:15Z</dcterms:modified>
  <cp:category/>
  <cp:version/>
  <cp:contentType/>
  <cp:contentStatus/>
</cp:coreProperties>
</file>