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ziminova\Desktop\"/>
    </mc:Choice>
  </mc:AlternateContent>
  <bookViews>
    <workbookView xWindow="12825" yWindow="3465" windowWidth="21105" windowHeight="12120"/>
  </bookViews>
  <sheets>
    <sheet name="Приложение №1 (2)" sheetId="1" r:id="rId1"/>
  </sheets>
  <definedNames>
    <definedName name="_xlnm.Print_Titles" localSheetId="0">'Приложение №1 (2)'!$A:$G,'Приложение №1 (2)'!$8:$11</definedName>
    <definedName name="_xlnm.Print_Area" localSheetId="0">'Приложение №1 (2)'!$A$1:$G$73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G68" i="1"/>
  <c r="D68" i="1"/>
  <c r="F69" i="1"/>
  <c r="F68" i="1" s="1"/>
  <c r="D66" i="1"/>
  <c r="E66" i="1"/>
  <c r="G66" i="1"/>
  <c r="F67" i="1"/>
  <c r="F66" i="1" s="1"/>
  <c r="E64" i="1" l="1"/>
  <c r="G64" i="1"/>
  <c r="D64" i="1"/>
  <c r="F65" i="1"/>
  <c r="F64" i="1" s="1"/>
  <c r="G63" i="1" l="1"/>
  <c r="G62" i="1" s="1"/>
  <c r="F62" i="1"/>
  <c r="E62" i="1"/>
  <c r="D62" i="1"/>
  <c r="G61" i="1"/>
  <c r="G60" i="1" s="1"/>
  <c r="F60" i="1"/>
  <c r="E60" i="1"/>
  <c r="D60" i="1"/>
  <c r="G59" i="1"/>
  <c r="G58" i="1" s="1"/>
  <c r="F58" i="1"/>
  <c r="E58" i="1"/>
  <c r="D58" i="1"/>
  <c r="G57" i="1"/>
  <c r="G56" i="1" s="1"/>
  <c r="F56" i="1"/>
  <c r="E56" i="1"/>
  <c r="D56" i="1"/>
  <c r="G55" i="1"/>
  <c r="G54" i="1" s="1"/>
  <c r="F54" i="1"/>
  <c r="E54" i="1"/>
  <c r="D54" i="1"/>
  <c r="G53" i="1"/>
  <c r="G52" i="1" s="1"/>
  <c r="F52" i="1"/>
  <c r="E52" i="1"/>
  <c r="D52" i="1"/>
  <c r="G49" i="1"/>
  <c r="G48" i="1"/>
  <c r="F47" i="1"/>
  <c r="E47" i="1"/>
  <c r="D47" i="1"/>
  <c r="G46" i="1"/>
  <c r="G45" i="1"/>
  <c r="F44" i="1"/>
  <c r="E44" i="1"/>
  <c r="D44" i="1"/>
  <c r="G43" i="1"/>
  <c r="G42" i="1"/>
  <c r="F41" i="1"/>
  <c r="E41" i="1"/>
  <c r="D41" i="1"/>
  <c r="G40" i="1"/>
  <c r="G39" i="1"/>
  <c r="F38" i="1"/>
  <c r="E38" i="1"/>
  <c r="D38" i="1"/>
  <c r="G38" i="1" s="1"/>
  <c r="G37" i="1"/>
  <c r="G36" i="1"/>
  <c r="F35" i="1"/>
  <c r="E35" i="1"/>
  <c r="D35" i="1"/>
  <c r="G35" i="1" l="1"/>
  <c r="G44" i="1"/>
  <c r="G47" i="1"/>
  <c r="G41" i="1"/>
  <c r="G33" i="1" l="1"/>
  <c r="E50" i="1" l="1"/>
  <c r="F50" i="1"/>
  <c r="D50" i="1"/>
  <c r="G51" i="1"/>
  <c r="G50" i="1" s="1"/>
  <c r="G34" i="1" l="1"/>
  <c r="F32" i="1" s="1"/>
  <c r="E32" i="1"/>
  <c r="D32" i="1"/>
  <c r="G32" i="1" l="1"/>
  <c r="G31" i="1"/>
  <c r="G29" i="1" s="1"/>
  <c r="E29" i="1"/>
  <c r="D29" i="1"/>
  <c r="F30" i="1"/>
  <c r="F29" i="1" s="1"/>
  <c r="F27" i="1"/>
  <c r="F26" i="1" s="1"/>
  <c r="E26" i="1"/>
  <c r="D26" i="1"/>
  <c r="G28" i="1"/>
  <c r="G26" i="1" s="1"/>
  <c r="G25" i="1"/>
  <c r="G23" i="1" s="1"/>
  <c r="E23" i="1"/>
  <c r="D23" i="1"/>
  <c r="F24" i="1"/>
  <c r="F23" i="1" s="1"/>
  <c r="D20" i="1"/>
  <c r="E20" i="1"/>
  <c r="G22" i="1"/>
  <c r="G20" i="1" s="1"/>
  <c r="F21" i="1"/>
  <c r="F20" i="1" s="1"/>
  <c r="G18" i="1"/>
  <c r="E18" i="1"/>
  <c r="D18" i="1"/>
  <c r="F19" i="1"/>
  <c r="F18" i="1" s="1"/>
  <c r="F16" i="1"/>
  <c r="F15" i="1" s="1"/>
  <c r="E15" i="1"/>
  <c r="D15" i="1"/>
  <c r="G17" i="1"/>
  <c r="G15" i="1" s="1"/>
  <c r="G14" i="1"/>
  <c r="E12" i="1" l="1"/>
  <c r="G12" i="1"/>
  <c r="D12" i="1"/>
  <c r="F13" i="1"/>
  <c r="F12" i="1" s="1"/>
</calcChain>
</file>

<file path=xl/sharedStrings.xml><?xml version="1.0" encoding="utf-8"?>
<sst xmlns="http://schemas.openxmlformats.org/spreadsheetml/2006/main" count="136" uniqueCount="94">
  <si>
    <t>Утверждены</t>
  </si>
  <si>
    <t>постановлением Администрации</t>
  </si>
  <si>
    <t>Одинцовского городского округа</t>
  </si>
  <si>
    <t>Московской области</t>
  </si>
  <si>
    <t xml:space="preserve">Базовые нормативные затраты на оказание муниципальных услуг физическим и юридическим лицам муниципальными образовательными учреждениями, подведомственными Управлению образования Администрации Одинцовского городского округа Московской области </t>
  </si>
  <si>
    <t>№ п/п</t>
  </si>
  <si>
    <t xml:space="preserve"> Наименование муниципальной услуги</t>
  </si>
  <si>
    <t xml:space="preserve">Уникальный номер реестровой записи
</t>
  </si>
  <si>
    <t xml:space="preserve">Нормативные затраты на оплату труда и начисления на выплаты по оплате труда работников, принимающего непосредственное участие в оказании муниципальной услуги
</t>
  </si>
  <si>
    <t xml:space="preserve">Нормативные затраты на 
приобретение материальных запасов, потребляемых в процессе оказания муниципальной услуги
</t>
  </si>
  <si>
    <t xml:space="preserve">Нормативные затраты на общехозяйственные нужды на единицу услуги
</t>
  </si>
  <si>
    <t xml:space="preserve">Итого базовый норматив затрат на оказание муниципальной услуги 
</t>
  </si>
  <si>
    <t>руб.</t>
  </si>
  <si>
    <t>3</t>
  </si>
  <si>
    <t>801011О.99.0.БВ24ВУ42000</t>
  </si>
  <si>
    <t>1.1</t>
  </si>
  <si>
    <t>1.2</t>
  </si>
  <si>
    <t>2.1</t>
  </si>
  <si>
    <t xml:space="preserve">853211О.99.0.БВ19АА56000  </t>
  </si>
  <si>
    <t>3.1</t>
  </si>
  <si>
    <t>Реализация основных общеобразовательных программ начального общего образования</t>
  </si>
  <si>
    <t>801012О.99.0.БА81АЭ92001</t>
  </si>
  <si>
    <t>4.1</t>
  </si>
  <si>
    <t>средства бюджета округа</t>
  </si>
  <si>
    <t>4.2</t>
  </si>
  <si>
    <t xml:space="preserve">средства, получаемые из другого уровня бюджета </t>
  </si>
  <si>
    <t>Реализация основных общеобразовательных программ основного общего образования</t>
  </si>
  <si>
    <t>802111О.99.0БА96АЮ58001</t>
  </si>
  <si>
    <t>5.1</t>
  </si>
  <si>
    <t>5.2</t>
  </si>
  <si>
    <t>Реализация основных общеобразовательных программ среднего общего образования</t>
  </si>
  <si>
    <t>802112О.99.0.ББ11АЮ58001</t>
  </si>
  <si>
    <t>6.1</t>
  </si>
  <si>
    <t>6.2</t>
  </si>
  <si>
    <t>средства, получаемые из бюджета другого уровня</t>
  </si>
  <si>
    <t>880900О.99.0.БА80АА63000</t>
  </si>
  <si>
    <t>7.1</t>
  </si>
  <si>
    <t>7.2</t>
  </si>
  <si>
    <t>804200О.99.0.ББ52АЖ48000</t>
  </si>
  <si>
    <t>8.1</t>
  </si>
  <si>
    <t>8.2</t>
  </si>
  <si>
    <t>9.1</t>
  </si>
  <si>
    <t>10.1</t>
  </si>
  <si>
    <t>Реализация дополнительных профессиональных образовательных программ повышения квалификации</t>
  </si>
  <si>
    <t>804200О.99.0.ББ60АА91001</t>
  </si>
  <si>
    <t>11.1</t>
  </si>
  <si>
    <t>Реализация дополнительных общеобразовательных программ (центра психолого-педагогической, медицинской и социальной помощи)</t>
  </si>
  <si>
    <t>12.1</t>
  </si>
  <si>
    <t>Психолого-педагогическое консультирование обучающихся, их родителей(законных представителей) и педагогических работников</t>
  </si>
  <si>
    <t>880900О.99.0.БА85АА02000</t>
  </si>
  <si>
    <t>13.1</t>
  </si>
  <si>
    <t xml:space="preserve">Начальник Управления образования </t>
  </si>
  <si>
    <t>О.А. Ткачева</t>
  </si>
  <si>
    <t>804200О.99.0.ББ52АЖ72000</t>
  </si>
  <si>
    <t>Реализация дополнительных общеразвивающих программ в общеобразовательных организациях (естественнонаучной)</t>
  </si>
  <si>
    <t>804200О.99.0.ББ52АЖ96000</t>
  </si>
  <si>
    <t>Реализация дополнительных общеразвивающих программ в общеобразовательных организациях (физкультурно-спортивной)</t>
  </si>
  <si>
    <t>804200О.99.0.ББ52АЗ20000</t>
  </si>
  <si>
    <t>Реализация дополнительных общеразвивающих программ в общеобразовательных организациях (художественной)</t>
  </si>
  <si>
    <t>804200О.99.0.ББ52АЗ44000</t>
  </si>
  <si>
    <t>Реализация дополнительных общеразвивающих программ в общеобразовательных организациях (туристско-краеведческой)</t>
  </si>
  <si>
    <t>804200О.99.0.ББ52АЗ68000</t>
  </si>
  <si>
    <t>804200О.99.0.ББ52АЗ92000</t>
  </si>
  <si>
    <t>Реализация дополнительных общеразвивающих программ в организациях дополнительного образования (физкультурно-спортивной)</t>
  </si>
  <si>
    <t>Реализация дополнительных общеразвивающих программ в в организациях дополнительного образования (естественнонаучной)</t>
  </si>
  <si>
    <t>Реализация дополнительных общеразвивающих программ в в организациях дополнительного образования (художественной)</t>
  </si>
  <si>
    <t>Реализация дополнительных общеразвивающих программ в организациях дополнительного образования (туристско-краеведческой)</t>
  </si>
  <si>
    <t>22.1</t>
  </si>
  <si>
    <t>23.1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</si>
  <si>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</si>
  <si>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дошкольного образования (Обучающиеся с ограниченными возможностями здоровья (ОВЗ))</t>
  </si>
  <si>
    <t>801011О.99.0.БВ24АВ42000</t>
  </si>
  <si>
    <t>Присмотр и уход (за обучающимися начального общего образования в группах продленного дня)</t>
  </si>
  <si>
    <t xml:space="preserve">Присмотр и уход (за воспитанниками от 3 лет до 8 лет) </t>
  </si>
  <si>
    <t>Реализация дополнительных общеразвивающих программ в общеобразовательных организациях (cоциально-педагогической)</t>
  </si>
  <si>
    <t>Реализация дополнительных общеразвивающих программ в общеобразовательных организациях (технической)</t>
  </si>
  <si>
    <t>9.2</t>
  </si>
  <si>
    <t>10.2</t>
  </si>
  <si>
    <t>11.2</t>
  </si>
  <si>
    <t>12.2</t>
  </si>
  <si>
    <t>13.2</t>
  </si>
  <si>
    <t>14.1</t>
  </si>
  <si>
    <t>Реализация дополнительных общеразвивающих программ (образование детей в учреждениях дополнительного образования)</t>
  </si>
  <si>
    <t>Реализация дополнительных общеразвивающих программ в в организациях дополнительного образования (технической)</t>
  </si>
  <si>
    <t>15.1</t>
  </si>
  <si>
    <t>16.1</t>
  </si>
  <si>
    <t>17.1</t>
  </si>
  <si>
    <t>18.1</t>
  </si>
  <si>
    <t>19.1</t>
  </si>
  <si>
    <t>20.1</t>
  </si>
  <si>
    <t>21.1</t>
  </si>
  <si>
    <t>Реализация дополнительных общеразвивающих программ в организациях дополнительного образования (cоциально-педагогической)</t>
  </si>
  <si>
    <t xml:space="preserve">средства бюджета округа </t>
  </si>
  <si>
    <t xml:space="preserve">                                                        от 15.12.2023   № 8532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</si>
</sst>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Arial"/>
      <family val="2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11.5"/>
      <name val="Times New Roman"/>
      <family val="1"/>
      <charset val="204"/>
    </font>
    <font>
      <sz val="10"/>
      <name val="Arial Cyr"/>
      <charset val="204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E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/>
    <xf numFmtId="0" fontId="3" fillId="0" borderId="0" xfId="1" applyFont="1" applyFill="1" applyBorder="1" applyAlignment="1">
      <alignment horizontal="right" readingOrder="1"/>
    </xf>
    <xf numFmtId="0" fontId="4" fillId="2" borderId="0" xfId="1" applyFont="1" applyFill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8" fillId="0" borderId="0" xfId="1" applyFont="1"/>
    <xf numFmtId="0" fontId="8" fillId="0" borderId="0" xfId="1" applyFont="1" applyBorder="1"/>
    <xf numFmtId="0" fontId="9" fillId="2" borderId="0" xfId="1" applyFont="1" applyFill="1"/>
    <xf numFmtId="0" fontId="5" fillId="0" borderId="0" xfId="1" applyFont="1" applyAlignment="1"/>
    <xf numFmtId="0" fontId="13" fillId="0" borderId="7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 wrapText="1"/>
    </xf>
    <xf numFmtId="49" fontId="2" fillId="3" borderId="7" xfId="1" applyNumberFormat="1" applyFont="1" applyFill="1" applyBorder="1" applyAlignment="1">
      <alignment horizontal="center" wrapText="1"/>
    </xf>
    <xf numFmtId="0" fontId="1" fillId="0" borderId="0" xfId="1" applyFont="1" applyFill="1"/>
    <xf numFmtId="0" fontId="16" fillId="3" borderId="7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vertical="center" wrapText="1"/>
    </xf>
    <xf numFmtId="49" fontId="16" fillId="3" borderId="7" xfId="1" applyNumberFormat="1" applyFont="1" applyFill="1" applyBorder="1" applyAlignment="1">
      <alignment horizontal="center" vertical="center" wrapText="1"/>
    </xf>
    <xf numFmtId="4" fontId="16" fillId="0" borderId="7" xfId="1" applyNumberFormat="1" applyFont="1" applyFill="1" applyBorder="1" applyAlignment="1">
      <alignment horizontal="center" vertical="center" wrapText="1"/>
    </xf>
    <xf numFmtId="4" fontId="16" fillId="3" borderId="7" xfId="1" applyNumberFormat="1" applyFont="1" applyFill="1" applyBorder="1" applyAlignment="1">
      <alignment horizontal="center" vertical="center" wrapText="1"/>
    </xf>
    <xf numFmtId="49" fontId="2" fillId="3" borderId="7" xfId="1" applyNumberFormat="1" applyFont="1" applyFill="1" applyBorder="1" applyAlignment="1">
      <alignment horizontal="center"/>
    </xf>
    <xf numFmtId="4" fontId="2" fillId="3" borderId="7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0" fontId="15" fillId="3" borderId="7" xfId="1" applyFont="1" applyFill="1" applyBorder="1" applyAlignment="1">
      <alignment wrapText="1"/>
    </xf>
    <xf numFmtId="3" fontId="17" fillId="3" borderId="8" xfId="1" applyNumberFormat="1" applyFont="1" applyFill="1" applyBorder="1" applyAlignment="1">
      <alignment vertical="center" wrapText="1"/>
    </xf>
    <xf numFmtId="3" fontId="1" fillId="0" borderId="0" xfId="1" applyNumberFormat="1" applyFill="1"/>
    <xf numFmtId="3" fontId="15" fillId="3" borderId="7" xfId="1" applyNumberFormat="1" applyFont="1" applyFill="1" applyBorder="1" applyAlignment="1">
      <alignment wrapText="1"/>
    </xf>
    <xf numFmtId="0" fontId="1" fillId="0" borderId="0" xfId="1" applyFont="1"/>
    <xf numFmtId="3" fontId="18" fillId="0" borderId="0" xfId="1" applyNumberFormat="1" applyFont="1"/>
    <xf numFmtId="0" fontId="18" fillId="0" borderId="0" xfId="1" applyFont="1"/>
    <xf numFmtId="0" fontId="10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Fill="1"/>
    <xf numFmtId="0" fontId="2" fillId="0" borderId="0" xfId="1" applyFont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1" fillId="0" borderId="0" xfId="1" applyFont="1"/>
    <xf numFmtId="0" fontId="21" fillId="0" borderId="0" xfId="1" applyFont="1" applyFill="1"/>
    <xf numFmtId="0" fontId="1" fillId="4" borderId="0" xfId="1" applyFill="1"/>
    <xf numFmtId="3" fontId="1" fillId="4" borderId="0" xfId="1" applyNumberFormat="1" applyFill="1"/>
    <xf numFmtId="0" fontId="1" fillId="5" borderId="0" xfId="1" applyFill="1"/>
    <xf numFmtId="3" fontId="1" fillId="5" borderId="0" xfId="1" applyNumberFormat="1" applyFill="1"/>
    <xf numFmtId="0" fontId="1" fillId="5" borderId="0" xfId="1" applyFont="1" applyFill="1"/>
    <xf numFmtId="3" fontId="18" fillId="5" borderId="0" xfId="1" applyNumberFormat="1" applyFont="1" applyFill="1"/>
    <xf numFmtId="0" fontId="18" fillId="5" borderId="0" xfId="1" applyFont="1" applyFill="1"/>
    <xf numFmtId="0" fontId="17" fillId="0" borderId="7" xfId="1" applyFont="1" applyFill="1" applyBorder="1" applyAlignment="1">
      <alignment horizontal="center"/>
    </xf>
    <xf numFmtId="3" fontId="17" fillId="0" borderId="8" xfId="1" applyNumberFormat="1" applyFont="1" applyFill="1" applyBorder="1" applyAlignment="1">
      <alignment vertical="center" wrapText="1"/>
    </xf>
    <xf numFmtId="49" fontId="2" fillId="0" borderId="7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wrapText="1"/>
    </xf>
    <xf numFmtId="0" fontId="16" fillId="0" borderId="7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vertical="center" wrapText="1"/>
    </xf>
    <xf numFmtId="0" fontId="2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" fillId="0" borderId="0" xfId="1" applyFont="1" applyFill="1" applyAlignment="1">
      <alignment horizontal="right" readingOrder="1"/>
    </xf>
    <xf numFmtId="0" fontId="23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74"/>
  <sheetViews>
    <sheetView tabSelected="1" view="pageBreakPreview" topLeftCell="A64" zoomScale="90" zoomScaleNormal="100" zoomScaleSheetLayoutView="90" workbookViewId="0">
      <selection activeCell="I41" sqref="I41:K43"/>
    </sheetView>
  </sheetViews>
  <sheetFormatPr defaultColWidth="9.140625" defaultRowHeight="12" x14ac:dyDescent="0.2"/>
  <cols>
    <col min="1" max="1" width="4.7109375" style="1" customWidth="1"/>
    <col min="2" max="2" width="43.7109375" style="2" customWidth="1"/>
    <col min="3" max="3" width="30.28515625" style="3" customWidth="1"/>
    <col min="4" max="6" width="17.42578125" style="3" customWidth="1"/>
    <col min="7" max="7" width="17.42578125" style="2" customWidth="1"/>
    <col min="8" max="8" width="2.28515625" style="2" customWidth="1"/>
    <col min="9" max="16384" width="9.140625" style="2"/>
  </cols>
  <sheetData>
    <row r="1" spans="1:13" ht="20.25" x14ac:dyDescent="0.3">
      <c r="F1" s="60" t="s">
        <v>0</v>
      </c>
      <c r="G1" s="60"/>
      <c r="H1" s="4"/>
      <c r="I1" s="5"/>
      <c r="J1" s="5"/>
      <c r="K1" s="6"/>
      <c r="L1" s="7"/>
    </row>
    <row r="2" spans="1:13" s="9" customFormat="1" ht="15.75" customHeight="1" x14ac:dyDescent="0.25">
      <c r="A2" s="8"/>
      <c r="C2" s="10"/>
      <c r="D2" s="10"/>
      <c r="E2" s="10"/>
      <c r="F2" s="60" t="s">
        <v>1</v>
      </c>
      <c r="G2" s="60"/>
      <c r="H2" s="4"/>
    </row>
    <row r="3" spans="1:13" s="9" customFormat="1" ht="15" customHeight="1" x14ac:dyDescent="0.25">
      <c r="A3" s="8"/>
      <c r="C3" s="10"/>
      <c r="D3" s="10"/>
      <c r="E3" s="10"/>
      <c r="F3" s="60" t="s">
        <v>2</v>
      </c>
      <c r="G3" s="60"/>
      <c r="H3" s="4"/>
    </row>
    <row r="4" spans="1:13" s="9" customFormat="1" ht="15" customHeight="1" x14ac:dyDescent="0.25">
      <c r="A4" s="8"/>
      <c r="C4" s="10"/>
      <c r="D4" s="10"/>
      <c r="E4" s="10"/>
      <c r="F4" s="60" t="s">
        <v>3</v>
      </c>
      <c r="G4" s="60"/>
      <c r="H4" s="4"/>
    </row>
    <row r="5" spans="1:13" s="9" customFormat="1" ht="16.5" customHeight="1" x14ac:dyDescent="0.25">
      <c r="A5" s="8"/>
      <c r="C5" s="10"/>
      <c r="D5" s="10"/>
      <c r="E5" s="10"/>
      <c r="F5" s="60" t="s">
        <v>93</v>
      </c>
      <c r="G5" s="60"/>
      <c r="H5" s="4"/>
    </row>
    <row r="6" spans="1:13" s="9" customFormat="1" ht="9" customHeight="1" x14ac:dyDescent="0.25">
      <c r="A6" s="8"/>
      <c r="C6" s="10"/>
      <c r="D6" s="10"/>
      <c r="E6" s="10"/>
      <c r="F6" s="10"/>
      <c r="G6" s="11"/>
      <c r="H6" s="12"/>
      <c r="I6" s="13"/>
      <c r="J6" s="13"/>
      <c r="K6" s="59"/>
      <c r="L6" s="59"/>
      <c r="M6" s="14"/>
    </row>
    <row r="7" spans="1:13" ht="77.25" customHeight="1" x14ac:dyDescent="0.2">
      <c r="A7" s="61" t="s">
        <v>4</v>
      </c>
      <c r="B7" s="61"/>
      <c r="C7" s="61"/>
      <c r="D7" s="61"/>
      <c r="E7" s="61"/>
      <c r="F7" s="61"/>
      <c r="G7" s="61"/>
    </row>
    <row r="8" spans="1:13" ht="113.25" customHeight="1" x14ac:dyDescent="0.2">
      <c r="A8" s="62" t="s">
        <v>5</v>
      </c>
      <c r="B8" s="65" t="s">
        <v>6</v>
      </c>
      <c r="C8" s="68" t="s">
        <v>7</v>
      </c>
      <c r="D8" s="71" t="s">
        <v>8</v>
      </c>
      <c r="E8" s="73" t="s">
        <v>9</v>
      </c>
      <c r="F8" s="75" t="s">
        <v>10</v>
      </c>
      <c r="G8" s="77" t="s">
        <v>11</v>
      </c>
    </row>
    <row r="9" spans="1:13" ht="40.5" customHeight="1" x14ac:dyDescent="0.2">
      <c r="A9" s="63"/>
      <c r="B9" s="66"/>
      <c r="C9" s="69"/>
      <c r="D9" s="72"/>
      <c r="E9" s="74"/>
      <c r="F9" s="76"/>
      <c r="G9" s="78"/>
    </row>
    <row r="10" spans="1:13" ht="21.75" customHeight="1" x14ac:dyDescent="0.2">
      <c r="A10" s="64"/>
      <c r="B10" s="67"/>
      <c r="C10" s="70"/>
      <c r="D10" s="15" t="s">
        <v>12</v>
      </c>
      <c r="E10" s="15" t="s">
        <v>12</v>
      </c>
      <c r="F10" s="16" t="s">
        <v>12</v>
      </c>
      <c r="G10" s="16" t="s">
        <v>12</v>
      </c>
    </row>
    <row r="11" spans="1:13" s="20" customFormat="1" ht="19.5" customHeight="1" x14ac:dyDescent="0.25">
      <c r="A11" s="17">
        <v>1</v>
      </c>
      <c r="B11" s="18">
        <v>2</v>
      </c>
      <c r="C11" s="19" t="s">
        <v>13</v>
      </c>
      <c r="D11" s="19">
        <v>4</v>
      </c>
      <c r="E11" s="19">
        <v>5</v>
      </c>
      <c r="F11" s="19">
        <v>6</v>
      </c>
      <c r="G11" s="19">
        <v>7</v>
      </c>
    </row>
    <row r="12" spans="1:13" s="3" customFormat="1" ht="85.5" x14ac:dyDescent="0.2">
      <c r="A12" s="21">
        <v>1</v>
      </c>
      <c r="B12" s="57" t="s">
        <v>69</v>
      </c>
      <c r="C12" s="23" t="s">
        <v>14</v>
      </c>
      <c r="D12" s="24">
        <f>D13+D14</f>
        <v>102440.86</v>
      </c>
      <c r="E12" s="24">
        <f t="shared" ref="E12:G12" si="0">E13+E14</f>
        <v>631.1</v>
      </c>
      <c r="F12" s="24">
        <f t="shared" si="0"/>
        <v>16166.300000000001</v>
      </c>
      <c r="G12" s="24">
        <f t="shared" si="0"/>
        <v>119238.26000000001</v>
      </c>
    </row>
    <row r="13" spans="1:13" ht="18.75" customHeight="1" x14ac:dyDescent="0.25">
      <c r="A13" s="26" t="s">
        <v>15</v>
      </c>
      <c r="B13" s="30" t="s">
        <v>23</v>
      </c>
      <c r="C13" s="27"/>
      <c r="D13" s="28">
        <v>0</v>
      </c>
      <c r="E13" s="28">
        <v>631.1</v>
      </c>
      <c r="F13" s="28">
        <f>G13-E13</f>
        <v>16166.300000000001</v>
      </c>
      <c r="G13" s="25">
        <v>16797.400000000001</v>
      </c>
      <c r="H13" s="29"/>
    </row>
    <row r="14" spans="1:13" ht="31.5" x14ac:dyDescent="0.25">
      <c r="A14" s="26" t="s">
        <v>16</v>
      </c>
      <c r="B14" s="30" t="s">
        <v>25</v>
      </c>
      <c r="C14" s="27"/>
      <c r="D14" s="28">
        <v>102440.86</v>
      </c>
      <c r="E14" s="28">
        <v>0</v>
      </c>
      <c r="F14" s="28">
        <v>0</v>
      </c>
      <c r="G14" s="25">
        <f>D14+E14+F14</f>
        <v>102440.86</v>
      </c>
      <c r="H14" s="29"/>
    </row>
    <row r="15" spans="1:13" s="3" customFormat="1" ht="71.25" x14ac:dyDescent="0.2">
      <c r="A15" s="21">
        <v>2</v>
      </c>
      <c r="B15" s="57" t="s">
        <v>70</v>
      </c>
      <c r="C15" s="23" t="s">
        <v>71</v>
      </c>
      <c r="D15" s="24">
        <f>SUM(D16:D17)</f>
        <v>467433.14170731709</v>
      </c>
      <c r="E15" s="24">
        <f t="shared" ref="E15:G15" si="1">SUM(E16:E17)</f>
        <v>673.9</v>
      </c>
      <c r="F15" s="24">
        <f t="shared" si="1"/>
        <v>15742.000000000024</v>
      </c>
      <c r="G15" s="24">
        <f t="shared" si="1"/>
        <v>483849.04170731711</v>
      </c>
    </row>
    <row r="16" spans="1:13" ht="21.75" customHeight="1" x14ac:dyDescent="0.25">
      <c r="A16" s="26" t="s">
        <v>15</v>
      </c>
      <c r="B16" s="30" t="s">
        <v>92</v>
      </c>
      <c r="C16" s="27"/>
      <c r="D16" s="28">
        <v>204429.73170731709</v>
      </c>
      <c r="E16" s="28">
        <v>673.9</v>
      </c>
      <c r="F16" s="28">
        <f>G16-D16-E16</f>
        <v>15742.000000000024</v>
      </c>
      <c r="G16" s="25">
        <v>220845.63170731711</v>
      </c>
      <c r="H16" s="29"/>
    </row>
    <row r="17" spans="1:9" ht="31.5" x14ac:dyDescent="0.25">
      <c r="A17" s="26" t="s">
        <v>17</v>
      </c>
      <c r="B17" s="30" t="s">
        <v>25</v>
      </c>
      <c r="C17" s="27"/>
      <c r="D17" s="28">
        <v>263003.40999999997</v>
      </c>
      <c r="E17" s="28">
        <v>0</v>
      </c>
      <c r="F17" s="28">
        <v>0</v>
      </c>
      <c r="G17" s="25">
        <f>D17+E17+F17</f>
        <v>263003.40999999997</v>
      </c>
      <c r="H17" s="29"/>
    </row>
    <row r="18" spans="1:9" s="3" customFormat="1" ht="31.5" x14ac:dyDescent="0.2">
      <c r="A18" s="21">
        <v>3</v>
      </c>
      <c r="B18" s="22" t="s">
        <v>73</v>
      </c>
      <c r="C18" s="25" t="s">
        <v>18</v>
      </c>
      <c r="D18" s="24">
        <f>D19</f>
        <v>20962.504422497401</v>
      </c>
      <c r="E18" s="24">
        <f>E19</f>
        <v>219.2</v>
      </c>
      <c r="F18" s="24">
        <f t="shared" ref="F18:G18" si="2">F19</f>
        <v>5562.9000000000024</v>
      </c>
      <c r="G18" s="24">
        <f t="shared" si="2"/>
        <v>26744.604422497403</v>
      </c>
    </row>
    <row r="19" spans="1:9" ht="21.75" customHeight="1" x14ac:dyDescent="0.25">
      <c r="A19" s="26" t="s">
        <v>19</v>
      </c>
      <c r="B19" s="30" t="s">
        <v>92</v>
      </c>
      <c r="C19" s="27"/>
      <c r="D19" s="28">
        <v>20962.504422497401</v>
      </c>
      <c r="E19" s="28">
        <v>219.2</v>
      </c>
      <c r="F19" s="28">
        <f>G19-D19-E19</f>
        <v>5562.9000000000024</v>
      </c>
      <c r="G19" s="25">
        <v>26744.604422497403</v>
      </c>
    </row>
    <row r="20" spans="1:9" s="3" customFormat="1" ht="47.25" x14ac:dyDescent="0.2">
      <c r="A20" s="21">
        <v>4</v>
      </c>
      <c r="B20" s="22" t="s">
        <v>20</v>
      </c>
      <c r="C20" s="25" t="s">
        <v>21</v>
      </c>
      <c r="D20" s="25">
        <f t="shared" ref="D20:F20" si="3">SUM(D21:D22)</f>
        <v>54889.440000000002</v>
      </c>
      <c r="E20" s="25">
        <f t="shared" si="3"/>
        <v>140.30000000000001</v>
      </c>
      <c r="F20" s="25">
        <f t="shared" si="3"/>
        <v>6955.5999999999995</v>
      </c>
      <c r="G20" s="25">
        <f>SUM(G21:G22)</f>
        <v>61985.34</v>
      </c>
    </row>
    <row r="21" spans="1:9" ht="22.5" customHeight="1" x14ac:dyDescent="0.25">
      <c r="A21" s="26" t="s">
        <v>22</v>
      </c>
      <c r="B21" s="30" t="s">
        <v>23</v>
      </c>
      <c r="C21" s="27"/>
      <c r="D21" s="28">
        <v>737.8</v>
      </c>
      <c r="E21" s="28">
        <v>140.30000000000001</v>
      </c>
      <c r="F21" s="28">
        <f>G21-D21-E21</f>
        <v>6955.5999999999995</v>
      </c>
      <c r="G21" s="25">
        <v>7833.7</v>
      </c>
    </row>
    <row r="22" spans="1:9" ht="31.5" x14ac:dyDescent="0.25">
      <c r="A22" s="26" t="s">
        <v>24</v>
      </c>
      <c r="B22" s="30" t="s">
        <v>25</v>
      </c>
      <c r="C22" s="27"/>
      <c r="D22" s="27">
        <v>54151.64</v>
      </c>
      <c r="E22" s="27">
        <v>0</v>
      </c>
      <c r="F22" s="27">
        <v>0</v>
      </c>
      <c r="G22" s="25">
        <f>D22+E22+F22</f>
        <v>54151.64</v>
      </c>
      <c r="H22" s="29"/>
    </row>
    <row r="23" spans="1:9" s="3" customFormat="1" ht="47.25" x14ac:dyDescent="0.2">
      <c r="A23" s="21">
        <v>5</v>
      </c>
      <c r="B23" s="31" t="s">
        <v>26</v>
      </c>
      <c r="C23" s="25" t="s">
        <v>27</v>
      </c>
      <c r="D23" s="25">
        <f>SUM(D24:D25)</f>
        <v>76982.720000000001</v>
      </c>
      <c r="E23" s="25">
        <f t="shared" ref="E23:G23" si="4">SUM(E24:E25)</f>
        <v>144.4</v>
      </c>
      <c r="F23" s="25">
        <f t="shared" si="4"/>
        <v>6674.9</v>
      </c>
      <c r="G23" s="25">
        <f t="shared" si="4"/>
        <v>83802.01999999999</v>
      </c>
      <c r="H23" s="32"/>
    </row>
    <row r="24" spans="1:9" ht="21.75" customHeight="1" x14ac:dyDescent="0.25">
      <c r="A24" s="26" t="s">
        <v>28</v>
      </c>
      <c r="B24" s="33" t="s">
        <v>23</v>
      </c>
      <c r="C24" s="27"/>
      <c r="D24" s="28">
        <v>751.1</v>
      </c>
      <c r="E24" s="28">
        <v>144.4</v>
      </c>
      <c r="F24" s="28">
        <f>G24-D24-E24</f>
        <v>6674.9</v>
      </c>
      <c r="G24" s="25">
        <v>7570.4</v>
      </c>
      <c r="H24" s="32"/>
    </row>
    <row r="25" spans="1:9" ht="31.5" x14ac:dyDescent="0.25">
      <c r="A25" s="26" t="s">
        <v>29</v>
      </c>
      <c r="B25" s="30" t="s">
        <v>25</v>
      </c>
      <c r="C25" s="27"/>
      <c r="D25" s="27">
        <v>76231.62</v>
      </c>
      <c r="E25" s="27">
        <v>0</v>
      </c>
      <c r="F25" s="27">
        <v>0</v>
      </c>
      <c r="G25" s="25">
        <f>D25+E25+F25</f>
        <v>76231.62</v>
      </c>
      <c r="H25" s="32"/>
    </row>
    <row r="26" spans="1:9" s="3" customFormat="1" ht="47.25" x14ac:dyDescent="0.2">
      <c r="A26" s="21">
        <v>6</v>
      </c>
      <c r="B26" s="31" t="s">
        <v>30</v>
      </c>
      <c r="C26" s="25" t="s">
        <v>31</v>
      </c>
      <c r="D26" s="25">
        <f>SUM(D27:D28)</f>
        <v>79139.399999999994</v>
      </c>
      <c r="E26" s="25">
        <f t="shared" ref="E26:G26" si="5">SUM(E27:E28)</f>
        <v>129</v>
      </c>
      <c r="F26" s="25">
        <f t="shared" si="5"/>
        <v>6787.0999999999995</v>
      </c>
      <c r="G26" s="25">
        <f t="shared" si="5"/>
        <v>86055.5</v>
      </c>
      <c r="H26" s="32"/>
    </row>
    <row r="27" spans="1:9" ht="21.75" customHeight="1" x14ac:dyDescent="0.25">
      <c r="A27" s="26" t="s">
        <v>32</v>
      </c>
      <c r="B27" s="33" t="s">
        <v>23</v>
      </c>
      <c r="C27" s="27"/>
      <c r="D27" s="28">
        <v>771</v>
      </c>
      <c r="E27" s="28">
        <v>129</v>
      </c>
      <c r="F27" s="28">
        <f>G27-D27-E27</f>
        <v>6787.0999999999995</v>
      </c>
      <c r="G27" s="25">
        <v>7687.0999999999995</v>
      </c>
      <c r="H27" s="29"/>
      <c r="I27" s="34"/>
    </row>
    <row r="28" spans="1:9" s="36" customFormat="1" ht="31.5" x14ac:dyDescent="0.25">
      <c r="A28" s="26" t="s">
        <v>33</v>
      </c>
      <c r="B28" s="33" t="s">
        <v>34</v>
      </c>
      <c r="C28" s="27"/>
      <c r="D28" s="27">
        <v>78368.399999999994</v>
      </c>
      <c r="E28" s="27">
        <v>0</v>
      </c>
      <c r="F28" s="27">
        <v>0</v>
      </c>
      <c r="G28" s="25">
        <f>SUM(D28:F28)</f>
        <v>78368.399999999994</v>
      </c>
      <c r="H28" s="35"/>
    </row>
    <row r="29" spans="1:9" s="3" customFormat="1" ht="47.25" x14ac:dyDescent="0.2">
      <c r="A29" s="21">
        <v>7</v>
      </c>
      <c r="B29" s="31" t="s">
        <v>72</v>
      </c>
      <c r="C29" s="25" t="s">
        <v>35</v>
      </c>
      <c r="D29" s="25">
        <f>SUM(D30:D31)</f>
        <v>24729</v>
      </c>
      <c r="E29" s="25">
        <f t="shared" ref="E29:G29" si="6">SUM(E30:E31)</f>
        <v>203.1</v>
      </c>
      <c r="F29" s="25">
        <f t="shared" si="6"/>
        <v>6597.5</v>
      </c>
      <c r="G29" s="25">
        <f t="shared" si="6"/>
        <v>31529.599999999999</v>
      </c>
      <c r="H29" s="32"/>
    </row>
    <row r="30" spans="1:9" ht="23.25" customHeight="1" x14ac:dyDescent="0.25">
      <c r="A30" s="26" t="s">
        <v>36</v>
      </c>
      <c r="B30" s="33" t="s">
        <v>23</v>
      </c>
      <c r="C30" s="27"/>
      <c r="D30" s="28">
        <v>0</v>
      </c>
      <c r="E30" s="28">
        <v>203.1</v>
      </c>
      <c r="F30" s="28">
        <f>G30-D30-E30</f>
        <v>6597.5</v>
      </c>
      <c r="G30" s="25">
        <v>6800.6</v>
      </c>
      <c r="H30" s="32"/>
    </row>
    <row r="31" spans="1:9" ht="31.5" x14ac:dyDescent="0.25">
      <c r="A31" s="26" t="s">
        <v>37</v>
      </c>
      <c r="B31" s="30" t="s">
        <v>25</v>
      </c>
      <c r="C31" s="27"/>
      <c r="D31" s="27">
        <v>24729</v>
      </c>
      <c r="E31" s="27">
        <v>0</v>
      </c>
      <c r="F31" s="27">
        <v>0</v>
      </c>
      <c r="G31" s="25">
        <f>SUM(D31:F31)</f>
        <v>24729</v>
      </c>
      <c r="H31" s="32"/>
    </row>
    <row r="32" spans="1:9" s="47" customFormat="1" ht="63" x14ac:dyDescent="0.25">
      <c r="A32" s="52">
        <v>8</v>
      </c>
      <c r="B32" s="53" t="s">
        <v>75</v>
      </c>
      <c r="C32" s="24" t="s">
        <v>53</v>
      </c>
      <c r="D32" s="24">
        <f>D33+D34</f>
        <v>110.54</v>
      </c>
      <c r="E32" s="24">
        <f t="shared" ref="E32" si="7">E33+E34</f>
        <v>2.16</v>
      </c>
      <c r="F32" s="24">
        <f t="shared" ref="F32" si="8">F33+F34</f>
        <v>10.1</v>
      </c>
      <c r="G32" s="24">
        <f t="shared" ref="G32:G33" si="9">D32+E32+F32</f>
        <v>122.8</v>
      </c>
      <c r="I32" s="3"/>
    </row>
    <row r="33" spans="1:9" s="47" customFormat="1" ht="18" customHeight="1" x14ac:dyDescent="0.25">
      <c r="A33" s="54" t="s">
        <v>39</v>
      </c>
      <c r="B33" s="55" t="s">
        <v>23</v>
      </c>
      <c r="C33" s="28"/>
      <c r="D33" s="28">
        <v>0</v>
      </c>
      <c r="E33" s="28">
        <v>2.16</v>
      </c>
      <c r="F33" s="28">
        <v>10.1</v>
      </c>
      <c r="G33" s="24">
        <f t="shared" si="9"/>
        <v>12.26</v>
      </c>
      <c r="H33" s="48"/>
      <c r="I33" s="49"/>
    </row>
    <row r="34" spans="1:9" s="51" customFormat="1" ht="31.5" x14ac:dyDescent="0.25">
      <c r="A34" s="54" t="s">
        <v>40</v>
      </c>
      <c r="B34" s="55" t="s">
        <v>34</v>
      </c>
      <c r="C34" s="28"/>
      <c r="D34" s="28">
        <v>110.54</v>
      </c>
      <c r="E34" s="28">
        <v>0</v>
      </c>
      <c r="F34" s="28">
        <v>0</v>
      </c>
      <c r="G34" s="24">
        <f>D34+E34+F34</f>
        <v>110.54</v>
      </c>
      <c r="H34" s="50"/>
    </row>
    <row r="35" spans="1:9" s="47" customFormat="1" ht="63" x14ac:dyDescent="0.2">
      <c r="A35" s="56">
        <v>9</v>
      </c>
      <c r="B35" s="53" t="s">
        <v>54</v>
      </c>
      <c r="C35" s="24" t="s">
        <v>55</v>
      </c>
      <c r="D35" s="24">
        <f t="shared" ref="D35:F47" si="10">D36+D37</f>
        <v>110.54</v>
      </c>
      <c r="E35" s="24">
        <f t="shared" si="10"/>
        <v>2.16</v>
      </c>
      <c r="F35" s="24">
        <f t="shared" si="10"/>
        <v>10.1</v>
      </c>
      <c r="G35" s="24">
        <f t="shared" ref="G35:G49" si="11">D35+E35+F35</f>
        <v>122.8</v>
      </c>
      <c r="I35" s="3"/>
    </row>
    <row r="36" spans="1:9" s="47" customFormat="1" ht="21.75" customHeight="1" x14ac:dyDescent="0.25">
      <c r="A36" s="54" t="s">
        <v>41</v>
      </c>
      <c r="B36" s="55" t="s">
        <v>23</v>
      </c>
      <c r="C36" s="28"/>
      <c r="D36" s="28">
        <v>0</v>
      </c>
      <c r="E36" s="28">
        <v>2.16</v>
      </c>
      <c r="F36" s="28">
        <v>10.1</v>
      </c>
      <c r="G36" s="24">
        <f t="shared" si="11"/>
        <v>12.26</v>
      </c>
      <c r="H36" s="48"/>
      <c r="I36" s="49"/>
    </row>
    <row r="37" spans="1:9" s="51" customFormat="1" ht="31.5" x14ac:dyDescent="0.25">
      <c r="A37" s="54" t="s">
        <v>76</v>
      </c>
      <c r="B37" s="55" t="s">
        <v>34</v>
      </c>
      <c r="C37" s="28"/>
      <c r="D37" s="28">
        <v>110.54</v>
      </c>
      <c r="E37" s="28">
        <v>0</v>
      </c>
      <c r="F37" s="28">
        <v>0</v>
      </c>
      <c r="G37" s="24">
        <f t="shared" si="11"/>
        <v>110.54</v>
      </c>
      <c r="H37" s="50"/>
    </row>
    <row r="38" spans="1:9" s="47" customFormat="1" ht="63" x14ac:dyDescent="0.25">
      <c r="A38" s="52">
        <v>10</v>
      </c>
      <c r="B38" s="53" t="s">
        <v>56</v>
      </c>
      <c r="C38" s="24" t="s">
        <v>57</v>
      </c>
      <c r="D38" s="24">
        <f t="shared" ref="D38" si="12">D39+D40</f>
        <v>110.54</v>
      </c>
      <c r="E38" s="24">
        <f t="shared" si="10"/>
        <v>2.16</v>
      </c>
      <c r="F38" s="24">
        <f t="shared" si="10"/>
        <v>10.1</v>
      </c>
      <c r="G38" s="24">
        <f t="shared" si="11"/>
        <v>122.8</v>
      </c>
      <c r="I38" s="3"/>
    </row>
    <row r="39" spans="1:9" s="47" customFormat="1" ht="21.75" customHeight="1" x14ac:dyDescent="0.25">
      <c r="A39" s="54" t="s">
        <v>42</v>
      </c>
      <c r="B39" s="55" t="s">
        <v>23</v>
      </c>
      <c r="C39" s="28"/>
      <c r="D39" s="28">
        <v>0</v>
      </c>
      <c r="E39" s="28">
        <v>2.16</v>
      </c>
      <c r="F39" s="28">
        <v>10.1</v>
      </c>
      <c r="G39" s="24">
        <f t="shared" si="11"/>
        <v>12.26</v>
      </c>
      <c r="H39" s="48"/>
      <c r="I39" s="49"/>
    </row>
    <row r="40" spans="1:9" s="51" customFormat="1" ht="31.5" x14ac:dyDescent="0.25">
      <c r="A40" s="54" t="s">
        <v>77</v>
      </c>
      <c r="B40" s="55" t="s">
        <v>34</v>
      </c>
      <c r="C40" s="28"/>
      <c r="D40" s="28">
        <v>110.54</v>
      </c>
      <c r="E40" s="28">
        <v>0</v>
      </c>
      <c r="F40" s="28">
        <v>0</v>
      </c>
      <c r="G40" s="24">
        <f t="shared" si="11"/>
        <v>110.54</v>
      </c>
      <c r="H40" s="50"/>
    </row>
    <row r="41" spans="1:9" s="47" customFormat="1" ht="63" x14ac:dyDescent="0.2">
      <c r="A41" s="56">
        <v>11</v>
      </c>
      <c r="B41" s="53" t="s">
        <v>58</v>
      </c>
      <c r="C41" s="24" t="s">
        <v>59</v>
      </c>
      <c r="D41" s="24">
        <f t="shared" ref="D41" si="13">D42+D43</f>
        <v>110.54</v>
      </c>
      <c r="E41" s="24">
        <f t="shared" si="10"/>
        <v>2.16</v>
      </c>
      <c r="F41" s="24">
        <f t="shared" si="10"/>
        <v>10.1</v>
      </c>
      <c r="G41" s="24">
        <f t="shared" si="11"/>
        <v>122.8</v>
      </c>
      <c r="I41" s="3"/>
    </row>
    <row r="42" spans="1:9" s="47" customFormat="1" ht="21" customHeight="1" x14ac:dyDescent="0.25">
      <c r="A42" s="54" t="s">
        <v>45</v>
      </c>
      <c r="B42" s="55" t="s">
        <v>23</v>
      </c>
      <c r="C42" s="28"/>
      <c r="D42" s="28">
        <v>0</v>
      </c>
      <c r="E42" s="28">
        <v>2.16</v>
      </c>
      <c r="F42" s="28">
        <v>10.1</v>
      </c>
      <c r="G42" s="24">
        <f t="shared" si="11"/>
        <v>12.26</v>
      </c>
      <c r="H42" s="48"/>
      <c r="I42" s="49"/>
    </row>
    <row r="43" spans="1:9" s="51" customFormat="1" ht="31.5" x14ac:dyDescent="0.25">
      <c r="A43" s="54" t="s">
        <v>78</v>
      </c>
      <c r="B43" s="55" t="s">
        <v>34</v>
      </c>
      <c r="C43" s="28"/>
      <c r="D43" s="28">
        <v>110.54</v>
      </c>
      <c r="E43" s="28">
        <v>0</v>
      </c>
      <c r="F43" s="28">
        <v>0</v>
      </c>
      <c r="G43" s="24">
        <f t="shared" si="11"/>
        <v>110.54</v>
      </c>
      <c r="H43" s="50"/>
    </row>
    <row r="44" spans="1:9" s="47" customFormat="1" ht="63" x14ac:dyDescent="0.2">
      <c r="A44" s="56">
        <v>12</v>
      </c>
      <c r="B44" s="53" t="s">
        <v>60</v>
      </c>
      <c r="C44" s="24" t="s">
        <v>61</v>
      </c>
      <c r="D44" s="24">
        <f t="shared" ref="D44" si="14">D45+D46</f>
        <v>110.54</v>
      </c>
      <c r="E44" s="24">
        <f t="shared" si="10"/>
        <v>2.16</v>
      </c>
      <c r="F44" s="24">
        <f t="shared" si="10"/>
        <v>10.1</v>
      </c>
      <c r="G44" s="24">
        <f t="shared" si="11"/>
        <v>122.8</v>
      </c>
      <c r="I44" s="3"/>
    </row>
    <row r="45" spans="1:9" s="47" customFormat="1" ht="18" customHeight="1" x14ac:dyDescent="0.25">
      <c r="A45" s="54" t="s">
        <v>47</v>
      </c>
      <c r="B45" s="55" t="s">
        <v>23</v>
      </c>
      <c r="C45" s="28"/>
      <c r="D45" s="28">
        <v>0</v>
      </c>
      <c r="E45" s="28">
        <v>2.16</v>
      </c>
      <c r="F45" s="28">
        <v>10.1</v>
      </c>
      <c r="G45" s="24">
        <f t="shared" si="11"/>
        <v>12.26</v>
      </c>
      <c r="H45" s="48"/>
      <c r="I45" s="49"/>
    </row>
    <row r="46" spans="1:9" s="51" customFormat="1" ht="31.5" x14ac:dyDescent="0.25">
      <c r="A46" s="54" t="s">
        <v>79</v>
      </c>
      <c r="B46" s="55" t="s">
        <v>34</v>
      </c>
      <c r="C46" s="28"/>
      <c r="D46" s="28">
        <v>110.54</v>
      </c>
      <c r="E46" s="28">
        <v>0</v>
      </c>
      <c r="F46" s="28">
        <v>0</v>
      </c>
      <c r="G46" s="24">
        <f t="shared" si="11"/>
        <v>110.54</v>
      </c>
      <c r="H46" s="50"/>
    </row>
    <row r="47" spans="1:9" s="47" customFormat="1" ht="63" x14ac:dyDescent="0.25">
      <c r="A47" s="52">
        <v>13</v>
      </c>
      <c r="B47" s="53" t="s">
        <v>74</v>
      </c>
      <c r="C47" s="24" t="s">
        <v>62</v>
      </c>
      <c r="D47" s="24">
        <f t="shared" ref="D47" si="15">D48+D49</f>
        <v>110.54</v>
      </c>
      <c r="E47" s="24">
        <f t="shared" si="10"/>
        <v>2.16</v>
      </c>
      <c r="F47" s="24">
        <f t="shared" si="10"/>
        <v>10.1</v>
      </c>
      <c r="G47" s="24">
        <f t="shared" si="11"/>
        <v>122.8</v>
      </c>
      <c r="I47" s="3"/>
    </row>
    <row r="48" spans="1:9" s="47" customFormat="1" ht="20.25" customHeight="1" x14ac:dyDescent="0.25">
      <c r="A48" s="54" t="s">
        <v>50</v>
      </c>
      <c r="B48" s="55" t="s">
        <v>23</v>
      </c>
      <c r="C48" s="28"/>
      <c r="D48" s="28">
        <v>0</v>
      </c>
      <c r="E48" s="28">
        <v>2.16</v>
      </c>
      <c r="F48" s="28">
        <v>10.1</v>
      </c>
      <c r="G48" s="24">
        <f t="shared" si="11"/>
        <v>12.26</v>
      </c>
      <c r="H48" s="48"/>
      <c r="I48" s="49"/>
    </row>
    <row r="49" spans="1:9" s="51" customFormat="1" ht="31.5" x14ac:dyDescent="0.25">
      <c r="A49" s="54" t="s">
        <v>80</v>
      </c>
      <c r="B49" s="55" t="s">
        <v>34</v>
      </c>
      <c r="C49" s="28"/>
      <c r="D49" s="28">
        <v>110.54</v>
      </c>
      <c r="E49" s="28">
        <v>0</v>
      </c>
      <c r="F49" s="28">
        <v>0</v>
      </c>
      <c r="G49" s="24">
        <f t="shared" si="11"/>
        <v>110.54</v>
      </c>
      <c r="H49" s="50"/>
    </row>
    <row r="50" spans="1:9" s="3" customFormat="1" ht="63" x14ac:dyDescent="0.2">
      <c r="A50" s="21">
        <v>14</v>
      </c>
      <c r="B50" s="31" t="s">
        <v>82</v>
      </c>
      <c r="C50" s="25" t="s">
        <v>38</v>
      </c>
      <c r="D50" s="25">
        <f>D51</f>
        <v>110.54</v>
      </c>
      <c r="E50" s="25">
        <f t="shared" ref="E50:G62" si="16">E51</f>
        <v>6.36</v>
      </c>
      <c r="F50" s="25">
        <f t="shared" si="16"/>
        <v>10.1</v>
      </c>
      <c r="G50" s="25">
        <f t="shared" si="16"/>
        <v>127</v>
      </c>
    </row>
    <row r="51" spans="1:9" ht="20.25" customHeight="1" x14ac:dyDescent="0.25">
      <c r="A51" s="26" t="s">
        <v>81</v>
      </c>
      <c r="B51" s="33" t="s">
        <v>23</v>
      </c>
      <c r="C51" s="27"/>
      <c r="D51" s="27">
        <v>110.54</v>
      </c>
      <c r="E51" s="27">
        <v>6.36</v>
      </c>
      <c r="F51" s="27">
        <v>10.1</v>
      </c>
      <c r="G51" s="25">
        <f>SUM(D51:F51)</f>
        <v>127</v>
      </c>
    </row>
    <row r="52" spans="1:9" s="45" customFormat="1" ht="63" x14ac:dyDescent="0.25">
      <c r="A52" s="52">
        <v>15</v>
      </c>
      <c r="B52" s="53" t="s">
        <v>83</v>
      </c>
      <c r="C52" s="24" t="s">
        <v>53</v>
      </c>
      <c r="D52" s="24">
        <f t="shared" ref="D52" si="17">D53</f>
        <v>110.54</v>
      </c>
      <c r="E52" s="24">
        <f t="shared" si="16"/>
        <v>6.36</v>
      </c>
      <c r="F52" s="24">
        <f t="shared" si="16"/>
        <v>10.1</v>
      </c>
      <c r="G52" s="24">
        <f t="shared" si="16"/>
        <v>127</v>
      </c>
      <c r="I52" s="3"/>
    </row>
    <row r="53" spans="1:9" s="45" customFormat="1" ht="15.75" x14ac:dyDescent="0.25">
      <c r="A53" s="54" t="s">
        <v>84</v>
      </c>
      <c r="B53" s="55" t="s">
        <v>23</v>
      </c>
      <c r="C53" s="28"/>
      <c r="D53" s="28">
        <v>110.54</v>
      </c>
      <c r="E53" s="28">
        <v>6.36</v>
      </c>
      <c r="F53" s="28">
        <v>10.1</v>
      </c>
      <c r="G53" s="24">
        <f t="shared" ref="G53" si="18">SUM(D53:F53)</f>
        <v>127</v>
      </c>
      <c r="H53" s="46"/>
      <c r="I53" s="2"/>
    </row>
    <row r="54" spans="1:9" s="45" customFormat="1" ht="63" x14ac:dyDescent="0.2">
      <c r="A54" s="56">
        <v>16</v>
      </c>
      <c r="B54" s="53" t="s">
        <v>64</v>
      </c>
      <c r="C54" s="24" t="s">
        <v>55</v>
      </c>
      <c r="D54" s="24">
        <f t="shared" ref="D54" si="19">D55</f>
        <v>110.54</v>
      </c>
      <c r="E54" s="24">
        <f t="shared" si="16"/>
        <v>6.36</v>
      </c>
      <c r="F54" s="24">
        <f t="shared" si="16"/>
        <v>10.1</v>
      </c>
      <c r="G54" s="24">
        <f t="shared" si="16"/>
        <v>127</v>
      </c>
      <c r="I54" s="3"/>
    </row>
    <row r="55" spans="1:9" s="45" customFormat="1" ht="21" customHeight="1" x14ac:dyDescent="0.25">
      <c r="A55" s="54" t="s">
        <v>85</v>
      </c>
      <c r="B55" s="55" t="s">
        <v>23</v>
      </c>
      <c r="C55" s="28"/>
      <c r="D55" s="28">
        <v>110.54</v>
      </c>
      <c r="E55" s="28">
        <v>6.36</v>
      </c>
      <c r="F55" s="28">
        <v>10.1</v>
      </c>
      <c r="G55" s="24">
        <f t="shared" ref="G55" si="20">SUM(D55:F55)</f>
        <v>127</v>
      </c>
      <c r="H55" s="46"/>
      <c r="I55" s="2"/>
    </row>
    <row r="56" spans="1:9" s="45" customFormat="1" ht="78.75" x14ac:dyDescent="0.25">
      <c r="A56" s="52">
        <v>17</v>
      </c>
      <c r="B56" s="53" t="s">
        <v>63</v>
      </c>
      <c r="C56" s="24" t="s">
        <v>57</v>
      </c>
      <c r="D56" s="24">
        <f t="shared" ref="D56" si="21">D57</f>
        <v>110.54</v>
      </c>
      <c r="E56" s="24">
        <f t="shared" si="16"/>
        <v>6.36</v>
      </c>
      <c r="F56" s="24">
        <f t="shared" si="16"/>
        <v>10.1</v>
      </c>
      <c r="G56" s="24">
        <f t="shared" si="16"/>
        <v>127</v>
      </c>
      <c r="I56" s="3"/>
    </row>
    <row r="57" spans="1:9" s="45" customFormat="1" ht="21" customHeight="1" x14ac:dyDescent="0.25">
      <c r="A57" s="54" t="s">
        <v>86</v>
      </c>
      <c r="B57" s="55" t="s">
        <v>23</v>
      </c>
      <c r="C57" s="28"/>
      <c r="D57" s="28">
        <v>110.54</v>
      </c>
      <c r="E57" s="28">
        <v>6.36</v>
      </c>
      <c r="F57" s="28">
        <v>10.1</v>
      </c>
      <c r="G57" s="24">
        <f t="shared" ref="G57" si="22">SUM(D57:F57)</f>
        <v>127</v>
      </c>
      <c r="H57" s="46"/>
      <c r="I57" s="2"/>
    </row>
    <row r="58" spans="1:9" s="45" customFormat="1" ht="63" x14ac:dyDescent="0.2">
      <c r="A58" s="56">
        <v>18</v>
      </c>
      <c r="B58" s="53" t="s">
        <v>65</v>
      </c>
      <c r="C58" s="24" t="s">
        <v>59</v>
      </c>
      <c r="D58" s="24">
        <f t="shared" ref="D58" si="23">D59</f>
        <v>110.54</v>
      </c>
      <c r="E58" s="24">
        <f t="shared" si="16"/>
        <v>6.36</v>
      </c>
      <c r="F58" s="24">
        <f t="shared" si="16"/>
        <v>10.1</v>
      </c>
      <c r="G58" s="24">
        <f t="shared" si="16"/>
        <v>127</v>
      </c>
      <c r="I58" s="3"/>
    </row>
    <row r="59" spans="1:9" s="45" customFormat="1" ht="23.25" customHeight="1" x14ac:dyDescent="0.25">
      <c r="A59" s="54" t="s">
        <v>87</v>
      </c>
      <c r="B59" s="55" t="s">
        <v>23</v>
      </c>
      <c r="C59" s="28"/>
      <c r="D59" s="28">
        <v>110.54</v>
      </c>
      <c r="E59" s="28">
        <v>6.36</v>
      </c>
      <c r="F59" s="28">
        <v>10.1</v>
      </c>
      <c r="G59" s="24">
        <f t="shared" ref="G59" si="24">SUM(D59:F59)</f>
        <v>127</v>
      </c>
      <c r="H59" s="46"/>
      <c r="I59" s="2"/>
    </row>
    <row r="60" spans="1:9" s="45" customFormat="1" ht="63" x14ac:dyDescent="0.2">
      <c r="A60" s="56">
        <v>19</v>
      </c>
      <c r="B60" s="53" t="s">
        <v>66</v>
      </c>
      <c r="C60" s="24" t="s">
        <v>61</v>
      </c>
      <c r="D60" s="24">
        <f t="shared" ref="D60" si="25">D61</f>
        <v>110.54</v>
      </c>
      <c r="E60" s="24">
        <f t="shared" si="16"/>
        <v>6.36</v>
      </c>
      <c r="F60" s="24">
        <f t="shared" si="16"/>
        <v>10.1</v>
      </c>
      <c r="G60" s="24">
        <f t="shared" si="16"/>
        <v>127</v>
      </c>
      <c r="I60" s="3"/>
    </row>
    <row r="61" spans="1:9" s="45" customFormat="1" ht="15.75" x14ac:dyDescent="0.25">
      <c r="A61" s="54" t="s">
        <v>88</v>
      </c>
      <c r="B61" s="55" t="s">
        <v>23</v>
      </c>
      <c r="C61" s="28"/>
      <c r="D61" s="28">
        <v>110.54</v>
      </c>
      <c r="E61" s="28">
        <v>6.36</v>
      </c>
      <c r="F61" s="28">
        <v>10.1</v>
      </c>
      <c r="G61" s="24">
        <f t="shared" ref="G61" si="26">SUM(D61:F61)</f>
        <v>127</v>
      </c>
      <c r="H61" s="46"/>
      <c r="I61" s="2"/>
    </row>
    <row r="62" spans="1:9" s="45" customFormat="1" ht="78.75" x14ac:dyDescent="0.25">
      <c r="A62" s="52">
        <v>20</v>
      </c>
      <c r="B62" s="53" t="s">
        <v>91</v>
      </c>
      <c r="C62" s="24" t="s">
        <v>62</v>
      </c>
      <c r="D62" s="24">
        <f t="shared" ref="D62" si="27">D63</f>
        <v>110.54</v>
      </c>
      <c r="E62" s="24">
        <f t="shared" si="16"/>
        <v>6.36</v>
      </c>
      <c r="F62" s="24">
        <f t="shared" si="16"/>
        <v>10.1</v>
      </c>
      <c r="G62" s="24">
        <f t="shared" si="16"/>
        <v>127</v>
      </c>
      <c r="I62" s="3"/>
    </row>
    <row r="63" spans="1:9" s="45" customFormat="1" ht="15.75" x14ac:dyDescent="0.25">
      <c r="A63" s="54" t="s">
        <v>89</v>
      </c>
      <c r="B63" s="55" t="s">
        <v>23</v>
      </c>
      <c r="C63" s="28"/>
      <c r="D63" s="28">
        <v>110.54</v>
      </c>
      <c r="E63" s="28">
        <v>6.36</v>
      </c>
      <c r="F63" s="28">
        <v>10.1</v>
      </c>
      <c r="G63" s="24">
        <f t="shared" ref="G63" si="28">SUM(D63:F63)</f>
        <v>127</v>
      </c>
      <c r="H63" s="46"/>
      <c r="I63" s="2"/>
    </row>
    <row r="64" spans="1:9" s="3" customFormat="1" ht="54" customHeight="1" x14ac:dyDescent="0.2">
      <c r="A64" s="56">
        <v>21</v>
      </c>
      <c r="B64" s="53" t="s">
        <v>43</v>
      </c>
      <c r="C64" s="24" t="s">
        <v>44</v>
      </c>
      <c r="D64" s="24">
        <f>D65</f>
        <v>973.17</v>
      </c>
      <c r="E64" s="24">
        <f t="shared" ref="E64:G64" si="29">E65</f>
        <v>16.190000000000001</v>
      </c>
      <c r="F64" s="24">
        <f t="shared" si="29"/>
        <v>340.96</v>
      </c>
      <c r="G64" s="24">
        <f t="shared" si="29"/>
        <v>1330.32</v>
      </c>
    </row>
    <row r="65" spans="1:7" s="3" customFormat="1" ht="21.75" customHeight="1" x14ac:dyDescent="0.25">
      <c r="A65" s="54" t="s">
        <v>90</v>
      </c>
      <c r="B65" s="55" t="s">
        <v>23</v>
      </c>
      <c r="C65" s="28"/>
      <c r="D65" s="28">
        <v>973.17</v>
      </c>
      <c r="E65" s="28">
        <v>16.190000000000001</v>
      </c>
      <c r="F65" s="28">
        <f>G65-D65-E65</f>
        <v>340.96</v>
      </c>
      <c r="G65" s="24">
        <v>1330.32</v>
      </c>
    </row>
    <row r="66" spans="1:7" s="3" customFormat="1" ht="63" x14ac:dyDescent="0.2">
      <c r="A66" s="56">
        <v>22</v>
      </c>
      <c r="B66" s="53" t="s">
        <v>46</v>
      </c>
      <c r="C66" s="24" t="s">
        <v>38</v>
      </c>
      <c r="D66" s="24">
        <f t="shared" ref="D66:F66" si="30">D67</f>
        <v>1181.8399999999999</v>
      </c>
      <c r="E66" s="24">
        <f t="shared" si="30"/>
        <v>18.515999999999998</v>
      </c>
      <c r="F66" s="24">
        <f t="shared" si="30"/>
        <v>32.003999999999984</v>
      </c>
      <c r="G66" s="24">
        <f>G67</f>
        <v>1232.3599999999999</v>
      </c>
    </row>
    <row r="67" spans="1:7" ht="22.5" customHeight="1" x14ac:dyDescent="0.25">
      <c r="A67" s="26" t="s">
        <v>67</v>
      </c>
      <c r="B67" s="33" t="s">
        <v>23</v>
      </c>
      <c r="C67" s="27"/>
      <c r="D67" s="27">
        <v>1181.8399999999999</v>
      </c>
      <c r="E67" s="27">
        <v>18.515999999999998</v>
      </c>
      <c r="F67" s="27">
        <f>G67-D67-E67</f>
        <v>32.003999999999984</v>
      </c>
      <c r="G67" s="25">
        <v>1232.3599999999999</v>
      </c>
    </row>
    <row r="68" spans="1:7" s="3" customFormat="1" ht="63" x14ac:dyDescent="0.2">
      <c r="A68" s="21">
        <v>23</v>
      </c>
      <c r="B68" s="31" t="s">
        <v>48</v>
      </c>
      <c r="C68" s="25" t="s">
        <v>49</v>
      </c>
      <c r="D68" s="25">
        <f>D69</f>
        <v>2954.6</v>
      </c>
      <c r="E68" s="25">
        <f t="shared" ref="E68:G68" si="31">E69</f>
        <v>46.3</v>
      </c>
      <c r="F68" s="25">
        <f t="shared" si="31"/>
        <v>80.009999999999948</v>
      </c>
      <c r="G68" s="25">
        <f t="shared" si="31"/>
        <v>3080.91</v>
      </c>
    </row>
    <row r="69" spans="1:7" s="3" customFormat="1" ht="21.75" customHeight="1" x14ac:dyDescent="0.25">
      <c r="A69" s="54" t="s">
        <v>68</v>
      </c>
      <c r="B69" s="55" t="s">
        <v>23</v>
      </c>
      <c r="C69" s="28"/>
      <c r="D69" s="28">
        <v>2954.6</v>
      </c>
      <c r="E69" s="28">
        <v>46.3</v>
      </c>
      <c r="F69" s="28">
        <f>G69-D69-E69</f>
        <v>80.009999999999948</v>
      </c>
      <c r="G69" s="24">
        <v>3080.91</v>
      </c>
    </row>
    <row r="70" spans="1:7" ht="43.5" customHeight="1" x14ac:dyDescent="0.2">
      <c r="B70" s="37"/>
    </row>
    <row r="71" spans="1:7" ht="18.75" customHeight="1" x14ac:dyDescent="0.2"/>
    <row r="72" spans="1:7" ht="39.75" customHeight="1" x14ac:dyDescent="0.3">
      <c r="A72" s="38"/>
      <c r="B72" s="58" t="s">
        <v>51</v>
      </c>
      <c r="D72" s="39"/>
      <c r="E72" s="39" t="s">
        <v>52</v>
      </c>
    </row>
    <row r="73" spans="1:7" ht="15" x14ac:dyDescent="0.25">
      <c r="A73" s="38"/>
      <c r="B73" s="40"/>
      <c r="C73" s="41"/>
      <c r="D73" s="41"/>
      <c r="E73" s="41"/>
      <c r="F73" s="42"/>
    </row>
    <row r="74" spans="1:7" x14ac:dyDescent="0.2">
      <c r="B74" s="43"/>
      <c r="C74" s="44"/>
      <c r="D74" s="44"/>
      <c r="E74" s="44"/>
      <c r="F74" s="44"/>
    </row>
  </sheetData>
  <mergeCells count="14">
    <mergeCell ref="A7:G7"/>
    <mergeCell ref="A8:A10"/>
    <mergeCell ref="B8:B10"/>
    <mergeCell ref="C8:C10"/>
    <mergeCell ref="D8:D9"/>
    <mergeCell ref="E8:E9"/>
    <mergeCell ref="F8:F9"/>
    <mergeCell ref="G8:G9"/>
    <mergeCell ref="K6:L6"/>
    <mergeCell ref="F1:G1"/>
    <mergeCell ref="F2:G2"/>
    <mergeCell ref="F3:G3"/>
    <mergeCell ref="F4:G4"/>
    <mergeCell ref="F5:G5"/>
  </mergeCells>
  <pageMargins left="0.78740157480314965" right="0.47244094488188981" top="0.6692913385826772" bottom="0.70866141732283472" header="0.15748031496062992" footer="0.39370078740157483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 (2)</vt:lpstr>
      <vt:lpstr>'Приложение №1 (2)'!Заголовки_для_печати</vt:lpstr>
      <vt:lpstr>'Приложение №1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Зиминова Анна Юрьевна</cp:lastModifiedBy>
  <cp:lastPrinted>2023-12-22T07:32:38Z</cp:lastPrinted>
  <dcterms:created xsi:type="dcterms:W3CDTF">2023-08-15T14:47:52Z</dcterms:created>
  <dcterms:modified xsi:type="dcterms:W3CDTF">2024-01-12T12:32:58Z</dcterms:modified>
</cp:coreProperties>
</file>