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20" yWindow="690" windowWidth="22170" windowHeight="8550"/>
  </bookViews>
  <sheets>
    <sheet name="Лист1" sheetId="1" r:id="rId1"/>
  </sheets>
  <definedNames>
    <definedName name="_xlnm.Print_Titles" localSheetId="0">Лист1!$4:$5</definedName>
  </definedNames>
  <calcPr calcId="145621"/>
</workbook>
</file>

<file path=xl/calcChain.xml><?xml version="1.0" encoding="utf-8"?>
<calcChain xmlns="http://schemas.openxmlformats.org/spreadsheetml/2006/main">
  <c r="L52" i="1" l="1"/>
  <c r="K52" i="1"/>
  <c r="L22" i="1"/>
  <c r="G65" i="1" l="1"/>
  <c r="H65" i="1"/>
  <c r="F65" i="1"/>
  <c r="G63" i="1" l="1"/>
  <c r="H63" i="1"/>
  <c r="F63" i="1"/>
  <c r="G61" i="1"/>
  <c r="H61" i="1"/>
  <c r="F61" i="1"/>
  <c r="G58" i="1"/>
  <c r="H58" i="1"/>
  <c r="F58" i="1"/>
  <c r="G53" i="1"/>
  <c r="H53" i="1"/>
  <c r="F53" i="1"/>
  <c r="G48" i="1"/>
  <c r="H48" i="1"/>
  <c r="F48" i="1"/>
  <c r="G43" i="1"/>
  <c r="H43" i="1"/>
  <c r="F43" i="1"/>
  <c r="G36" i="1"/>
  <c r="H36" i="1"/>
  <c r="F36" i="1"/>
  <c r="G32" i="1"/>
  <c r="H32" i="1"/>
  <c r="F32" i="1"/>
  <c r="G27" i="1"/>
  <c r="H27" i="1"/>
  <c r="F27" i="1"/>
  <c r="G20" i="1"/>
  <c r="H20" i="1"/>
  <c r="F20" i="1"/>
  <c r="G16" i="1"/>
  <c r="H16" i="1"/>
  <c r="F16" i="1"/>
  <c r="G6" i="1"/>
  <c r="H6" i="1"/>
  <c r="F6" i="1"/>
  <c r="I7" i="1"/>
  <c r="K7" i="1"/>
  <c r="I8" i="1"/>
  <c r="K8" i="1"/>
  <c r="I9" i="1"/>
  <c r="K9" i="1"/>
  <c r="I10" i="1"/>
  <c r="K10" i="1"/>
  <c r="I12" i="1"/>
  <c r="K12" i="1"/>
  <c r="I13" i="1"/>
  <c r="K13" i="1"/>
  <c r="L63" i="1" l="1"/>
  <c r="L64" i="1"/>
  <c r="K63" i="1"/>
  <c r="K64" i="1"/>
  <c r="K6" i="1"/>
  <c r="H14" i="1" l="1"/>
  <c r="I33" i="1" l="1"/>
  <c r="I22" i="1"/>
  <c r="I21" i="1"/>
  <c r="I47" i="1"/>
  <c r="L35" i="1"/>
  <c r="L18" i="1" l="1"/>
  <c r="K18" i="1"/>
  <c r="L16" i="1" l="1"/>
  <c r="K16" i="1"/>
  <c r="D36" i="1"/>
  <c r="E36" i="1"/>
  <c r="C36" i="1"/>
  <c r="C6" i="1"/>
  <c r="D61" i="1"/>
  <c r="E61" i="1"/>
  <c r="C61" i="1"/>
  <c r="D58" i="1"/>
  <c r="E58" i="1"/>
  <c r="C58" i="1"/>
  <c r="D53" i="1"/>
  <c r="E53" i="1"/>
  <c r="C53" i="1"/>
  <c r="D48" i="1"/>
  <c r="E48" i="1"/>
  <c r="C48" i="1"/>
  <c r="D46" i="1"/>
  <c r="E46" i="1"/>
  <c r="F46" i="1"/>
  <c r="G46" i="1"/>
  <c r="C46" i="1"/>
  <c r="D43" i="1"/>
  <c r="E43" i="1"/>
  <c r="C43" i="1"/>
  <c r="D32" i="1"/>
  <c r="E32" i="1"/>
  <c r="C32" i="1"/>
  <c r="D27" i="1"/>
  <c r="E27" i="1"/>
  <c r="C27" i="1"/>
  <c r="D20" i="1"/>
  <c r="E20" i="1"/>
  <c r="C20" i="1"/>
  <c r="D16" i="1"/>
  <c r="E16" i="1"/>
  <c r="C16" i="1"/>
  <c r="D14" i="1"/>
  <c r="E14" i="1"/>
  <c r="F14" i="1"/>
  <c r="G14" i="1"/>
  <c r="C14" i="1"/>
  <c r="D6" i="1"/>
  <c r="E6" i="1"/>
  <c r="I6" i="1" l="1"/>
  <c r="L6" i="1"/>
  <c r="I16" i="1"/>
  <c r="D65" i="1"/>
  <c r="E65" i="1"/>
  <c r="C65" i="1"/>
  <c r="L65" i="1" l="1"/>
  <c r="K65" i="1"/>
  <c r="I65" i="1"/>
  <c r="L7" i="1"/>
  <c r="L8" i="1"/>
  <c r="L9" i="1"/>
  <c r="L10" i="1"/>
  <c r="L13" i="1"/>
  <c r="K17" i="1"/>
  <c r="K19" i="1"/>
  <c r="L19" i="1"/>
  <c r="K20" i="1"/>
  <c r="L20" i="1"/>
  <c r="K21" i="1"/>
  <c r="L21" i="1"/>
  <c r="K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K34" i="1"/>
  <c r="K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8" i="1"/>
  <c r="L48" i="1"/>
  <c r="K49" i="1"/>
  <c r="L49" i="1"/>
  <c r="K50" i="1"/>
  <c r="L50" i="1"/>
  <c r="K51" i="1"/>
  <c r="L51" i="1"/>
  <c r="K53" i="1"/>
  <c r="L53" i="1"/>
  <c r="K54" i="1"/>
  <c r="L54" i="1"/>
  <c r="K55" i="1"/>
  <c r="L55" i="1"/>
  <c r="K56" i="1"/>
  <c r="L56" i="1"/>
  <c r="K57" i="1"/>
  <c r="L57" i="1"/>
  <c r="K58" i="1"/>
  <c r="L58" i="1"/>
  <c r="K60" i="1"/>
  <c r="L60" i="1"/>
  <c r="K61" i="1"/>
  <c r="L61" i="1"/>
  <c r="K62" i="1"/>
  <c r="L62" i="1"/>
  <c r="I17" i="1"/>
  <c r="I19" i="1"/>
  <c r="I20" i="1"/>
  <c r="I23" i="1"/>
  <c r="I24" i="1"/>
  <c r="I25" i="1"/>
  <c r="I26" i="1"/>
  <c r="I27" i="1"/>
  <c r="I28" i="1"/>
  <c r="I29" i="1"/>
  <c r="I30" i="1"/>
  <c r="I31" i="1"/>
  <c r="I32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</calcChain>
</file>

<file path=xl/sharedStrings.xml><?xml version="1.0" encoding="utf-8"?>
<sst xmlns="http://schemas.openxmlformats.org/spreadsheetml/2006/main" count="134" uniqueCount="134">
  <si>
    <t>Код бюджетной классификации</t>
  </si>
  <si>
    <t xml:space="preserve">       000 0100 0000000000 000</t>
  </si>
  <si>
    <t xml:space="preserve">       000 0102 0000000000 000</t>
  </si>
  <si>
    <t xml:space="preserve">       000 0103 0000000000 000</t>
  </si>
  <si>
    <t xml:space="preserve">       000 0104 0000000000 000</t>
  </si>
  <si>
    <t xml:space="preserve">       000 0106 0000000000 000</t>
  </si>
  <si>
    <t xml:space="preserve">       000 0107 0000000000 000</t>
  </si>
  <si>
    <t xml:space="preserve">       000 0111 0000000000 000</t>
  </si>
  <si>
    <t xml:space="preserve">       000 0113 0000000000 000</t>
  </si>
  <si>
    <t xml:space="preserve">       000 0200 0000000000 000</t>
  </si>
  <si>
    <t xml:space="preserve">       000 0204 0000000000 000</t>
  </si>
  <si>
    <t xml:space="preserve">       000 0300 0000000000 000</t>
  </si>
  <si>
    <t xml:space="preserve">       000 0309 0000000000 000</t>
  </si>
  <si>
    <t xml:space="preserve">       000 0314 0000000000 000</t>
  </si>
  <si>
    <t xml:space="preserve">       000 0400 0000000000 000</t>
  </si>
  <si>
    <t xml:space="preserve">       000 0405 0000000000 000</t>
  </si>
  <si>
    <t xml:space="preserve">       000 0408 0000000000 000</t>
  </si>
  <si>
    <t xml:space="preserve">       000 0409 0000000000 000</t>
  </si>
  <si>
    <t xml:space="preserve">       000 0410 0000000000 000</t>
  </si>
  <si>
    <t xml:space="preserve">       000 0412 0000000000 000</t>
  </si>
  <si>
    <t xml:space="preserve">       000 0500 0000000000 000</t>
  </si>
  <si>
    <t xml:space="preserve">       000 0501 0000000000 000</t>
  </si>
  <si>
    <t xml:space="preserve">       000 0502 0000000000 000</t>
  </si>
  <si>
    <t xml:space="preserve">       000 0503 0000000000 000</t>
  </si>
  <si>
    <t xml:space="preserve">       000 0505 0000000000 000</t>
  </si>
  <si>
    <t xml:space="preserve">       000 0600 0000000000 000</t>
  </si>
  <si>
    <t xml:space="preserve">       000 0603 0000000000 000</t>
  </si>
  <si>
    <t xml:space="preserve">       000 0605 0000000000 000</t>
  </si>
  <si>
    <t xml:space="preserve">       000 0700 0000000000 000</t>
  </si>
  <si>
    <t xml:space="preserve">       000 0701 0000000000 000</t>
  </si>
  <si>
    <t xml:space="preserve">       000 0702 0000000000 000</t>
  </si>
  <si>
    <t xml:space="preserve">       000 0703 0000000000 000</t>
  </si>
  <si>
    <t xml:space="preserve">       000 0705 0000000000 000</t>
  </si>
  <si>
    <t xml:space="preserve">       000 0707 0000000000 000</t>
  </si>
  <si>
    <t xml:space="preserve">       000 0709 0000000000 000</t>
  </si>
  <si>
    <t xml:space="preserve">       000 0800 0000000000 000</t>
  </si>
  <si>
    <t xml:space="preserve">       000 0801 0000000000 000</t>
  </si>
  <si>
    <t xml:space="preserve">       000 0804 0000000000 000</t>
  </si>
  <si>
    <t xml:space="preserve">       000 0900 0000000000 000</t>
  </si>
  <si>
    <t xml:space="preserve">       000 0909 0000000000 000</t>
  </si>
  <si>
    <t xml:space="preserve">       000 1000 0000000000 000</t>
  </si>
  <si>
    <t xml:space="preserve">       000 1001 0000000000 000</t>
  </si>
  <si>
    <t xml:space="preserve">       000 1003 0000000000 000</t>
  </si>
  <si>
    <t xml:space="preserve">       000 1004 0000000000 000</t>
  </si>
  <si>
    <t xml:space="preserve">       000 1006 0000000000 000</t>
  </si>
  <si>
    <t xml:space="preserve">       000 1100 0000000000 000</t>
  </si>
  <si>
    <t xml:space="preserve">       000 1101 0000000000 000</t>
  </si>
  <si>
    <t xml:space="preserve">       000 1102 0000000000 000</t>
  </si>
  <si>
    <t xml:space="preserve">       000 1103 0000000000 000</t>
  </si>
  <si>
    <t xml:space="preserve">       000 1105 0000000000 000</t>
  </si>
  <si>
    <t xml:space="preserve">       000 1200 0000000000 000</t>
  </si>
  <si>
    <t xml:space="preserve">       000 1201 0000000000 000</t>
  </si>
  <si>
    <t xml:space="preserve">       000 1202 0000000000 000</t>
  </si>
  <si>
    <t xml:space="preserve">       000 1300 0000000000 000</t>
  </si>
  <si>
    <t xml:space="preserve">       000 1301 0000000000 000</t>
  </si>
  <si>
    <t xml:space="preserve">       000 9600 0000000000 000</t>
  </si>
  <si>
    <t>Всего:</t>
  </si>
  <si>
    <t xml:space="preserve">       ОБЩЕГОСУДАРСТВЕННЫЕ ВОПРОСЫ</t>
  </si>
  <si>
    <t xml:space="preserve">       Функционирование высшего должностного лица субъекта Российской Федерации и муниципального образования</t>
  </si>
  <si>
    <t xml:space="preserve"> 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</si>
  <si>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</si>
  <si>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      Обеспечение деятельности финансовых, налоговых и таможенных органов и органов финансового (финансово-бюджетного) надзора</t>
  </si>
  <si>
    <t xml:space="preserve">       Резервные фонды</t>
  </si>
  <si>
    <t xml:space="preserve">       Другие общегосударственные вопросы</t>
  </si>
  <si>
    <t xml:space="preserve">       НАЦИОНАЛЬНАЯ БЕЗОПАСНОСТЬ И ПРАВООХРАНИТЕЛЬНАЯ ДЕЯТЕЛЬНОСТЬ</t>
  </si>
  <si>
    <t xml:space="preserve">       Защита населения и территории от чрезвычайных ситуаций природного и техногенного характера, гражданская оборона</t>
  </si>
  <si>
    <t xml:space="preserve">       Другие вопросы в области национальной безопасности и правоохранительной деятельности</t>
  </si>
  <si>
    <t xml:space="preserve">       НАЦИОНАЛЬНАЯ ЭКОНОМИКА</t>
  </si>
  <si>
    <t xml:space="preserve">       Сельское хозяйство и рыболовство</t>
  </si>
  <si>
    <t xml:space="preserve">       Водное хозяйство</t>
  </si>
  <si>
    <t xml:space="preserve">       Транспорт</t>
  </si>
  <si>
    <t xml:space="preserve">       Дорожное хозяйство (дорожные фонды)</t>
  </si>
  <si>
    <t xml:space="preserve">       Связь и информатика</t>
  </si>
  <si>
    <t xml:space="preserve">       Другие вопросы в области национальной экономики</t>
  </si>
  <si>
    <t xml:space="preserve">       ЖИЛИЩНО-КОММУНАЛЬНОЕ ХОЗЯЙСТВО</t>
  </si>
  <si>
    <t xml:space="preserve">       Жилищное хозяйство</t>
  </si>
  <si>
    <t xml:space="preserve">       Коммунальное хозяйство</t>
  </si>
  <si>
    <t xml:space="preserve">       Благоустройство</t>
  </si>
  <si>
    <t xml:space="preserve">       Другие вопросы в области жилищно-коммунального хозяйства</t>
  </si>
  <si>
    <t xml:space="preserve">       ОХРАНА ОКРУЖАЮЩЕЙ СРЕДЫ</t>
  </si>
  <si>
    <t xml:space="preserve">       Охрана объектов растительного и животного мира и среды их обитания</t>
  </si>
  <si>
    <t xml:space="preserve">       Другие вопросы в области охраны окружающей среды</t>
  </si>
  <si>
    <t xml:space="preserve">       ОБРАЗОВАНИЕ</t>
  </si>
  <si>
    <t xml:space="preserve">       Дошкольное образование</t>
  </si>
  <si>
    <t xml:space="preserve">       Общее образование</t>
  </si>
  <si>
    <t xml:space="preserve">       Дополнительное образование детей</t>
  </si>
  <si>
    <t xml:space="preserve">       Профессиональная подготовка, переподготовка и повышение квалификации</t>
  </si>
  <si>
    <t xml:space="preserve">       Молодежная политика</t>
  </si>
  <si>
    <t xml:space="preserve">       Другие вопросы в области образования</t>
  </si>
  <si>
    <t xml:space="preserve">       КУЛЬТУРА, КИНЕМАТОГРАФИЯ</t>
  </si>
  <si>
    <t xml:space="preserve">       Культура</t>
  </si>
  <si>
    <t xml:space="preserve">       Другие вопросы в области культуры, кинематографии</t>
  </si>
  <si>
    <t xml:space="preserve">       ЗДРАВООХРАНЕНИЕ</t>
  </si>
  <si>
    <t xml:space="preserve">       Другие вопросы в области здравоохранения</t>
  </si>
  <si>
    <t xml:space="preserve">       СОЦИАЛЬНАЯ ПОЛИТИКА</t>
  </si>
  <si>
    <t xml:space="preserve">       Пенсионное обеспечение</t>
  </si>
  <si>
    <t xml:space="preserve">       Социальное обеспечение населения</t>
  </si>
  <si>
    <t xml:space="preserve">       Охрана семьи и детства</t>
  </si>
  <si>
    <t xml:space="preserve">       Другие вопросы в области социальной политики</t>
  </si>
  <si>
    <t xml:space="preserve">       ФИЗИЧЕСКАЯ КУЛЬТУРА И СПОРТ</t>
  </si>
  <si>
    <t xml:space="preserve">       Физическая культура</t>
  </si>
  <si>
    <t xml:space="preserve">       Массовый спорт</t>
  </si>
  <si>
    <t xml:space="preserve">       Спорт высших достижений</t>
  </si>
  <si>
    <t xml:space="preserve">       Другие вопросы в области физической культуры и спорта</t>
  </si>
  <si>
    <t xml:space="preserve">       СРЕДСТВА МАССОВОЙ ИНФОРМАЦИИ</t>
  </si>
  <si>
    <t xml:space="preserve">       Телевидение и радиовещание</t>
  </si>
  <si>
    <t xml:space="preserve">       Периодическая печать и издательства</t>
  </si>
  <si>
    <t xml:space="preserve">       ОБСЛУЖИВАНИЕ ГОСУДАРСТВЕННОГО И МУНИЦИПАЛЬНОГО ДОЛГА</t>
  </si>
  <si>
    <t xml:space="preserve">       Обеспечение проведения выборов и референдумов</t>
  </si>
  <si>
    <t xml:space="preserve">       НАЦИОНАЛЬНАЯ ОБОРОНА</t>
  </si>
  <si>
    <t xml:space="preserve">       Мобилизационная подготовка экономики</t>
  </si>
  <si>
    <t>План на 2020 год</t>
  </si>
  <si>
    <t>Кассовый план на 1 квартал 2020 года</t>
  </si>
  <si>
    <t>Исполнено за 1 квартал 2020 года</t>
  </si>
  <si>
    <t xml:space="preserve">       000 0406 0000000000 000</t>
  </si>
  <si>
    <t xml:space="preserve">       000 0602 0000000000 000</t>
  </si>
  <si>
    <t>% исполнения плана 2020 года</t>
  </si>
  <si>
    <r>
      <t xml:space="preserve">       </t>
    </r>
    <r>
      <rPr>
        <sz val="11"/>
        <rFont val="Times New Roman"/>
        <family val="1"/>
        <charset val="204"/>
      </rPr>
      <t>Сбор, удаление отходов и очистка сточных вод</t>
    </r>
  </si>
  <si>
    <t>Единицы измерения: млн. руб.</t>
  </si>
  <si>
    <t>Исполнение бюджета Одинцовского городского округа по разделам и подразделам классификации расходов</t>
  </si>
  <si>
    <t xml:space="preserve">       000 0310 0000000000 000</t>
  </si>
  <si>
    <t xml:space="preserve">       Защита населения и территории от чрезвычайных ситуаций природного и техногенного характера, пожарная безопасность</t>
  </si>
  <si>
    <t xml:space="preserve">       Обслуживание государственного (муниципального) внутреннего долга</t>
  </si>
  <si>
    <t>% исполнения кассового плана за 1 полугодие 2020 года</t>
  </si>
  <si>
    <t xml:space="preserve">       Межбюджетные трансферты общего характера бюджетам бюджетной системы Российской Федерации</t>
  </si>
  <si>
    <t xml:space="preserve">       000 1400 0000000000 000</t>
  </si>
  <si>
    <t xml:space="preserve">       000 1403 0000000000 000</t>
  </si>
  <si>
    <t xml:space="preserve">       Прочие межбюджетняе трансферты общего характера</t>
  </si>
  <si>
    <t>за 1 квартал 2024 года</t>
  </si>
  <si>
    <t>План на 2024 год</t>
  </si>
  <si>
    <t>Кассовый план на 1 квартал 2024 года</t>
  </si>
  <si>
    <t>Исполнено за      1 квартал 2024 года</t>
  </si>
  <si>
    <t>% исполнения плана 2024 года</t>
  </si>
  <si>
    <t>% исполнения кассового плана    за 1 квартал              2024года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</si>
</sst>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_ ;[Red]\-#,##0.000\ "/>
    <numFmt numFmtId="165" formatCode="#,##0.00_ ;[Red]\-#,##0.00\ "/>
    <numFmt numFmtId="166" formatCode="[&gt;=500]#,##0.000,,;[Red][&lt;=-500]\-#,##0.000,,;#,##0.000,,"/>
    <numFmt numFmtId="167" formatCode="[&gt;=0.05]#,##0.000,,;[Red][&lt;=-0.05]\-#,##0.000,,;#,##0.000,,"/>
  </numFmts>
  <fonts count="7" x14ac:knownFonts="1">
    <font>
      <sz val="11"/>
      <name val="Calibri"/>
      <family val="2"/>
      <scheme val="minor"/>
    </font>
    <font>
      <sz val="11"/>
      <name val="Calibri"/>
      <family val="2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3" fillId="0" borderId="1" xfId="0" applyFont="1" applyFill="1" applyBorder="1" applyAlignment="1">
      <alignment horizontal="center" wrapText="1"/>
    </xf>
    <xf numFmtId="0" fontId="2" fillId="0" borderId="1" xfId="1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3" fillId="0" borderId="1" xfId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165" fontId="3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right" vertical="center" wrapText="1"/>
    </xf>
    <xf numFmtId="164" fontId="2" fillId="0" borderId="1" xfId="1" applyNumberFormat="1" applyFont="1" applyFill="1" applyBorder="1" applyAlignment="1">
      <alignment horizontal="right" vertical="center" wrapText="1"/>
    </xf>
    <xf numFmtId="165" fontId="2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2" xfId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164" fontId="2" fillId="0" borderId="2" xfId="0" applyNumberFormat="1" applyFont="1" applyFill="1" applyBorder="1" applyAlignment="1">
      <alignment horizontal="right" vertical="center" wrapText="1"/>
    </xf>
    <xf numFmtId="165" fontId="2" fillId="0" borderId="2" xfId="0" applyNumberFormat="1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right" vertical="center"/>
    </xf>
    <xf numFmtId="167" fontId="5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wrapText="1"/>
    </xf>
    <xf numFmtId="0" fontId="2" fillId="0" borderId="0" xfId="0" applyFont="1" applyFill="1"/>
    <xf numFmtId="0" fontId="4" fillId="0" borderId="0" xfId="0" applyNumberFormat="1" applyFont="1" applyFill="1" applyAlignment="1" applyProtection="1">
      <alignment horizontal="center" wrapText="1"/>
    </xf>
  </cellXfs>
  <cellStyles count="2">
    <cellStyle name="Обычный" xfId="0" builtinId="0"/>
    <cellStyle name="Обычный_Лист1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tabSelected="1" topLeftCell="A43" zoomScaleNormal="100" workbookViewId="0">
      <selection activeCell="N53" sqref="N53"/>
    </sheetView>
  </sheetViews>
  <sheetFormatPr defaultColWidth="8.85546875" defaultRowHeight="15" x14ac:dyDescent="0.25"/>
  <cols>
    <col min="1" max="1" width="41.5703125" style="4" customWidth="1"/>
    <col min="2" max="2" width="33.5703125" style="4" customWidth="1"/>
    <col min="3" max="5" width="18.140625" style="4" hidden="1" customWidth="1"/>
    <col min="6" max="8" width="18.42578125" style="4" customWidth="1"/>
    <col min="9" max="9" width="13.5703125" style="4" hidden="1" customWidth="1"/>
    <col min="10" max="10" width="0.28515625" style="4" hidden="1" customWidth="1"/>
    <col min="11" max="11" width="18.140625" style="4" customWidth="1"/>
    <col min="12" max="12" width="19.7109375" style="4" customWidth="1"/>
    <col min="13" max="16384" width="8.85546875" style="4"/>
  </cols>
  <sheetData>
    <row r="1" spans="1:12" ht="45.75" customHeight="1" x14ac:dyDescent="0.25">
      <c r="B1" s="27" t="s">
        <v>119</v>
      </c>
      <c r="C1" s="27"/>
      <c r="D1" s="27"/>
      <c r="E1" s="27"/>
      <c r="F1" s="27"/>
      <c r="G1" s="27"/>
      <c r="H1" s="27"/>
      <c r="I1" s="27"/>
      <c r="J1" s="27"/>
    </row>
    <row r="2" spans="1:12" ht="19.149999999999999" customHeight="1" x14ac:dyDescent="0.25">
      <c r="B2" s="27" t="s">
        <v>128</v>
      </c>
      <c r="C2" s="27"/>
      <c r="D2" s="27"/>
      <c r="E2" s="27"/>
      <c r="F2" s="27"/>
      <c r="G2" s="27"/>
      <c r="H2" s="27"/>
      <c r="I2" s="27"/>
      <c r="J2" s="27"/>
    </row>
    <row r="3" spans="1:12" ht="19.149999999999999" customHeight="1" x14ac:dyDescent="0.25">
      <c r="A3" s="4" t="s">
        <v>118</v>
      </c>
      <c r="B3" s="25"/>
      <c r="C3" s="26"/>
      <c r="D3" s="26"/>
    </row>
    <row r="4" spans="1:12" ht="66" customHeight="1" x14ac:dyDescent="0.25">
      <c r="A4" s="24" t="s">
        <v>0</v>
      </c>
      <c r="B4" s="24"/>
      <c r="C4" s="5" t="s">
        <v>111</v>
      </c>
      <c r="D4" s="5" t="s">
        <v>112</v>
      </c>
      <c r="E4" s="5" t="s">
        <v>113</v>
      </c>
      <c r="F4" s="14" t="s">
        <v>129</v>
      </c>
      <c r="G4" s="14" t="s">
        <v>130</v>
      </c>
      <c r="H4" s="14" t="s">
        <v>131</v>
      </c>
      <c r="I4" s="14" t="s">
        <v>116</v>
      </c>
      <c r="J4" s="14" t="s">
        <v>123</v>
      </c>
      <c r="K4" s="21" t="s">
        <v>132</v>
      </c>
      <c r="L4" s="21" t="s">
        <v>133</v>
      </c>
    </row>
    <row r="5" spans="1:12" x14ac:dyDescent="0.25">
      <c r="A5" s="6">
        <v>1</v>
      </c>
      <c r="B5" s="1">
        <v>2</v>
      </c>
      <c r="C5" s="1">
        <v>3</v>
      </c>
      <c r="D5" s="1">
        <v>4</v>
      </c>
      <c r="E5" s="1">
        <v>5</v>
      </c>
      <c r="F5" s="20">
        <v>3</v>
      </c>
      <c r="G5" s="20">
        <v>4</v>
      </c>
      <c r="H5" s="20">
        <v>5</v>
      </c>
      <c r="I5" s="1">
        <v>6</v>
      </c>
      <c r="J5" s="1">
        <v>7</v>
      </c>
      <c r="K5" s="1">
        <v>6</v>
      </c>
      <c r="L5" s="1">
        <v>7</v>
      </c>
    </row>
    <row r="6" spans="1:12" ht="28.5" x14ac:dyDescent="0.25">
      <c r="A6" s="7" t="s">
        <v>57</v>
      </c>
      <c r="B6" s="8" t="s">
        <v>1</v>
      </c>
      <c r="C6" s="3">
        <f>SUM(C7:C13)</f>
        <v>2806.9189999999999</v>
      </c>
      <c r="D6" s="3">
        <f t="shared" ref="D6:E6" si="0">SUM(D7:D13)</f>
        <v>794.40200000000004</v>
      </c>
      <c r="E6" s="3">
        <f t="shared" si="0"/>
        <v>567.327</v>
      </c>
      <c r="F6" s="22">
        <f>SUM(F7:F13)</f>
        <v>3358038343.7200003</v>
      </c>
      <c r="G6" s="22">
        <f t="shared" ref="G6:H6" si="1">SUM(G7:G13)</f>
        <v>964101581.96000004</v>
      </c>
      <c r="H6" s="22">
        <f t="shared" si="1"/>
        <v>722322950.45000005</v>
      </c>
      <c r="I6" s="9">
        <f>E6*100/C6</f>
        <v>20.211733933184391</v>
      </c>
      <c r="J6" s="9">
        <v>71.62653399668325</v>
      </c>
      <c r="K6" s="9">
        <f>H6*100/F6</f>
        <v>21.510265116562607</v>
      </c>
      <c r="L6" s="9">
        <f>H6*100/G6</f>
        <v>74.921871716207676</v>
      </c>
    </row>
    <row r="7" spans="1:12" ht="45" x14ac:dyDescent="0.25">
      <c r="A7" s="2" t="s">
        <v>58</v>
      </c>
      <c r="B7" s="10" t="s">
        <v>2</v>
      </c>
      <c r="C7" s="11">
        <v>6.1550000000000002</v>
      </c>
      <c r="D7" s="11">
        <v>2.5449999999999999</v>
      </c>
      <c r="E7" s="11">
        <v>0.92600000000000005</v>
      </c>
      <c r="F7" s="23">
        <v>6652145</v>
      </c>
      <c r="G7" s="23">
        <v>1407000</v>
      </c>
      <c r="H7" s="23">
        <v>1163607.57</v>
      </c>
      <c r="I7" s="13">
        <f>E7*100/C7</f>
        <v>15.044679122664501</v>
      </c>
      <c r="J7" s="13">
        <v>56.49867374005305</v>
      </c>
      <c r="K7" s="13">
        <f t="shared" ref="K7:K65" si="2">H7*100/F7</f>
        <v>17.492215969435424</v>
      </c>
      <c r="L7" s="13">
        <f t="shared" ref="L7:L65" si="3">H7*100/G7</f>
        <v>82.701319829424307</v>
      </c>
    </row>
    <row r="8" spans="1:12" ht="75" x14ac:dyDescent="0.25">
      <c r="A8" s="2" t="s">
        <v>59</v>
      </c>
      <c r="B8" s="10" t="s">
        <v>3</v>
      </c>
      <c r="C8" s="11">
        <v>11.145</v>
      </c>
      <c r="D8" s="11">
        <v>5.835</v>
      </c>
      <c r="E8" s="11">
        <v>1.5960000000000001</v>
      </c>
      <c r="F8" s="23">
        <v>12656400</v>
      </c>
      <c r="G8" s="23">
        <v>5712000</v>
      </c>
      <c r="H8" s="23">
        <v>3738415.03</v>
      </c>
      <c r="I8" s="13">
        <f>E8*100/C8</f>
        <v>14.320323014804847</v>
      </c>
      <c r="J8" s="13">
        <v>55.497382198952884</v>
      </c>
      <c r="K8" s="13">
        <f t="shared" si="2"/>
        <v>29.537743987231757</v>
      </c>
      <c r="L8" s="13">
        <f t="shared" si="3"/>
        <v>65.44844240196079</v>
      </c>
    </row>
    <row r="9" spans="1:12" ht="75" x14ac:dyDescent="0.25">
      <c r="A9" s="2" t="s">
        <v>60</v>
      </c>
      <c r="B9" s="10" t="s">
        <v>4</v>
      </c>
      <c r="C9" s="11">
        <v>1167.798</v>
      </c>
      <c r="D9" s="11">
        <v>323.80599999999998</v>
      </c>
      <c r="E9" s="11">
        <v>197.773</v>
      </c>
      <c r="F9" s="23">
        <v>1290908262.98</v>
      </c>
      <c r="G9" s="23">
        <v>380268990.33999997</v>
      </c>
      <c r="H9" s="23">
        <v>336891202.30000001</v>
      </c>
      <c r="I9" s="13">
        <f t="shared" ref="I9:I65" si="4">E9*100/C9</f>
        <v>16.935548784978224</v>
      </c>
      <c r="J9" s="13">
        <v>66.999657580133686</v>
      </c>
      <c r="K9" s="13">
        <f t="shared" si="2"/>
        <v>26.097222549517404</v>
      </c>
      <c r="L9" s="13">
        <f t="shared" si="3"/>
        <v>88.592867380215324</v>
      </c>
    </row>
    <row r="10" spans="1:12" ht="60" x14ac:dyDescent="0.25">
      <c r="A10" s="2" t="s">
        <v>61</v>
      </c>
      <c r="B10" s="10" t="s">
        <v>5</v>
      </c>
      <c r="C10" s="11">
        <v>96.2</v>
      </c>
      <c r="D10" s="11">
        <v>20.172000000000001</v>
      </c>
      <c r="E10" s="11">
        <v>17.401</v>
      </c>
      <c r="F10" s="23">
        <v>139742147.75999999</v>
      </c>
      <c r="G10" s="23">
        <v>37874659.659999996</v>
      </c>
      <c r="H10" s="23">
        <v>28221516.510000002</v>
      </c>
      <c r="I10" s="13">
        <f t="shared" si="4"/>
        <v>18.088357588357585</v>
      </c>
      <c r="J10" s="13">
        <v>75.778615354096431</v>
      </c>
      <c r="K10" s="13">
        <f t="shared" si="2"/>
        <v>20.195422041508202</v>
      </c>
      <c r="L10" s="13">
        <f t="shared" si="3"/>
        <v>74.512924375674785</v>
      </c>
    </row>
    <row r="11" spans="1:12" ht="30" x14ac:dyDescent="0.25">
      <c r="A11" s="2" t="s">
        <v>108</v>
      </c>
      <c r="B11" s="10" t="s">
        <v>6</v>
      </c>
      <c r="C11" s="11">
        <v>0</v>
      </c>
      <c r="D11" s="11">
        <v>0</v>
      </c>
      <c r="E11" s="11">
        <v>0</v>
      </c>
      <c r="F11" s="23">
        <v>40000000</v>
      </c>
      <c r="G11" s="23">
        <v>0</v>
      </c>
      <c r="H11" s="23">
        <v>0</v>
      </c>
      <c r="I11" s="13">
        <v>0</v>
      </c>
      <c r="J11" s="13">
        <v>0</v>
      </c>
      <c r="K11" s="13">
        <v>0</v>
      </c>
      <c r="L11" s="13">
        <v>0</v>
      </c>
    </row>
    <row r="12" spans="1:12" x14ac:dyDescent="0.25">
      <c r="A12" s="2" t="s">
        <v>62</v>
      </c>
      <c r="B12" s="10" t="s">
        <v>7</v>
      </c>
      <c r="C12" s="11">
        <v>24.26</v>
      </c>
      <c r="D12" s="11">
        <v>0</v>
      </c>
      <c r="E12" s="11">
        <v>0</v>
      </c>
      <c r="F12" s="23">
        <v>24730000</v>
      </c>
      <c r="G12" s="23">
        <v>0</v>
      </c>
      <c r="H12" s="23">
        <v>0</v>
      </c>
      <c r="I12" s="13">
        <f t="shared" si="4"/>
        <v>0</v>
      </c>
      <c r="J12" s="13">
        <v>0</v>
      </c>
      <c r="K12" s="13">
        <f t="shared" si="2"/>
        <v>0</v>
      </c>
      <c r="L12" s="13">
        <v>0</v>
      </c>
    </row>
    <row r="13" spans="1:12" x14ac:dyDescent="0.25">
      <c r="A13" s="2" t="s">
        <v>63</v>
      </c>
      <c r="B13" s="10" t="s">
        <v>8</v>
      </c>
      <c r="C13" s="11">
        <v>1501.3610000000001</v>
      </c>
      <c r="D13" s="11">
        <v>442.04399999999998</v>
      </c>
      <c r="E13" s="11">
        <v>349.63099999999997</v>
      </c>
      <c r="F13" s="23">
        <v>1843349387.98</v>
      </c>
      <c r="G13" s="23">
        <v>538838931.96000004</v>
      </c>
      <c r="H13" s="23">
        <v>352308209.04000002</v>
      </c>
      <c r="I13" s="13">
        <f t="shared" si="4"/>
        <v>23.287603714229952</v>
      </c>
      <c r="J13" s="13">
        <v>75.676689298415766</v>
      </c>
      <c r="K13" s="13">
        <f t="shared" si="2"/>
        <v>19.112394608277185</v>
      </c>
      <c r="L13" s="13">
        <f t="shared" si="3"/>
        <v>65.382842282478791</v>
      </c>
    </row>
    <row r="14" spans="1:12" x14ac:dyDescent="0.25">
      <c r="A14" s="7" t="s">
        <v>109</v>
      </c>
      <c r="B14" s="8" t="s">
        <v>9</v>
      </c>
      <c r="C14" s="3">
        <f>C15</f>
        <v>0</v>
      </c>
      <c r="D14" s="3">
        <f t="shared" ref="D14:H14" si="5">D15</f>
        <v>0</v>
      </c>
      <c r="E14" s="3">
        <f t="shared" si="5"/>
        <v>0</v>
      </c>
      <c r="F14" s="3">
        <f t="shared" si="5"/>
        <v>0</v>
      </c>
      <c r="G14" s="3">
        <f t="shared" si="5"/>
        <v>0</v>
      </c>
      <c r="H14" s="3">
        <f t="shared" si="5"/>
        <v>0</v>
      </c>
      <c r="I14" s="9">
        <v>0</v>
      </c>
      <c r="J14" s="9">
        <v>0</v>
      </c>
      <c r="K14" s="9">
        <v>0</v>
      </c>
      <c r="L14" s="9">
        <v>0</v>
      </c>
    </row>
    <row r="15" spans="1:12" ht="30" x14ac:dyDescent="0.25">
      <c r="A15" s="2" t="s">
        <v>110</v>
      </c>
      <c r="B15" s="10" t="s">
        <v>10</v>
      </c>
      <c r="C15" s="11">
        <v>0</v>
      </c>
      <c r="D15" s="11">
        <v>0</v>
      </c>
      <c r="E15" s="11">
        <v>0</v>
      </c>
      <c r="F15" s="12">
        <v>0</v>
      </c>
      <c r="G15" s="12">
        <v>0</v>
      </c>
      <c r="H15" s="12">
        <v>0</v>
      </c>
      <c r="I15" s="13">
        <v>0</v>
      </c>
      <c r="J15" s="13">
        <v>0</v>
      </c>
      <c r="K15" s="13">
        <v>0</v>
      </c>
      <c r="L15" s="13">
        <v>0</v>
      </c>
    </row>
    <row r="16" spans="1:12" ht="57" x14ac:dyDescent="0.25">
      <c r="A16" s="7" t="s">
        <v>64</v>
      </c>
      <c r="B16" s="8" t="s">
        <v>11</v>
      </c>
      <c r="C16" s="3">
        <f>C17+C19</f>
        <v>180.858</v>
      </c>
      <c r="D16" s="3">
        <f t="shared" ref="D16:E16" si="6">D17+D19</f>
        <v>41.042000000000002</v>
      </c>
      <c r="E16" s="3">
        <f t="shared" si="6"/>
        <v>26.71</v>
      </c>
      <c r="F16" s="22">
        <f>SUM(F17:F19)</f>
        <v>352158000</v>
      </c>
      <c r="G16" s="22">
        <f t="shared" ref="G16:H16" si="7">SUM(G17:G19)</f>
        <v>77499614.810000002</v>
      </c>
      <c r="H16" s="22">
        <f t="shared" si="7"/>
        <v>59655576.920000002</v>
      </c>
      <c r="I16" s="9">
        <f t="shared" si="4"/>
        <v>14.768492408408807</v>
      </c>
      <c r="J16" s="9">
        <v>62.414121128844734</v>
      </c>
      <c r="K16" s="9">
        <f t="shared" si="2"/>
        <v>16.940003328051613</v>
      </c>
      <c r="L16" s="9">
        <f t="shared" si="3"/>
        <v>76.975320543531865</v>
      </c>
    </row>
    <row r="17" spans="1:12" ht="60" x14ac:dyDescent="0.25">
      <c r="A17" s="2" t="s">
        <v>65</v>
      </c>
      <c r="B17" s="10" t="s">
        <v>12</v>
      </c>
      <c r="C17" s="11">
        <v>104.803</v>
      </c>
      <c r="D17" s="11">
        <v>18.332999999999998</v>
      </c>
      <c r="E17" s="11">
        <v>11.292999999999999</v>
      </c>
      <c r="F17" s="23">
        <v>200000</v>
      </c>
      <c r="G17" s="23">
        <v>0</v>
      </c>
      <c r="H17" s="23">
        <v>0</v>
      </c>
      <c r="I17" s="13">
        <f t="shared" si="4"/>
        <v>10.77545490110016</v>
      </c>
      <c r="J17" s="13">
        <v>46.482412060301506</v>
      </c>
      <c r="K17" s="13">
        <f t="shared" si="2"/>
        <v>0</v>
      </c>
      <c r="L17" s="13">
        <v>0</v>
      </c>
    </row>
    <row r="18" spans="1:12" ht="60" x14ac:dyDescent="0.25">
      <c r="A18" s="2" t="s">
        <v>121</v>
      </c>
      <c r="B18" s="10" t="s">
        <v>120</v>
      </c>
      <c r="C18" s="11">
        <v>0</v>
      </c>
      <c r="D18" s="11">
        <v>0</v>
      </c>
      <c r="E18" s="11">
        <v>0</v>
      </c>
      <c r="F18" s="23">
        <v>136933526.72999999</v>
      </c>
      <c r="G18" s="23">
        <v>36633796.539999999</v>
      </c>
      <c r="H18" s="23">
        <v>30646438.57</v>
      </c>
      <c r="I18" s="13">
        <v>0</v>
      </c>
      <c r="J18" s="13">
        <v>0</v>
      </c>
      <c r="K18" s="13">
        <f t="shared" si="2"/>
        <v>22.38052236135524</v>
      </c>
      <c r="L18" s="13">
        <f t="shared" si="3"/>
        <v>83.656190361098737</v>
      </c>
    </row>
    <row r="19" spans="1:12" ht="45" x14ac:dyDescent="0.25">
      <c r="A19" s="2" t="s">
        <v>66</v>
      </c>
      <c r="B19" s="10" t="s">
        <v>13</v>
      </c>
      <c r="C19" s="11">
        <v>76.055000000000007</v>
      </c>
      <c r="D19" s="11">
        <v>22.709</v>
      </c>
      <c r="E19" s="11">
        <v>15.417</v>
      </c>
      <c r="F19" s="23">
        <v>215024473.27000001</v>
      </c>
      <c r="G19" s="23">
        <v>40865818.270000003</v>
      </c>
      <c r="H19" s="23">
        <v>29009138.350000001</v>
      </c>
      <c r="I19" s="13">
        <f t="shared" si="4"/>
        <v>20.270856616921964</v>
      </c>
      <c r="J19" s="13">
        <v>85.240421702237072</v>
      </c>
      <c r="K19" s="13">
        <f t="shared" si="2"/>
        <v>13.491086809255458</v>
      </c>
      <c r="L19" s="13">
        <f t="shared" si="3"/>
        <v>70.98631467094809</v>
      </c>
    </row>
    <row r="20" spans="1:12" x14ac:dyDescent="0.25">
      <c r="A20" s="7" t="s">
        <v>67</v>
      </c>
      <c r="B20" s="8" t="s">
        <v>14</v>
      </c>
      <c r="C20" s="3">
        <f>SUM(C21:C26)</f>
        <v>1138.4490000000001</v>
      </c>
      <c r="D20" s="3">
        <f t="shared" ref="D20:E20" si="8">SUM(D21:D26)</f>
        <v>181.55200000000002</v>
      </c>
      <c r="E20" s="3">
        <f t="shared" si="8"/>
        <v>116.38599999999998</v>
      </c>
      <c r="F20" s="22">
        <f>SUM(F21:F26)</f>
        <v>3154359581.54</v>
      </c>
      <c r="G20" s="22">
        <f t="shared" ref="G20:H20" si="9">SUM(G21:G26)</f>
        <v>486758287.11000001</v>
      </c>
      <c r="H20" s="22">
        <f t="shared" si="9"/>
        <v>328409746.36000001</v>
      </c>
      <c r="I20" s="9">
        <f t="shared" si="4"/>
        <v>10.223207188025109</v>
      </c>
      <c r="J20" s="9">
        <v>77.411078461470979</v>
      </c>
      <c r="K20" s="9">
        <f t="shared" si="2"/>
        <v>10.411297059533904</v>
      </c>
      <c r="L20" s="9">
        <f t="shared" si="3"/>
        <v>67.468752984124208</v>
      </c>
    </row>
    <row r="21" spans="1:12" x14ac:dyDescent="0.25">
      <c r="A21" s="2" t="s">
        <v>68</v>
      </c>
      <c r="B21" s="10" t="s">
        <v>15</v>
      </c>
      <c r="C21" s="11">
        <v>6.4489999999999998</v>
      </c>
      <c r="D21" s="11">
        <v>6.0069999999999997</v>
      </c>
      <c r="E21" s="11">
        <v>0.39</v>
      </c>
      <c r="F21" s="23">
        <v>16491000</v>
      </c>
      <c r="G21" s="23">
        <v>12336000</v>
      </c>
      <c r="H21" s="23">
        <v>2095319.05</v>
      </c>
      <c r="I21" s="13">
        <f t="shared" si="4"/>
        <v>6.0474492169328578</v>
      </c>
      <c r="J21" s="13">
        <v>20.644216691068813</v>
      </c>
      <c r="K21" s="13">
        <f t="shared" si="2"/>
        <v>12.705833788126856</v>
      </c>
      <c r="L21" s="13">
        <f t="shared" si="3"/>
        <v>16.985400859273671</v>
      </c>
    </row>
    <row r="22" spans="1:12" x14ac:dyDescent="0.25">
      <c r="A22" s="2" t="s">
        <v>69</v>
      </c>
      <c r="B22" s="10" t="s">
        <v>114</v>
      </c>
      <c r="C22" s="11">
        <v>2.9470000000000001</v>
      </c>
      <c r="D22" s="11">
        <v>1.4E-2</v>
      </c>
      <c r="E22" s="11">
        <v>1.4E-2</v>
      </c>
      <c r="F22" s="23">
        <v>25990352.18</v>
      </c>
      <c r="G22" s="23">
        <v>141332.18</v>
      </c>
      <c r="H22" s="23">
        <v>100000</v>
      </c>
      <c r="I22" s="13">
        <f t="shared" si="4"/>
        <v>0.47505938242280288</v>
      </c>
      <c r="J22" s="13">
        <v>100</v>
      </c>
      <c r="K22" s="13">
        <f t="shared" si="2"/>
        <v>0.38475815682463754</v>
      </c>
      <c r="L22" s="13">
        <f t="shared" si="3"/>
        <v>70.755294371034253</v>
      </c>
    </row>
    <row r="23" spans="1:12" x14ac:dyDescent="0.25">
      <c r="A23" s="2" t="s">
        <v>70</v>
      </c>
      <c r="B23" s="10" t="s">
        <v>16</v>
      </c>
      <c r="C23" s="11">
        <v>148.518</v>
      </c>
      <c r="D23" s="11">
        <v>1.21</v>
      </c>
      <c r="E23" s="11">
        <v>6.0000000000000001E-3</v>
      </c>
      <c r="F23" s="23">
        <v>228373000</v>
      </c>
      <c r="G23" s="23">
        <v>49256009.859999999</v>
      </c>
      <c r="H23" s="23">
        <v>25779284.460000001</v>
      </c>
      <c r="I23" s="13">
        <f t="shared" si="4"/>
        <v>4.0399143538156993E-3</v>
      </c>
      <c r="J23" s="13">
        <v>67.918385066203598</v>
      </c>
      <c r="K23" s="13">
        <f t="shared" si="2"/>
        <v>11.288236551606364</v>
      </c>
      <c r="L23" s="13">
        <f t="shared" si="3"/>
        <v>52.33733819136441</v>
      </c>
    </row>
    <row r="24" spans="1:12" ht="30" x14ac:dyDescent="0.25">
      <c r="A24" s="2" t="s">
        <v>71</v>
      </c>
      <c r="B24" s="10" t="s">
        <v>17</v>
      </c>
      <c r="C24" s="11">
        <v>899.77700000000004</v>
      </c>
      <c r="D24" s="11">
        <v>167.18700000000001</v>
      </c>
      <c r="E24" s="11">
        <v>112.82599999999999</v>
      </c>
      <c r="F24" s="23">
        <v>2807148932.3600001</v>
      </c>
      <c r="G24" s="23">
        <v>416374972.27999997</v>
      </c>
      <c r="H24" s="23">
        <v>293211596.06</v>
      </c>
      <c r="I24" s="13">
        <f t="shared" si="4"/>
        <v>12.539329189343579</v>
      </c>
      <c r="J24" s="13">
        <v>81.832773533870338</v>
      </c>
      <c r="K24" s="13">
        <f t="shared" si="2"/>
        <v>10.445174200767962</v>
      </c>
      <c r="L24" s="13">
        <f t="shared" si="3"/>
        <v>70.420081796564801</v>
      </c>
    </row>
    <row r="25" spans="1:12" x14ac:dyDescent="0.25">
      <c r="A25" s="2" t="s">
        <v>72</v>
      </c>
      <c r="B25" s="10" t="s">
        <v>18</v>
      </c>
      <c r="C25" s="11">
        <v>32.124000000000002</v>
      </c>
      <c r="D25" s="11">
        <v>3.835</v>
      </c>
      <c r="E25" s="11">
        <v>1.228</v>
      </c>
      <c r="F25" s="23">
        <v>15540297</v>
      </c>
      <c r="G25" s="23">
        <v>3912606.79</v>
      </c>
      <c r="H25" s="23">
        <v>3549240.79</v>
      </c>
      <c r="I25" s="13">
        <f t="shared" si="4"/>
        <v>3.8226870875357983</v>
      </c>
      <c r="J25" s="13">
        <v>73.37559429477021</v>
      </c>
      <c r="K25" s="13">
        <f t="shared" si="2"/>
        <v>22.838950825714591</v>
      </c>
      <c r="L25" s="13">
        <f t="shared" si="3"/>
        <v>90.712943582045966</v>
      </c>
    </row>
    <row r="26" spans="1:12" ht="30" x14ac:dyDescent="0.25">
      <c r="A26" s="2" t="s">
        <v>73</v>
      </c>
      <c r="B26" s="10" t="s">
        <v>19</v>
      </c>
      <c r="C26" s="11">
        <v>48.634</v>
      </c>
      <c r="D26" s="11">
        <v>3.2989999999999999</v>
      </c>
      <c r="E26" s="11">
        <v>1.9219999999999999</v>
      </c>
      <c r="F26" s="23">
        <v>60816000</v>
      </c>
      <c r="G26" s="23">
        <v>4737366</v>
      </c>
      <c r="H26" s="23">
        <v>3674306</v>
      </c>
      <c r="I26" s="13">
        <f t="shared" si="4"/>
        <v>3.9519677591808198</v>
      </c>
      <c r="J26" s="13">
        <v>55.569461827284108</v>
      </c>
      <c r="K26" s="13">
        <f t="shared" si="2"/>
        <v>6.0416765324914499</v>
      </c>
      <c r="L26" s="13">
        <f t="shared" si="3"/>
        <v>77.56010407471156</v>
      </c>
    </row>
    <row r="27" spans="1:12" ht="28.5" x14ac:dyDescent="0.25">
      <c r="A27" s="7" t="s">
        <v>74</v>
      </c>
      <c r="B27" s="8" t="s">
        <v>20</v>
      </c>
      <c r="C27" s="3">
        <f>SUM(C28:C31)</f>
        <v>3436.9280000000003</v>
      </c>
      <c r="D27" s="3">
        <f t="shared" ref="D27:E27" si="10">SUM(D28:D31)</f>
        <v>685.36099999999999</v>
      </c>
      <c r="E27" s="3">
        <f t="shared" si="10"/>
        <v>544.7170000000001</v>
      </c>
      <c r="F27" s="22">
        <f>SUM(F28:F31)</f>
        <v>8441103550.0299997</v>
      </c>
      <c r="G27" s="22">
        <f t="shared" ref="G27:H27" si="11">SUM(G28:G31)</f>
        <v>1075860858.9100001</v>
      </c>
      <c r="H27" s="22">
        <f t="shared" si="11"/>
        <v>811000270.70999992</v>
      </c>
      <c r="I27" s="9">
        <f t="shared" si="4"/>
        <v>15.848949992551489</v>
      </c>
      <c r="J27" s="9">
        <v>81.377853513738486</v>
      </c>
      <c r="K27" s="9">
        <f t="shared" si="2"/>
        <v>9.607751710463468</v>
      </c>
      <c r="L27" s="9">
        <f t="shared" si="3"/>
        <v>75.381520202497029</v>
      </c>
    </row>
    <row r="28" spans="1:12" x14ac:dyDescent="0.25">
      <c r="A28" s="2" t="s">
        <v>75</v>
      </c>
      <c r="B28" s="10" t="s">
        <v>21</v>
      </c>
      <c r="C28" s="11">
        <v>115.07</v>
      </c>
      <c r="D28" s="11">
        <v>31.98</v>
      </c>
      <c r="E28" s="11">
        <v>22.93</v>
      </c>
      <c r="F28" s="23">
        <v>219797522</v>
      </c>
      <c r="G28" s="23">
        <v>26241851.440000001</v>
      </c>
      <c r="H28" s="23">
        <v>26209332.98</v>
      </c>
      <c r="I28" s="13">
        <f t="shared" si="4"/>
        <v>19.927000955939864</v>
      </c>
      <c r="J28" s="13">
        <v>72.12433181548208</v>
      </c>
      <c r="K28" s="13">
        <f t="shared" si="2"/>
        <v>11.924307763578881</v>
      </c>
      <c r="L28" s="13">
        <f t="shared" si="3"/>
        <v>99.876081685492537</v>
      </c>
    </row>
    <row r="29" spans="1:12" x14ac:dyDescent="0.25">
      <c r="A29" s="2" t="s">
        <v>76</v>
      </c>
      <c r="B29" s="10" t="s">
        <v>22</v>
      </c>
      <c r="C29" s="11">
        <v>477.95600000000002</v>
      </c>
      <c r="D29" s="11">
        <v>140.55699999999999</v>
      </c>
      <c r="E29" s="11">
        <v>137.51499999999999</v>
      </c>
      <c r="F29" s="23">
        <v>2079265351.6300001</v>
      </c>
      <c r="G29" s="23">
        <v>37691944.25</v>
      </c>
      <c r="H29" s="23">
        <v>21293596.899999999</v>
      </c>
      <c r="I29" s="13">
        <f t="shared" si="4"/>
        <v>28.771476872348078</v>
      </c>
      <c r="J29" s="13">
        <v>87.633414823206721</v>
      </c>
      <c r="K29" s="13">
        <f t="shared" si="2"/>
        <v>1.0240923258451498</v>
      </c>
      <c r="L29" s="13">
        <f t="shared" si="3"/>
        <v>56.493760997749533</v>
      </c>
    </row>
    <row r="30" spans="1:12" x14ac:dyDescent="0.25">
      <c r="A30" s="2" t="s">
        <v>77</v>
      </c>
      <c r="B30" s="10" t="s">
        <v>23</v>
      </c>
      <c r="C30" s="11">
        <v>2843.27</v>
      </c>
      <c r="D30" s="11">
        <v>512.19200000000001</v>
      </c>
      <c r="E30" s="11">
        <v>384.20699999999999</v>
      </c>
      <c r="F30" s="23">
        <v>6050718676.3999996</v>
      </c>
      <c r="G30" s="23">
        <v>1009828063.22</v>
      </c>
      <c r="H30" s="23">
        <v>762603628.02999997</v>
      </c>
      <c r="I30" s="13">
        <f t="shared" si="4"/>
        <v>13.512856675588319</v>
      </c>
      <c r="J30" s="13">
        <v>80.849248041874489</v>
      </c>
      <c r="K30" s="13">
        <f t="shared" si="2"/>
        <v>12.603521479265449</v>
      </c>
      <c r="L30" s="13">
        <f t="shared" si="3"/>
        <v>75.518165498225017</v>
      </c>
    </row>
    <row r="31" spans="1:12" ht="30" x14ac:dyDescent="0.25">
      <c r="A31" s="2" t="s">
        <v>78</v>
      </c>
      <c r="B31" s="10" t="s">
        <v>24</v>
      </c>
      <c r="C31" s="11">
        <v>0.63200000000000001</v>
      </c>
      <c r="D31" s="11">
        <v>0.63200000000000001</v>
      </c>
      <c r="E31" s="11">
        <v>6.5000000000000002E-2</v>
      </c>
      <c r="F31" s="23">
        <v>91322000</v>
      </c>
      <c r="G31" s="23">
        <v>2099000</v>
      </c>
      <c r="H31" s="23">
        <v>893712.8</v>
      </c>
      <c r="I31" s="13">
        <f t="shared" si="4"/>
        <v>10.284810126582279</v>
      </c>
      <c r="J31" s="13">
        <v>42.857142857142854</v>
      </c>
      <c r="K31" s="13">
        <f t="shared" si="2"/>
        <v>0.97863910120233899</v>
      </c>
      <c r="L31" s="13">
        <f t="shared" si="3"/>
        <v>42.57802763220581</v>
      </c>
    </row>
    <row r="32" spans="1:12" ht="28.5" x14ac:dyDescent="0.25">
      <c r="A32" s="7" t="s">
        <v>79</v>
      </c>
      <c r="B32" s="8" t="s">
        <v>25</v>
      </c>
      <c r="C32" s="3">
        <f>SUM(C33:C35)</f>
        <v>964.654</v>
      </c>
      <c r="D32" s="3">
        <f t="shared" ref="D32:E32" si="12">SUM(D33:D35)</f>
        <v>19.05</v>
      </c>
      <c r="E32" s="3">
        <f t="shared" si="12"/>
        <v>0</v>
      </c>
      <c r="F32" s="22">
        <f>SUM(F33:F35)</f>
        <v>1135736607.49</v>
      </c>
      <c r="G32" s="22">
        <f t="shared" ref="G32:H32" si="13">SUM(G33:G35)</f>
        <v>32888827.150000002</v>
      </c>
      <c r="H32" s="22">
        <f t="shared" si="13"/>
        <v>16972427.609999999</v>
      </c>
      <c r="I32" s="9">
        <f t="shared" si="4"/>
        <v>0</v>
      </c>
      <c r="J32" s="9">
        <v>0</v>
      </c>
      <c r="K32" s="9">
        <f t="shared" si="2"/>
        <v>1.4943982168109731</v>
      </c>
      <c r="L32" s="9">
        <f t="shared" si="3"/>
        <v>51.605451093138171</v>
      </c>
    </row>
    <row r="33" spans="1:12" ht="30" x14ac:dyDescent="0.25">
      <c r="A33" s="7" t="s">
        <v>117</v>
      </c>
      <c r="B33" s="10" t="s">
        <v>115</v>
      </c>
      <c r="C33" s="11">
        <v>368.5</v>
      </c>
      <c r="D33" s="11">
        <v>18.75</v>
      </c>
      <c r="E33" s="11">
        <v>0</v>
      </c>
      <c r="F33" s="23">
        <v>1016945040</v>
      </c>
      <c r="G33" s="23">
        <v>10636281.48</v>
      </c>
      <c r="H33" s="23">
        <v>0</v>
      </c>
      <c r="I33" s="13">
        <f t="shared" si="4"/>
        <v>0</v>
      </c>
      <c r="J33" s="13">
        <v>0</v>
      </c>
      <c r="K33" s="13">
        <f t="shared" si="2"/>
        <v>0</v>
      </c>
      <c r="L33" s="13">
        <v>0</v>
      </c>
    </row>
    <row r="34" spans="1:12" ht="30" x14ac:dyDescent="0.25">
      <c r="A34" s="2" t="s">
        <v>80</v>
      </c>
      <c r="B34" s="10" t="s">
        <v>26</v>
      </c>
      <c r="C34" s="11">
        <v>3.8570000000000002</v>
      </c>
      <c r="D34" s="11">
        <v>0.3</v>
      </c>
      <c r="E34" s="11">
        <v>0</v>
      </c>
      <c r="F34" s="23">
        <v>3857000</v>
      </c>
      <c r="G34" s="23">
        <v>0</v>
      </c>
      <c r="H34" s="23">
        <v>0</v>
      </c>
      <c r="I34" s="13">
        <f t="shared" si="4"/>
        <v>0</v>
      </c>
      <c r="J34" s="13">
        <v>0</v>
      </c>
      <c r="K34" s="13">
        <f t="shared" si="2"/>
        <v>0</v>
      </c>
      <c r="L34" s="13">
        <v>0</v>
      </c>
    </row>
    <row r="35" spans="1:12" ht="30" x14ac:dyDescent="0.25">
      <c r="A35" s="2" t="s">
        <v>81</v>
      </c>
      <c r="B35" s="10" t="s">
        <v>27</v>
      </c>
      <c r="C35" s="11">
        <v>592.29700000000003</v>
      </c>
      <c r="D35" s="11">
        <v>0</v>
      </c>
      <c r="E35" s="11">
        <v>0</v>
      </c>
      <c r="F35" s="23">
        <v>114934567.48999999</v>
      </c>
      <c r="G35" s="23">
        <v>22252545.670000002</v>
      </c>
      <c r="H35" s="23">
        <v>16972427.609999999</v>
      </c>
      <c r="I35" s="13">
        <f t="shared" si="4"/>
        <v>0</v>
      </c>
      <c r="J35" s="13">
        <v>0</v>
      </c>
      <c r="K35" s="13">
        <f t="shared" si="2"/>
        <v>14.767034827426226</v>
      </c>
      <c r="L35" s="13">
        <f t="shared" si="3"/>
        <v>76.27184710323526</v>
      </c>
    </row>
    <row r="36" spans="1:12" x14ac:dyDescent="0.25">
      <c r="A36" s="7" t="s">
        <v>82</v>
      </c>
      <c r="B36" s="8" t="s">
        <v>28</v>
      </c>
      <c r="C36" s="3">
        <f>SUM(C37:C42)</f>
        <v>9841.0990000000002</v>
      </c>
      <c r="D36" s="3">
        <f t="shared" ref="D36:E36" si="14">SUM(D37:D42)</f>
        <v>2139.6590000000001</v>
      </c>
      <c r="E36" s="3">
        <f t="shared" si="14"/>
        <v>1798.836</v>
      </c>
      <c r="F36" s="22">
        <f>SUM(F37:F42)</f>
        <v>19360540552.16</v>
      </c>
      <c r="G36" s="22">
        <f t="shared" ref="G36:H36" si="15">SUM(G37:G42)</f>
        <v>4340505453.5900002</v>
      </c>
      <c r="H36" s="22">
        <f t="shared" si="15"/>
        <v>3655879932.0399995</v>
      </c>
      <c r="I36" s="9">
        <f t="shared" si="4"/>
        <v>18.278812152992263</v>
      </c>
      <c r="J36" s="9">
        <v>89.999113414045496</v>
      </c>
      <c r="K36" s="9">
        <f t="shared" si="2"/>
        <v>18.883150096922904</v>
      </c>
      <c r="L36" s="9">
        <f t="shared" si="3"/>
        <v>84.227055377070158</v>
      </c>
    </row>
    <row r="37" spans="1:12" x14ac:dyDescent="0.25">
      <c r="A37" s="2" t="s">
        <v>83</v>
      </c>
      <c r="B37" s="10" t="s">
        <v>29</v>
      </c>
      <c r="C37" s="11">
        <v>3856.4650000000001</v>
      </c>
      <c r="D37" s="11">
        <v>797.03700000000003</v>
      </c>
      <c r="E37" s="11">
        <v>699.64800000000002</v>
      </c>
      <c r="F37" s="23">
        <v>5234751262.9899998</v>
      </c>
      <c r="G37" s="23">
        <v>1195608201.6900001</v>
      </c>
      <c r="H37" s="23">
        <v>970252267.15999997</v>
      </c>
      <c r="I37" s="13">
        <f t="shared" si="4"/>
        <v>18.142210547742557</v>
      </c>
      <c r="J37" s="13">
        <v>92.788117882652088</v>
      </c>
      <c r="K37" s="13">
        <f t="shared" si="2"/>
        <v>18.534830375222235</v>
      </c>
      <c r="L37" s="13">
        <f t="shared" si="3"/>
        <v>81.151355919819053</v>
      </c>
    </row>
    <row r="38" spans="1:12" x14ac:dyDescent="0.25">
      <c r="A38" s="2" t="s">
        <v>84</v>
      </c>
      <c r="B38" s="10" t="s">
        <v>30</v>
      </c>
      <c r="C38" s="11">
        <v>5305.1629999999996</v>
      </c>
      <c r="D38" s="11">
        <v>1196.8499999999999</v>
      </c>
      <c r="E38" s="11">
        <v>991.43200000000002</v>
      </c>
      <c r="F38" s="23">
        <v>13052412280.299999</v>
      </c>
      <c r="G38" s="23">
        <v>2894773872.5700002</v>
      </c>
      <c r="H38" s="23">
        <v>2489367545.3699999</v>
      </c>
      <c r="I38" s="13">
        <f t="shared" si="4"/>
        <v>18.68805916048197</v>
      </c>
      <c r="J38" s="13">
        <v>90.008851086638387</v>
      </c>
      <c r="K38" s="13">
        <f t="shared" si="2"/>
        <v>19.072087916861172</v>
      </c>
      <c r="L38" s="13">
        <f t="shared" si="3"/>
        <v>85.995233305043001</v>
      </c>
    </row>
    <row r="39" spans="1:12" x14ac:dyDescent="0.25">
      <c r="A39" s="2" t="s">
        <v>85</v>
      </c>
      <c r="B39" s="10" t="s">
        <v>31</v>
      </c>
      <c r="C39" s="11">
        <v>471.94799999999998</v>
      </c>
      <c r="D39" s="11">
        <v>99.463999999999999</v>
      </c>
      <c r="E39" s="11">
        <v>84.462999999999994</v>
      </c>
      <c r="F39" s="23">
        <v>750378778.87</v>
      </c>
      <c r="G39" s="23">
        <v>175848857.56999999</v>
      </c>
      <c r="H39" s="23">
        <v>149865299.71000001</v>
      </c>
      <c r="I39" s="13">
        <f t="shared" si="4"/>
        <v>17.896675057421579</v>
      </c>
      <c r="J39" s="13">
        <v>86.480664683557279</v>
      </c>
      <c r="K39" s="13">
        <f t="shared" si="2"/>
        <v>19.971953356101444</v>
      </c>
      <c r="L39" s="13">
        <f t="shared" si="3"/>
        <v>85.223925694452277</v>
      </c>
    </row>
    <row r="40" spans="1:12" ht="30" x14ac:dyDescent="0.25">
      <c r="A40" s="2" t="s">
        <v>86</v>
      </c>
      <c r="B40" s="10" t="s">
        <v>32</v>
      </c>
      <c r="C40" s="11">
        <v>19.559000000000001</v>
      </c>
      <c r="D40" s="11">
        <v>5.7249999999999996</v>
      </c>
      <c r="E40" s="11">
        <v>4.343</v>
      </c>
      <c r="F40" s="23">
        <v>16892000</v>
      </c>
      <c r="G40" s="23">
        <v>3996090</v>
      </c>
      <c r="H40" s="23">
        <v>3198694.95</v>
      </c>
      <c r="I40" s="13">
        <f t="shared" si="4"/>
        <v>22.204611687714095</v>
      </c>
      <c r="J40" s="13">
        <v>89.598540145985396</v>
      </c>
      <c r="K40" s="13">
        <f t="shared" si="2"/>
        <v>18.93615291262136</v>
      </c>
      <c r="L40" s="13">
        <f t="shared" si="3"/>
        <v>80.045618341929242</v>
      </c>
    </row>
    <row r="41" spans="1:12" x14ac:dyDescent="0.25">
      <c r="A41" s="2" t="s">
        <v>87</v>
      </c>
      <c r="B41" s="10" t="s">
        <v>33</v>
      </c>
      <c r="C41" s="11">
        <v>27.802</v>
      </c>
      <c r="D41" s="11">
        <v>11.435</v>
      </c>
      <c r="E41" s="11">
        <v>2.8420000000000001</v>
      </c>
      <c r="F41" s="23">
        <v>20764000</v>
      </c>
      <c r="G41" s="23">
        <v>4448835</v>
      </c>
      <c r="H41" s="23">
        <v>2848711.45</v>
      </c>
      <c r="I41" s="13">
        <f t="shared" si="4"/>
        <v>10.222286166462844</v>
      </c>
      <c r="J41" s="13">
        <v>49.311926605504581</v>
      </c>
      <c r="K41" s="13">
        <f t="shared" si="2"/>
        <v>13.719473367366597</v>
      </c>
      <c r="L41" s="13">
        <f t="shared" si="3"/>
        <v>64.032751270838318</v>
      </c>
    </row>
    <row r="42" spans="1:12" x14ac:dyDescent="0.25">
      <c r="A42" s="2" t="s">
        <v>88</v>
      </c>
      <c r="B42" s="10" t="s">
        <v>34</v>
      </c>
      <c r="C42" s="11">
        <v>160.16200000000001</v>
      </c>
      <c r="D42" s="11">
        <v>29.148</v>
      </c>
      <c r="E42" s="11">
        <v>16.108000000000001</v>
      </c>
      <c r="F42" s="23">
        <v>285342230</v>
      </c>
      <c r="G42" s="23">
        <v>65829596.759999998</v>
      </c>
      <c r="H42" s="23">
        <v>40347413.399999999</v>
      </c>
      <c r="I42" s="13">
        <f t="shared" si="4"/>
        <v>10.057316966571346</v>
      </c>
      <c r="J42" s="13">
        <v>50.648899188876015</v>
      </c>
      <c r="K42" s="13">
        <f t="shared" si="2"/>
        <v>14.140007737375571</v>
      </c>
      <c r="L42" s="13">
        <f t="shared" si="3"/>
        <v>61.29068896942762</v>
      </c>
    </row>
    <row r="43" spans="1:12" ht="28.5" x14ac:dyDescent="0.25">
      <c r="A43" s="7" t="s">
        <v>89</v>
      </c>
      <c r="B43" s="8" t="s">
        <v>35</v>
      </c>
      <c r="C43" s="3">
        <f>SUM(C44:C45)</f>
        <v>1526.3610000000001</v>
      </c>
      <c r="D43" s="3">
        <f t="shared" ref="D43:E43" si="16">SUM(D44:D45)</f>
        <v>294.29399999999998</v>
      </c>
      <c r="E43" s="3">
        <f t="shared" si="16"/>
        <v>178.768</v>
      </c>
      <c r="F43" s="22">
        <f>SUM(F44:F45)</f>
        <v>1316309729.1500001</v>
      </c>
      <c r="G43" s="22">
        <f t="shared" ref="G43:H43" si="17">SUM(G44:G45)</f>
        <v>334610290.63</v>
      </c>
      <c r="H43" s="22">
        <f t="shared" si="17"/>
        <v>288217490.40999997</v>
      </c>
      <c r="I43" s="9">
        <f t="shared" si="4"/>
        <v>11.712039288215564</v>
      </c>
      <c r="J43" s="9">
        <v>65.307009075111026</v>
      </c>
      <c r="K43" s="9">
        <f t="shared" si="2"/>
        <v>21.895871771464826</v>
      </c>
      <c r="L43" s="9">
        <f t="shared" si="3"/>
        <v>86.135273923389434</v>
      </c>
    </row>
    <row r="44" spans="1:12" x14ac:dyDescent="0.25">
      <c r="A44" s="2" t="s">
        <v>90</v>
      </c>
      <c r="B44" s="10" t="s">
        <v>36</v>
      </c>
      <c r="C44" s="11">
        <v>1500.0630000000001</v>
      </c>
      <c r="D44" s="11">
        <v>289.803</v>
      </c>
      <c r="E44" s="11">
        <v>175.339</v>
      </c>
      <c r="F44" s="23">
        <v>1281952796.1500001</v>
      </c>
      <c r="G44" s="23">
        <v>323784518.37</v>
      </c>
      <c r="H44" s="23">
        <v>280092700.63</v>
      </c>
      <c r="I44" s="13">
        <f t="shared" si="4"/>
        <v>11.688775738085667</v>
      </c>
      <c r="J44" s="13">
        <v>65.048511972820222</v>
      </c>
      <c r="K44" s="13">
        <f t="shared" si="2"/>
        <v>21.848909060550668</v>
      </c>
      <c r="L44" s="13">
        <f t="shared" si="3"/>
        <v>86.505896588276087</v>
      </c>
    </row>
    <row r="45" spans="1:12" ht="30" x14ac:dyDescent="0.25">
      <c r="A45" s="2" t="s">
        <v>91</v>
      </c>
      <c r="B45" s="10" t="s">
        <v>37</v>
      </c>
      <c r="C45" s="11">
        <v>26.297999999999998</v>
      </c>
      <c r="D45" s="11">
        <v>4.4909999999999997</v>
      </c>
      <c r="E45" s="11">
        <v>3.4289999999999998</v>
      </c>
      <c r="F45" s="23">
        <v>34356933</v>
      </c>
      <c r="G45" s="23">
        <v>10825772.26</v>
      </c>
      <c r="H45" s="23">
        <v>8124789.7800000003</v>
      </c>
      <c r="I45" s="13">
        <f t="shared" si="4"/>
        <v>13.039014373716633</v>
      </c>
      <c r="J45" s="13">
        <v>82.397408207343418</v>
      </c>
      <c r="K45" s="13">
        <f t="shared" si="2"/>
        <v>23.648181227352278</v>
      </c>
      <c r="L45" s="13">
        <f t="shared" si="3"/>
        <v>75.050440604779538</v>
      </c>
    </row>
    <row r="46" spans="1:12" x14ac:dyDescent="0.25">
      <c r="A46" s="7" t="s">
        <v>92</v>
      </c>
      <c r="B46" s="8" t="s">
        <v>38</v>
      </c>
      <c r="C46" s="3">
        <f>C47</f>
        <v>0.11600000000000001</v>
      </c>
      <c r="D46" s="3">
        <f t="shared" ref="D46:G46" si="18">D47</f>
        <v>0.11600000000000001</v>
      </c>
      <c r="E46" s="3">
        <f t="shared" si="18"/>
        <v>0.11600000000000001</v>
      </c>
      <c r="F46" s="3">
        <f t="shared" si="18"/>
        <v>0</v>
      </c>
      <c r="G46" s="3">
        <f t="shared" si="18"/>
        <v>0</v>
      </c>
      <c r="H46" s="3">
        <v>0</v>
      </c>
      <c r="I46" s="9">
        <f t="shared" si="4"/>
        <v>100.00000000000001</v>
      </c>
      <c r="J46" s="9">
        <v>100</v>
      </c>
      <c r="K46" s="9">
        <v>0</v>
      </c>
      <c r="L46" s="9">
        <v>0</v>
      </c>
    </row>
    <row r="47" spans="1:12" ht="30" x14ac:dyDescent="0.25">
      <c r="A47" s="2" t="s">
        <v>93</v>
      </c>
      <c r="B47" s="10" t="s">
        <v>39</v>
      </c>
      <c r="C47" s="11">
        <v>0.11600000000000001</v>
      </c>
      <c r="D47" s="11">
        <v>0.11600000000000001</v>
      </c>
      <c r="E47" s="11">
        <v>0.11600000000000001</v>
      </c>
      <c r="F47" s="12">
        <v>0</v>
      </c>
      <c r="G47" s="12">
        <v>0</v>
      </c>
      <c r="H47" s="12">
        <v>0</v>
      </c>
      <c r="I47" s="13">
        <f t="shared" si="4"/>
        <v>100.00000000000001</v>
      </c>
      <c r="J47" s="13">
        <v>100</v>
      </c>
      <c r="K47" s="13">
        <v>0</v>
      </c>
      <c r="L47" s="13">
        <v>0</v>
      </c>
    </row>
    <row r="48" spans="1:12" x14ac:dyDescent="0.25">
      <c r="A48" s="7" t="s">
        <v>94</v>
      </c>
      <c r="B48" s="8" t="s">
        <v>40</v>
      </c>
      <c r="C48" s="3">
        <f>SUM(C49:C52)</f>
        <v>534.17999999999995</v>
      </c>
      <c r="D48" s="3">
        <f t="shared" ref="D48:E48" si="19">SUM(D49:D52)</f>
        <v>107.535</v>
      </c>
      <c r="E48" s="3">
        <f t="shared" si="19"/>
        <v>54.139000000000003</v>
      </c>
      <c r="F48" s="22">
        <f>SUM(F49:F52)</f>
        <v>405038244.80000001</v>
      </c>
      <c r="G48" s="22">
        <f t="shared" ref="G48:H48" si="20">SUM(G49:G52)</f>
        <v>57840332.650000006</v>
      </c>
      <c r="H48" s="22">
        <f t="shared" si="20"/>
        <v>41549114.309999995</v>
      </c>
      <c r="I48" s="9">
        <f t="shared" si="4"/>
        <v>10.134973229997382</v>
      </c>
      <c r="J48" s="9">
        <v>80.249048772051196</v>
      </c>
      <c r="K48" s="9">
        <f t="shared" si="2"/>
        <v>10.258071884178774</v>
      </c>
      <c r="L48" s="9">
        <f t="shared" si="3"/>
        <v>71.834155175800134</v>
      </c>
    </row>
    <row r="49" spans="1:12" x14ac:dyDescent="0.25">
      <c r="A49" s="2" t="s">
        <v>95</v>
      </c>
      <c r="B49" s="10" t="s">
        <v>41</v>
      </c>
      <c r="C49" s="11">
        <v>26.739000000000001</v>
      </c>
      <c r="D49" s="11">
        <v>7.26</v>
      </c>
      <c r="E49" s="11">
        <v>6.9189999999999996</v>
      </c>
      <c r="F49" s="23">
        <v>30242485</v>
      </c>
      <c r="G49" s="23">
        <v>7760000</v>
      </c>
      <c r="H49" s="23">
        <v>7718400.7999999998</v>
      </c>
      <c r="I49" s="13">
        <f t="shared" si="4"/>
        <v>25.876061184038296</v>
      </c>
      <c r="J49" s="13">
        <v>83.333333333333329</v>
      </c>
      <c r="K49" s="13">
        <f t="shared" si="2"/>
        <v>25.521714898759146</v>
      </c>
      <c r="L49" s="13">
        <f t="shared" si="3"/>
        <v>99.46392783505155</v>
      </c>
    </row>
    <row r="50" spans="1:12" x14ac:dyDescent="0.25">
      <c r="A50" s="2" t="s">
        <v>96</v>
      </c>
      <c r="B50" s="10" t="s">
        <v>42</v>
      </c>
      <c r="C50" s="11">
        <v>229.26</v>
      </c>
      <c r="D50" s="11">
        <v>58.500999999999998</v>
      </c>
      <c r="E50" s="11">
        <v>23.257000000000001</v>
      </c>
      <c r="F50" s="23">
        <v>127992089.8</v>
      </c>
      <c r="G50" s="23">
        <v>24759144.800000001</v>
      </c>
      <c r="H50" s="23">
        <v>13979496.119999999</v>
      </c>
      <c r="I50" s="13">
        <f t="shared" si="4"/>
        <v>10.144377562592691</v>
      </c>
      <c r="J50" s="13">
        <v>77.514528386231561</v>
      </c>
      <c r="K50" s="13">
        <f t="shared" si="2"/>
        <v>10.922156315944456</v>
      </c>
      <c r="L50" s="13">
        <f t="shared" si="3"/>
        <v>56.461950656712503</v>
      </c>
    </row>
    <row r="51" spans="1:12" x14ac:dyDescent="0.25">
      <c r="A51" s="2" t="s">
        <v>97</v>
      </c>
      <c r="B51" s="10" t="s">
        <v>43</v>
      </c>
      <c r="C51" s="11">
        <v>277.88099999999997</v>
      </c>
      <c r="D51" s="11">
        <v>41.624000000000002</v>
      </c>
      <c r="E51" s="11">
        <v>23.963000000000001</v>
      </c>
      <c r="F51" s="23">
        <v>226473000</v>
      </c>
      <c r="G51" s="23">
        <v>24871187.850000001</v>
      </c>
      <c r="H51" s="23">
        <v>19557130.59</v>
      </c>
      <c r="I51" s="13">
        <f t="shared" si="4"/>
        <v>8.6234755164980701</v>
      </c>
      <c r="J51" s="13">
        <v>85.76221430069198</v>
      </c>
      <c r="K51" s="13">
        <f t="shared" si="2"/>
        <v>8.6355241419506967</v>
      </c>
      <c r="L51" s="13">
        <f t="shared" si="3"/>
        <v>78.633681302037203</v>
      </c>
    </row>
    <row r="52" spans="1:12" ht="30" x14ac:dyDescent="0.25">
      <c r="A52" s="2" t="s">
        <v>98</v>
      </c>
      <c r="B52" s="10" t="s">
        <v>44</v>
      </c>
      <c r="C52" s="11">
        <v>0.3</v>
      </c>
      <c r="D52" s="11">
        <v>0.15</v>
      </c>
      <c r="E52" s="11">
        <v>0</v>
      </c>
      <c r="F52" s="23">
        <v>20330670</v>
      </c>
      <c r="G52" s="23">
        <v>450000</v>
      </c>
      <c r="H52" s="23">
        <v>294086.8</v>
      </c>
      <c r="I52" s="13">
        <f t="shared" si="4"/>
        <v>0</v>
      </c>
      <c r="J52" s="13">
        <v>0</v>
      </c>
      <c r="K52" s="13">
        <f t="shared" si="2"/>
        <v>1.4465179947340643</v>
      </c>
      <c r="L52" s="13">
        <f t="shared" si="3"/>
        <v>65.352622222222223</v>
      </c>
    </row>
    <row r="53" spans="1:12" ht="28.5" x14ac:dyDescent="0.25">
      <c r="A53" s="7" t="s">
        <v>99</v>
      </c>
      <c r="B53" s="8" t="s">
        <v>45</v>
      </c>
      <c r="C53" s="3">
        <f>SUM(C54:C57)</f>
        <v>799.60800000000006</v>
      </c>
      <c r="D53" s="3">
        <f t="shared" ref="D53:E53" si="21">SUM(D54:D57)</f>
        <v>185.797</v>
      </c>
      <c r="E53" s="3">
        <f t="shared" si="21"/>
        <v>115.55</v>
      </c>
      <c r="F53" s="22">
        <f>SUM(F54:F57)</f>
        <v>995397000</v>
      </c>
      <c r="G53" s="22">
        <f t="shared" ref="G53:H53" si="22">SUM(G54:G57)</f>
        <v>224614912</v>
      </c>
      <c r="H53" s="22">
        <f t="shared" si="22"/>
        <v>203341604.68000001</v>
      </c>
      <c r="I53" s="9">
        <f t="shared" si="4"/>
        <v>14.4508309071445</v>
      </c>
      <c r="J53" s="9">
        <v>73.248828000546169</v>
      </c>
      <c r="K53" s="9">
        <f t="shared" si="2"/>
        <v>20.428191433166866</v>
      </c>
      <c r="L53" s="9">
        <f t="shared" si="3"/>
        <v>90.528987087019402</v>
      </c>
    </row>
    <row r="54" spans="1:12" x14ac:dyDescent="0.25">
      <c r="A54" s="2" t="s">
        <v>100</v>
      </c>
      <c r="B54" s="10" t="s">
        <v>46</v>
      </c>
      <c r="C54" s="11">
        <v>15.276999999999999</v>
      </c>
      <c r="D54" s="11">
        <v>5.2089999999999996</v>
      </c>
      <c r="E54" s="11">
        <v>2.88</v>
      </c>
      <c r="F54" s="23">
        <v>18541798.079999998</v>
      </c>
      <c r="G54" s="23">
        <v>4849769</v>
      </c>
      <c r="H54" s="23">
        <v>3342843.79</v>
      </c>
      <c r="I54" s="13">
        <f t="shared" si="4"/>
        <v>18.851868822412779</v>
      </c>
      <c r="J54" s="13">
        <v>83.762125685364822</v>
      </c>
      <c r="K54" s="13">
        <f t="shared" si="2"/>
        <v>18.028692662799187</v>
      </c>
      <c r="L54" s="13">
        <f t="shared" si="3"/>
        <v>68.927897184381365</v>
      </c>
    </row>
    <row r="55" spans="1:12" x14ac:dyDescent="0.25">
      <c r="A55" s="2" t="s">
        <v>101</v>
      </c>
      <c r="B55" s="10" t="s">
        <v>47</v>
      </c>
      <c r="C55" s="11">
        <v>283.91399999999999</v>
      </c>
      <c r="D55" s="11">
        <v>60.75</v>
      </c>
      <c r="E55" s="11">
        <v>37.331000000000003</v>
      </c>
      <c r="F55" s="23">
        <v>504086145.92000002</v>
      </c>
      <c r="G55" s="23">
        <v>102248466</v>
      </c>
      <c r="H55" s="23">
        <v>86818088.129999995</v>
      </c>
      <c r="I55" s="13">
        <f t="shared" si="4"/>
        <v>13.148699958438121</v>
      </c>
      <c r="J55" s="13">
        <v>76.394525070500038</v>
      </c>
      <c r="K55" s="13">
        <f t="shared" si="2"/>
        <v>17.222867327875004</v>
      </c>
      <c r="L55" s="13">
        <f t="shared" si="3"/>
        <v>84.908939494505475</v>
      </c>
    </row>
    <row r="56" spans="1:12" x14ac:dyDescent="0.25">
      <c r="A56" s="2" t="s">
        <v>102</v>
      </c>
      <c r="B56" s="10" t="s">
        <v>48</v>
      </c>
      <c r="C56" s="11">
        <v>482.25</v>
      </c>
      <c r="D56" s="11">
        <v>115.32</v>
      </c>
      <c r="E56" s="11">
        <v>72.120999999999995</v>
      </c>
      <c r="F56" s="23">
        <v>437577857</v>
      </c>
      <c r="G56" s="23">
        <v>105623634</v>
      </c>
      <c r="H56" s="23">
        <v>103874368.90000001</v>
      </c>
      <c r="I56" s="13">
        <f t="shared" si="4"/>
        <v>14.955106272680144</v>
      </c>
      <c r="J56" s="13">
        <v>70.363288718929255</v>
      </c>
      <c r="K56" s="13">
        <f t="shared" si="2"/>
        <v>23.738488417159555</v>
      </c>
      <c r="L56" s="13">
        <f t="shared" si="3"/>
        <v>98.343869611606053</v>
      </c>
    </row>
    <row r="57" spans="1:12" ht="30" x14ac:dyDescent="0.25">
      <c r="A57" s="2" t="s">
        <v>103</v>
      </c>
      <c r="B57" s="10" t="s">
        <v>49</v>
      </c>
      <c r="C57" s="11">
        <v>18.167000000000002</v>
      </c>
      <c r="D57" s="11">
        <v>4.5179999999999998</v>
      </c>
      <c r="E57" s="11">
        <v>3.218</v>
      </c>
      <c r="F57" s="23">
        <v>35191199</v>
      </c>
      <c r="G57" s="23">
        <v>11893043</v>
      </c>
      <c r="H57" s="23">
        <v>9306303.8599999994</v>
      </c>
      <c r="I57" s="13">
        <f t="shared" si="4"/>
        <v>17.713436450707327</v>
      </c>
      <c r="J57" s="13">
        <v>78.684807256235828</v>
      </c>
      <c r="K57" s="13">
        <f t="shared" si="2"/>
        <v>26.444975233722499</v>
      </c>
      <c r="L57" s="13">
        <f t="shared" si="3"/>
        <v>78.249980766066344</v>
      </c>
    </row>
    <row r="58" spans="1:12" ht="28.5" x14ac:dyDescent="0.25">
      <c r="A58" s="7" t="s">
        <v>104</v>
      </c>
      <c r="B58" s="8" t="s">
        <v>50</v>
      </c>
      <c r="C58" s="3">
        <f>SUM(C59:C60)</f>
        <v>54.391999999999996</v>
      </c>
      <c r="D58" s="3">
        <f t="shared" ref="D58:E58" si="23">SUM(D59:D60)</f>
        <v>12.353</v>
      </c>
      <c r="E58" s="3">
        <f t="shared" si="23"/>
        <v>9.3529999999999998</v>
      </c>
      <c r="F58" s="22">
        <f>SUM(F59:F60)</f>
        <v>88899200</v>
      </c>
      <c r="G58" s="22">
        <f t="shared" ref="G58:H58" si="24">SUM(G59:G60)</f>
        <v>22758364</v>
      </c>
      <c r="H58" s="22">
        <f t="shared" si="24"/>
        <v>15825228.01</v>
      </c>
      <c r="I58" s="9">
        <f t="shared" si="4"/>
        <v>17.195543462273864</v>
      </c>
      <c r="J58" s="9">
        <v>64.930431680342494</v>
      </c>
      <c r="K58" s="9">
        <f t="shared" si="2"/>
        <v>17.801316558529212</v>
      </c>
      <c r="L58" s="9">
        <f t="shared" si="3"/>
        <v>69.535877051619352</v>
      </c>
    </row>
    <row r="59" spans="1:12" x14ac:dyDescent="0.25">
      <c r="A59" s="2" t="s">
        <v>105</v>
      </c>
      <c r="B59" s="10" t="s">
        <v>51</v>
      </c>
      <c r="C59" s="11">
        <v>25</v>
      </c>
      <c r="D59" s="11">
        <v>3</v>
      </c>
      <c r="E59" s="11">
        <v>0</v>
      </c>
      <c r="F59" s="12">
        <v>0</v>
      </c>
      <c r="G59" s="12">
        <v>0</v>
      </c>
      <c r="H59" s="12">
        <v>0</v>
      </c>
      <c r="I59" s="13">
        <f t="shared" si="4"/>
        <v>0</v>
      </c>
      <c r="J59" s="13">
        <v>18.083333333333332</v>
      </c>
      <c r="K59" s="13">
        <v>0</v>
      </c>
      <c r="L59" s="13">
        <v>0</v>
      </c>
    </row>
    <row r="60" spans="1:12" x14ac:dyDescent="0.25">
      <c r="A60" s="2" t="s">
        <v>106</v>
      </c>
      <c r="B60" s="10" t="s">
        <v>52</v>
      </c>
      <c r="C60" s="11">
        <v>29.391999999999999</v>
      </c>
      <c r="D60" s="11">
        <v>9.3529999999999998</v>
      </c>
      <c r="E60" s="11">
        <v>9.3529999999999998</v>
      </c>
      <c r="F60" s="23">
        <v>88899200</v>
      </c>
      <c r="G60" s="23">
        <v>22758364</v>
      </c>
      <c r="H60" s="23">
        <v>15825228.01</v>
      </c>
      <c r="I60" s="13">
        <f t="shared" si="4"/>
        <v>31.821584104518234</v>
      </c>
      <c r="J60" s="13">
        <v>100</v>
      </c>
      <c r="K60" s="13">
        <f t="shared" si="2"/>
        <v>17.801316558529212</v>
      </c>
      <c r="L60" s="13">
        <f t="shared" si="3"/>
        <v>69.535877051619352</v>
      </c>
    </row>
    <row r="61" spans="1:12" ht="42.75" x14ac:dyDescent="0.25">
      <c r="A61" s="7" t="s">
        <v>107</v>
      </c>
      <c r="B61" s="8" t="s">
        <v>53</v>
      </c>
      <c r="C61" s="3">
        <f>C62</f>
        <v>191</v>
      </c>
      <c r="D61" s="3">
        <f t="shared" ref="D61:E61" si="25">D62</f>
        <v>39.1</v>
      </c>
      <c r="E61" s="3">
        <f t="shared" si="25"/>
        <v>31.356000000000002</v>
      </c>
      <c r="F61" s="22">
        <f>F62</f>
        <v>396143000</v>
      </c>
      <c r="G61" s="22">
        <f t="shared" ref="G61:H61" si="26">G62</f>
        <v>93620000</v>
      </c>
      <c r="H61" s="22">
        <f t="shared" si="26"/>
        <v>29545265.239999998</v>
      </c>
      <c r="I61" s="9">
        <f t="shared" si="4"/>
        <v>16.416753926701574</v>
      </c>
      <c r="J61" s="9">
        <v>74.262899262899253</v>
      </c>
      <c r="K61" s="9">
        <f t="shared" si="2"/>
        <v>7.4582323150983356</v>
      </c>
      <c r="L61" s="9">
        <f t="shared" si="3"/>
        <v>31.558711001922667</v>
      </c>
    </row>
    <row r="62" spans="1:12" ht="30" x14ac:dyDescent="0.25">
      <c r="A62" s="2" t="s">
        <v>122</v>
      </c>
      <c r="B62" s="10" t="s">
        <v>54</v>
      </c>
      <c r="C62" s="11">
        <v>191</v>
      </c>
      <c r="D62" s="11">
        <v>39.1</v>
      </c>
      <c r="E62" s="11">
        <v>31.356000000000002</v>
      </c>
      <c r="F62" s="23">
        <v>396143000</v>
      </c>
      <c r="G62" s="23">
        <v>93620000</v>
      </c>
      <c r="H62" s="23">
        <v>29545265.239999998</v>
      </c>
      <c r="I62" s="13">
        <f t="shared" si="4"/>
        <v>16.416753926701574</v>
      </c>
      <c r="J62" s="13">
        <v>74.262899262899253</v>
      </c>
      <c r="K62" s="13">
        <f t="shared" si="2"/>
        <v>7.4582323150983356</v>
      </c>
      <c r="L62" s="13">
        <f t="shared" si="3"/>
        <v>31.558711001922667</v>
      </c>
    </row>
    <row r="63" spans="1:12" s="15" customFormat="1" ht="54" customHeight="1" x14ac:dyDescent="0.25">
      <c r="A63" s="7" t="s">
        <v>124</v>
      </c>
      <c r="B63" s="8" t="s">
        <v>125</v>
      </c>
      <c r="C63" s="11"/>
      <c r="D63" s="11"/>
      <c r="E63" s="11"/>
      <c r="F63" s="22">
        <f>F64</f>
        <v>510200000</v>
      </c>
      <c r="G63" s="22">
        <f t="shared" ref="G63:H63" si="27">G64</f>
        <v>255100000</v>
      </c>
      <c r="H63" s="22">
        <f t="shared" si="27"/>
        <v>0</v>
      </c>
      <c r="I63" s="13"/>
      <c r="J63" s="13"/>
      <c r="K63" s="9">
        <f t="shared" si="2"/>
        <v>0</v>
      </c>
      <c r="L63" s="9">
        <f t="shared" si="3"/>
        <v>0</v>
      </c>
    </row>
    <row r="64" spans="1:12" s="15" customFormat="1" ht="30" x14ac:dyDescent="0.25">
      <c r="A64" s="16" t="s">
        <v>127</v>
      </c>
      <c r="B64" s="17" t="s">
        <v>126</v>
      </c>
      <c r="C64" s="18"/>
      <c r="D64" s="18"/>
      <c r="E64" s="18"/>
      <c r="F64" s="23">
        <v>510200000</v>
      </c>
      <c r="G64" s="23">
        <v>255100000</v>
      </c>
      <c r="H64" s="23">
        <v>0</v>
      </c>
      <c r="I64" s="19"/>
      <c r="J64" s="19"/>
      <c r="K64" s="19">
        <f t="shared" si="2"/>
        <v>0</v>
      </c>
      <c r="L64" s="19">
        <f t="shared" si="3"/>
        <v>0</v>
      </c>
    </row>
    <row r="65" spans="1:12" ht="32.25" customHeight="1" x14ac:dyDescent="0.25">
      <c r="A65" s="7" t="s">
        <v>56</v>
      </c>
      <c r="B65" s="8" t="s">
        <v>55</v>
      </c>
      <c r="C65" s="3">
        <f>C6+C14+C16+C20+C27+C32+C36+C43+C46+C48+C53+C58+C61</f>
        <v>21474.564000000002</v>
      </c>
      <c r="D65" s="3">
        <f t="shared" ref="D65:E65" si="28">D6+D14+D16+D20+D27+D32+D36+D43+D46+D48+D53+D58+D61</f>
        <v>4500.2609999999995</v>
      </c>
      <c r="E65" s="3">
        <f t="shared" si="28"/>
        <v>3443.2580000000007</v>
      </c>
      <c r="F65" s="22">
        <f>F6+F14+F16+F20+F27+F32+F36+F43+F46+F48+F53+F58+F61+F63</f>
        <v>39513923808.890007</v>
      </c>
      <c r="G65" s="22">
        <f t="shared" ref="G65:H65" si="29">G6+G14+G16+G20+G27+G32+G36+G43+G46+G48+G53+G58+G61+G63</f>
        <v>7966158522.8100004</v>
      </c>
      <c r="H65" s="22">
        <f t="shared" si="29"/>
        <v>6172719606.7399998</v>
      </c>
      <c r="I65" s="9">
        <f t="shared" si="4"/>
        <v>16.034122974510684</v>
      </c>
      <c r="J65" s="9">
        <v>81.96246299042464</v>
      </c>
      <c r="K65" s="9">
        <f t="shared" si="2"/>
        <v>15.621631596483557</v>
      </c>
      <c r="L65" s="9">
        <f t="shared" si="3"/>
        <v>77.486778464993705</v>
      </c>
    </row>
  </sheetData>
  <mergeCells count="4">
    <mergeCell ref="A4:B4"/>
    <mergeCell ref="B3:D3"/>
    <mergeCell ref="B1:J1"/>
    <mergeCell ref="B2:J2"/>
  </mergeCells>
  <pageMargins left="0" right="0" top="0.35433070866141736" bottom="0.15748031496062992" header="0.19685039370078741" footer="0.11811023622047245"/>
  <pageSetup paperSize="9" scale="59" fitToHeight="2" orientation="portrait" r:id="rId1"/>
  <headerFooter>
    <oddHeader>&amp;C&amp;P</oddHeader>
    <firstHeader>&amp;L&amp;10ФКУ Администрации Одинцовского городского округа</firstHeader>
    <firstFooter>&amp;L&amp;10 23.07.2020 16:54:05&amp;R&amp;10&amp;P/&amp;N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Лаврухина Анна Николаевна</dc:creator>
  <cp:lastModifiedBy>Сулягина Алена Алексеевна</cp:lastModifiedBy>
  <cp:lastPrinted>2024-07-08T09:09:40Z</cp:lastPrinted>
  <dcterms:created xsi:type="dcterms:W3CDTF">2020-07-23T13:54:05Z</dcterms:created>
  <dcterms:modified xsi:type="dcterms:W3CDTF">2024-07-09T10:27:41Z</dcterms:modified>
</cp:coreProperties>
</file>