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192.168.61.16\clipboard\2 кабинет (ОТДЕЛ ПО ВЕТХОМУ И АВАРИЙНОМУ ФОНДУ)\7. МП 19\МП19 на 2023-2027 годы\Проект август\"/>
    </mc:Choice>
  </mc:AlternateContent>
  <bookViews>
    <workbookView xWindow="0" yWindow="0" windowWidth="28800" windowHeight="13020"/>
  </bookViews>
  <sheets>
    <sheet name="13.11.2023" sheetId="1" r:id="rId1"/>
  </sheets>
  <definedNames>
    <definedName name="_xlnm.Print_Titles" localSheetId="0">'13.11.2023'!$6:$7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9" i="1" l="1"/>
  <c r="M60" i="1"/>
  <c r="M61" i="1"/>
  <c r="E58" i="1"/>
  <c r="E55" i="1"/>
  <c r="F23" i="1" l="1"/>
  <c r="N23" i="1"/>
  <c r="M23" i="1"/>
  <c r="L23" i="1"/>
  <c r="G49" i="1" l="1"/>
  <c r="F50" i="1" l="1"/>
  <c r="G45" i="1" l="1"/>
  <c r="G9" i="1"/>
  <c r="G10" i="1"/>
  <c r="G11" i="1"/>
  <c r="G12" i="1"/>
  <c r="E30" i="1" l="1"/>
  <c r="E19" i="1"/>
  <c r="G19" i="1" l="1"/>
  <c r="G23" i="1" l="1"/>
  <c r="G22" i="1"/>
  <c r="G13" i="1"/>
  <c r="F13" i="1"/>
  <c r="N45" i="1" l="1"/>
  <c r="M45" i="1"/>
  <c r="L45" i="1"/>
  <c r="L44" i="1"/>
  <c r="G44" i="1"/>
  <c r="L43" i="1"/>
  <c r="G58" i="1" l="1"/>
  <c r="G55" i="1"/>
  <c r="E51" i="1" l="1"/>
  <c r="E52" i="1"/>
  <c r="N49" i="1"/>
  <c r="N48" i="1"/>
  <c r="M49" i="1"/>
  <c r="M48" i="1"/>
  <c r="L48" i="1"/>
  <c r="L60" i="1" s="1"/>
  <c r="L49" i="1"/>
  <c r="L61" i="1" s="1"/>
  <c r="G48" i="1"/>
  <c r="G60" i="1" s="1"/>
  <c r="G61" i="1"/>
  <c r="F48" i="1"/>
  <c r="F60" i="1" s="1"/>
  <c r="F49" i="1"/>
  <c r="F61" i="1" s="1"/>
  <c r="N50" i="1"/>
  <c r="M50" i="1"/>
  <c r="L50" i="1"/>
  <c r="G50" i="1"/>
  <c r="N47" i="1" l="1"/>
  <c r="M47" i="1"/>
  <c r="F59" i="1"/>
  <c r="E49" i="1"/>
  <c r="E50" i="1"/>
  <c r="L59" i="1"/>
  <c r="L47" i="1"/>
  <c r="G59" i="1"/>
  <c r="G47" i="1"/>
  <c r="E48" i="1"/>
  <c r="F47" i="1"/>
  <c r="E47" i="1" l="1"/>
  <c r="G42" i="1"/>
  <c r="G39" i="1"/>
  <c r="M10" i="1"/>
  <c r="M44" i="1" s="1"/>
  <c r="N10" i="1"/>
  <c r="N44" i="1" s="1"/>
  <c r="L13" i="1"/>
  <c r="M13" i="1"/>
  <c r="M9" i="1" s="1"/>
  <c r="M43" i="1" s="1"/>
  <c r="N13" i="1"/>
  <c r="N9" i="1" s="1"/>
  <c r="N43" i="1" s="1"/>
  <c r="G21" i="1"/>
  <c r="L21" i="1"/>
  <c r="L63" i="1" s="1"/>
  <c r="G64" i="1"/>
  <c r="L22" i="1"/>
  <c r="L64" i="1" s="1"/>
  <c r="M22" i="1"/>
  <c r="N22" i="1"/>
  <c r="G65" i="1"/>
  <c r="L65" i="1"/>
  <c r="M25" i="1"/>
  <c r="L26" i="1"/>
  <c r="M26" i="1"/>
  <c r="N26" i="1"/>
  <c r="N60" i="1" s="1"/>
  <c r="L27" i="1"/>
  <c r="M27" i="1"/>
  <c r="N27" i="1"/>
  <c r="N61" i="1" s="1"/>
  <c r="L28" i="1"/>
  <c r="L25" i="1" s="1"/>
  <c r="N28" i="1"/>
  <c r="N25" i="1" s="1"/>
  <c r="N59" i="1" s="1"/>
  <c r="G26" i="1"/>
  <c r="G27" i="1"/>
  <c r="N65" i="1" l="1"/>
  <c r="G63" i="1"/>
  <c r="G62" i="1" s="1"/>
  <c r="G20" i="1"/>
  <c r="L62" i="1"/>
  <c r="N64" i="1"/>
  <c r="N21" i="1"/>
  <c r="N63" i="1" s="1"/>
  <c r="M65" i="1"/>
  <c r="M64" i="1"/>
  <c r="M21" i="1"/>
  <c r="M63" i="1" s="1"/>
  <c r="L20" i="1"/>
  <c r="G28" i="1"/>
  <c r="G25" i="1" s="1"/>
  <c r="M20" i="1" l="1"/>
  <c r="N62" i="1"/>
  <c r="N20" i="1"/>
  <c r="M62" i="1"/>
  <c r="E39" i="1"/>
  <c r="E36" i="1"/>
  <c r="E33" i="1"/>
  <c r="E42" i="1"/>
  <c r="F27" i="1"/>
  <c r="F45" i="1" s="1"/>
  <c r="E45" i="1" l="1"/>
  <c r="F26" i="1" l="1"/>
  <c r="F44" i="1" s="1"/>
  <c r="E44" i="1" l="1"/>
  <c r="F43" i="1"/>
  <c r="E43" i="1" s="1"/>
  <c r="F10" i="1" l="1"/>
  <c r="F21" i="1" s="1"/>
  <c r="F63" i="1" s="1"/>
  <c r="F11" i="1"/>
  <c r="F12" i="1"/>
  <c r="F65" i="1" s="1"/>
  <c r="E16" i="1"/>
  <c r="E15" i="1"/>
  <c r="E14" i="1"/>
  <c r="E13" i="1" l="1"/>
  <c r="F28" i="1"/>
  <c r="F25" i="1" s="1"/>
  <c r="F22" i="1" l="1"/>
  <c r="F20" i="1" l="1"/>
  <c r="F64" i="1"/>
  <c r="E29" i="1"/>
  <c r="E59" i="1" l="1"/>
  <c r="E25" i="1"/>
  <c r="E26" i="1"/>
  <c r="E28" i="1"/>
  <c r="E60" i="1" l="1"/>
  <c r="F62" i="1"/>
  <c r="E27" i="1"/>
  <c r="E61" i="1" l="1"/>
  <c r="F9" i="1" l="1"/>
  <c r="E9" i="1" l="1"/>
  <c r="E21" i="1" l="1"/>
  <c r="E65" i="1"/>
  <c r="E23" i="1"/>
  <c r="E22" i="1"/>
  <c r="E12" i="1"/>
  <c r="E11" i="1"/>
  <c r="E10" i="1"/>
  <c r="E20" i="1" l="1"/>
  <c r="E64" i="1"/>
  <c r="E62" i="1"/>
  <c r="E63" i="1"/>
</calcChain>
</file>

<file path=xl/sharedStrings.xml><?xml version="1.0" encoding="utf-8"?>
<sst xmlns="http://schemas.openxmlformats.org/spreadsheetml/2006/main" count="213" uniqueCount="59">
  <si>
    <t>N п/п</t>
  </si>
  <si>
    <t>Мероприятие подпрограммы</t>
  </si>
  <si>
    <t>Сроки исполнения мероприятия</t>
  </si>
  <si>
    <t>Источники финансирования</t>
  </si>
  <si>
    <t>Объем финансирования по годам, тыс. руб.</t>
  </si>
  <si>
    <t>Ответственный за выполнение мероприятия подпрограммы</t>
  </si>
  <si>
    <t>2023 год</t>
  </si>
  <si>
    <t>2024 год</t>
  </si>
  <si>
    <t>1.</t>
  </si>
  <si>
    <t>Средства бюджета Одинцовского городского округа</t>
  </si>
  <si>
    <t>1.1.</t>
  </si>
  <si>
    <t>Средства бюджета Московской области</t>
  </si>
  <si>
    <t>Средства фонда содействия реформированию ЖКХ</t>
  </si>
  <si>
    <t>жилищных отношений</t>
  </si>
  <si>
    <t>2025 год</t>
  </si>
  <si>
    <t>2026 год</t>
  </si>
  <si>
    <t>2027 год</t>
  </si>
  <si>
    <t>2023-2027</t>
  </si>
  <si>
    <t>Управление жилищных отношений; отдел закупок для муниципальных нужд, МКУ «ЦМЗ Одинцовского городского округа»; Управление бухгалтерского учета и отчетности; Комитет по управлению муниципальным имуществом</t>
  </si>
  <si>
    <t xml:space="preserve">Перечень мероприятий муниципальной программы Одинцовского городского округа Московской области                                                                                                                                                                                            «Переселение граждан из аварийного жилищного фонда» на 2023-2027 годы
</t>
  </si>
  <si>
    <t>Всего</t>
  </si>
  <si>
    <t>В том числе по кварталам:</t>
  </si>
  <si>
    <t>I</t>
  </si>
  <si>
    <t>II</t>
  </si>
  <si>
    <t>III</t>
  </si>
  <si>
    <t>IV</t>
  </si>
  <si>
    <t>_</t>
  </si>
  <si>
    <t>Количество квадратных метров расселенного аварийного жилищного фонда, тысяча квадратных метров</t>
  </si>
  <si>
    <t>Всего 
(тыс. руб.)</t>
  </si>
  <si>
    <r>
      <rPr>
        <b/>
        <sz val="11"/>
        <rFont val="Times New Roman"/>
        <family val="1"/>
        <charset val="204"/>
      </rPr>
      <t>Основное мероприятие 02.</t>
    </r>
    <r>
      <rPr>
        <sz val="11"/>
        <color theme="1"/>
        <rFont val="Times New Roman"/>
        <family val="1"/>
        <charset val="204"/>
      </rPr>
      <t xml:space="preserve">
Переселение граждан из аварийного жилищного фонда</t>
    </r>
  </si>
  <si>
    <t>Итого:</t>
  </si>
  <si>
    <t xml:space="preserve">Итого по муниципальной программе  </t>
  </si>
  <si>
    <r>
      <rPr>
        <b/>
        <sz val="11"/>
        <rFont val="Times New Roman"/>
        <family val="1"/>
        <charset val="204"/>
      </rPr>
      <t>Основное мероприятие F3</t>
    </r>
    <r>
      <rPr>
        <sz val="11"/>
        <color theme="1"/>
        <rFont val="Times New Roman"/>
        <family val="1"/>
        <charset val="204"/>
      </rPr>
      <t xml:space="preserve">
«Обеспечение устойчивого сокращения непригодного для проживания жилищного фонда»
</t>
    </r>
  </si>
  <si>
    <r>
      <t>Количество квадратных метров непригодного для проживания жилищного фонда, признанного аварийным после 01.01.2017 года, расселенного по Подпрограмме</t>
    </r>
    <r>
      <rPr>
        <sz val="11"/>
        <color rgb="FF00B050"/>
        <rFont val="Times New Roman"/>
        <family val="1"/>
        <charset val="204"/>
      </rPr>
      <t xml:space="preserve"> </t>
    </r>
    <r>
      <rPr>
        <sz val="11"/>
        <rFont val="Times New Roman"/>
        <family val="1"/>
        <charset val="204"/>
      </rPr>
      <t xml:space="preserve">2, тысяча квадратных метров </t>
    </r>
  </si>
  <si>
    <t>Количество граждан, расселенных из непригодного для проживания жилищного фонда, признанного аварийным после 01.01.2017 года, расселенного по Подпрограмме 2, тысяча человек</t>
  </si>
  <si>
    <r>
      <t xml:space="preserve">Подпрограмма </t>
    </r>
    <r>
      <rPr>
        <b/>
        <sz val="11"/>
        <rFont val="Times New Roman"/>
        <family val="1"/>
        <charset val="204"/>
      </rPr>
      <t>2</t>
    </r>
    <r>
      <rPr>
        <b/>
        <sz val="11"/>
        <color theme="1"/>
        <rFont val="Times New Roman"/>
        <family val="1"/>
        <charset val="204"/>
      </rPr>
      <t xml:space="preserve"> «Обеспечение мероприятий по переселению граждан из аварийного жилищного фонда в Московской области» </t>
    </r>
  </si>
  <si>
    <r>
      <t xml:space="preserve">Подпрограмма </t>
    </r>
    <r>
      <rPr>
        <b/>
        <sz val="11"/>
        <rFont val="Times New Roman"/>
        <family val="1"/>
        <charset val="204"/>
      </rPr>
      <t>1</t>
    </r>
    <r>
      <rPr>
        <b/>
        <sz val="11"/>
        <color theme="1"/>
        <rFont val="Times New Roman"/>
        <family val="1"/>
        <charset val="204"/>
      </rPr>
      <t xml:space="preserve"> «Обеспечение устойчивого сокращения непригодного для проживания жилищного фонда»</t>
    </r>
  </si>
  <si>
    <t>Итого по подпрограмме 1</t>
  </si>
  <si>
    <t>Мероприятие F3.10
Завершение мероприятия по переселению из непригодного для проживания жилищного фонда по III этапу</t>
  </si>
  <si>
    <r>
      <t xml:space="preserve">Итого по подпрограмме </t>
    </r>
    <r>
      <rPr>
        <b/>
        <u/>
        <sz val="11"/>
        <rFont val="Times New Roman"/>
        <family val="1"/>
        <charset val="204"/>
      </rPr>
      <t>2</t>
    </r>
  </si>
  <si>
    <t>».</t>
  </si>
  <si>
    <t>«Приложение 1 к Муниципальной программе</t>
  </si>
  <si>
    <t xml:space="preserve">Подпрограмма 4 «Обеспечение мероприятий по переселению граждан из аварийного жилищного фонда в Московской области, признанного таковым после 1 января 2017 года» </t>
  </si>
  <si>
    <r>
      <rPr>
        <b/>
        <sz val="11"/>
        <rFont val="Times New Roman"/>
        <family val="1"/>
        <charset val="204"/>
      </rPr>
      <t>Основное мероприятие 01.</t>
    </r>
    <r>
      <rPr>
        <sz val="11"/>
        <color theme="1"/>
        <rFont val="Times New Roman"/>
        <family val="1"/>
        <charset val="204"/>
      </rPr>
      <t xml:space="preserve">
Переселение граждан из аварийного жилищного фонда в Московской области, признанного таковым после 1 января 2017 года</t>
    </r>
  </si>
  <si>
    <t xml:space="preserve">Количество квадратных метров непригодного для проживания жилищного фонда, признанного аварийным после 1 января 2017 года, расселенного  по Подпрограмме 4, тысяча квадратных метров </t>
  </si>
  <si>
    <t>Количество граждан, расселенных из непригодного для проживания жилищного фонда, признанного аварийным после 1 января 2017 года, расселенного  по Подпрограмме 4, тысяча человек</t>
  </si>
  <si>
    <t>Итого по подпрограмме 4</t>
  </si>
  <si>
    <t>2024-2027</t>
  </si>
  <si>
    <t>Т.В. Бондарева</t>
  </si>
  <si>
    <t>0,1838*</t>
  </si>
  <si>
    <t>0,0299**</t>
  </si>
  <si>
    <t xml:space="preserve"> * Значение показателя  считается достигнутым в 2022 году (осуществляется завершение мероприятия по переселению из непригодного для проживания жилищного фонда по III этапу для 183,8 кв.м расселяемой площади жилых помещений, 11 чел., по которым дела находятся на рассмотрении в суде). </t>
  </si>
  <si>
    <t xml:space="preserve"> ** Значение показателя  считается достигнутым в 2022 году (осуществляется завершение мероприятия по переселению из непригодного для проживания жилищного фонда по III этапу для 29,9 кв.м расселяемой площади жилых помещений, 1 чел., вступление в наследство). </t>
  </si>
  <si>
    <t>Мероприятие 02.01
Обеспечение мероприятий по переселению граждан из аварийного жилищного фонда, признанного таковым после 01.01.2017, в рамках Подпрограммы 2</t>
  </si>
  <si>
    <t xml:space="preserve">Количество квадратных метров расселенного аварийного жилищного фонда на территории округа, тысяча квадратных метров </t>
  </si>
  <si>
    <t>Количество граждан, расселенных из аварийного жилищного фонда на территории округа, тысяча человек</t>
  </si>
  <si>
    <t>Мероприятие 01.01
Обеспечение мероприятий по переселению граждан из аварийного жилищного фонда, признанного таковым после 1 января 2017 года</t>
  </si>
  <si>
    <t>Приложение к постановлению Администрации 
Одинцовского городского округа Московской области
от _____________ № _________</t>
  </si>
  <si>
    <t>Начальник Управления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</si>
</sst>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0"/>
    <numFmt numFmtId="166" formatCode="#,##0.00000"/>
    <numFmt numFmtId="167" formatCode="#,##0.0000"/>
  </numFmts>
  <fonts count="19" x14ac:knownFonts="1">
    <font>
      <sz val="11"/>
      <color theme="1"/>
      <name val="Calibri"/>
      <family val="2"/>
      <charset val="204"/>
      <scheme val="minor"/>
    </font>
    <font>
      <sz val="11"/>
      <color theme="1"/>
      <name val="Times New Roman"/>
      <family val="1"/>
      <charset val="204"/>
    </font>
    <font>
      <sz val="11"/>
      <name val="Times New Roman"/>
      <family val="1"/>
      <charset val="204"/>
    </font>
    <font>
      <sz val="12"/>
      <name val="Times New Roman"/>
      <family val="1"/>
      <charset val="204"/>
    </font>
    <font>
      <b/>
      <sz val="12"/>
      <name val="Times New Roman"/>
      <family val="1"/>
      <charset val="204"/>
    </font>
    <font>
      <b/>
      <sz val="14"/>
      <name val="Times New Roman"/>
      <family val="1"/>
      <charset val="204"/>
    </font>
    <font>
      <b/>
      <sz val="11"/>
      <name val="Times New Roman"/>
      <family val="1"/>
      <charset val="204"/>
    </font>
    <font>
      <b/>
      <sz val="11"/>
      <color theme="1"/>
      <name val="Times New Roman"/>
      <family val="1"/>
      <charset val="204"/>
    </font>
    <font>
      <sz val="11"/>
      <color rgb="FFFF0000"/>
      <name val="Times New Roman"/>
      <family val="1"/>
      <charset val="204"/>
    </font>
    <font>
      <sz val="14"/>
      <color rgb="FFFF0000"/>
      <name val="Times New Roman"/>
      <family val="1"/>
      <charset val="204"/>
    </font>
    <font>
      <sz val="11"/>
      <color rgb="FF00B050"/>
      <name val="Times New Roman"/>
      <family val="1"/>
      <charset val="204"/>
    </font>
    <font>
      <b/>
      <u/>
      <sz val="11"/>
      <color theme="1"/>
      <name val="Times New Roman"/>
      <family val="1"/>
      <charset val="204"/>
    </font>
    <font>
      <b/>
      <u/>
      <sz val="11"/>
      <name val="Times New Roman"/>
      <family val="1"/>
      <charset val="204"/>
    </font>
    <font>
      <sz val="12"/>
      <color theme="1"/>
      <name val="Times New Roman"/>
      <family val="1"/>
      <charset val="204"/>
    </font>
    <font>
      <sz val="14"/>
      <color theme="1"/>
      <name val="Times New Roman"/>
      <family val="1"/>
      <charset val="204"/>
    </font>
    <font>
      <sz val="14"/>
      <name val="Times New Roman"/>
      <family val="1"/>
      <charset val="204"/>
    </font>
    <font>
      <sz val="14"/>
      <color theme="1"/>
      <name val="Calibri"/>
      <family val="2"/>
      <charset val="204"/>
      <scheme val="minor"/>
    </font>
    <font>
      <sz val="14"/>
      <color theme="0"/>
      <name val="Calibri"/>
      <family val="2"/>
      <charset val="204"/>
      <scheme val="minor"/>
    </font>
    <font>
      <sz val="14"/>
      <color theme="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2">
    <xf numFmtId="0" fontId="0" fillId="0" borderId="0" xfId="0"/>
    <xf numFmtId="164" fontId="0" fillId="0" borderId="0" xfId="0" applyNumberFormat="1"/>
    <xf numFmtId="0" fontId="1" fillId="0" borderId="0" xfId="0" applyFont="1"/>
    <xf numFmtId="0" fontId="2" fillId="0" borderId="0" xfId="0" applyFont="1" applyAlignment="1">
      <alignment vertical="center"/>
    </xf>
    <xf numFmtId="165" fontId="0" fillId="0" borderId="0" xfId="0" applyNumberFormat="1"/>
    <xf numFmtId="0" fontId="3" fillId="0" borderId="0" xfId="0" applyFont="1"/>
    <xf numFmtId="0" fontId="3" fillId="0" borderId="0" xfId="0" applyFont="1" applyFill="1"/>
    <xf numFmtId="0" fontId="3" fillId="0" borderId="0" xfId="0" applyFont="1" applyAlignment="1">
      <alignment vertical="top" wrapText="1"/>
    </xf>
    <xf numFmtId="0" fontId="4" fillId="0" borderId="11" xfId="0" applyFont="1" applyBorder="1" applyAlignment="1">
      <alignment horizontal="center" vertical="top" wrapText="1"/>
    </xf>
    <xf numFmtId="0" fontId="4" fillId="0" borderId="11" xfId="0" applyFont="1" applyBorder="1" applyAlignment="1">
      <alignment horizontal="center" vertical="top"/>
    </xf>
    <xf numFmtId="0" fontId="1" fillId="2" borderId="1" xfId="0" applyFont="1" applyFill="1" applyBorder="1" applyAlignment="1">
      <alignment horizontal="justify" vertical="top" wrapText="1"/>
    </xf>
    <xf numFmtId="166" fontId="1"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0" fontId="8" fillId="2" borderId="3"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7" fillId="2" borderId="1" xfId="0" applyFont="1" applyFill="1" applyBorder="1" applyAlignment="1">
      <alignment horizontal="justify" vertical="top" wrapText="1"/>
    </xf>
    <xf numFmtId="166" fontId="6" fillId="2" borderId="1"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7" fillId="2" borderId="1" xfId="0" applyFont="1" applyFill="1" applyBorder="1" applyAlignment="1">
      <alignment horizontal="left" vertical="center" wrapText="1"/>
    </xf>
    <xf numFmtId="166" fontId="7" fillId="2"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66" fontId="7"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166" fontId="7" fillId="0" borderId="0" xfId="0" applyNumberFormat="1" applyFont="1" applyFill="1" applyBorder="1" applyAlignment="1">
      <alignment horizontal="center" vertical="center" wrapText="1"/>
    </xf>
    <xf numFmtId="166" fontId="6"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xf numFmtId="0" fontId="2" fillId="0" borderId="0" xfId="0" applyFont="1" applyAlignment="1">
      <alignment vertical="justify"/>
    </xf>
    <xf numFmtId="0" fontId="8" fillId="2" borderId="3" xfId="0" applyFont="1" applyFill="1" applyBorder="1" applyAlignment="1">
      <alignment horizontal="justify" vertical="top" wrapText="1"/>
    </xf>
    <xf numFmtId="0" fontId="8" fillId="2" borderId="2" xfId="0" applyFont="1" applyFill="1" applyBorder="1" applyAlignment="1">
      <alignment horizontal="justify" vertical="top" wrapText="1"/>
    </xf>
    <xf numFmtId="0" fontId="9" fillId="0" borderId="0" xfId="0" applyFont="1"/>
    <xf numFmtId="0" fontId="6" fillId="0" borderId="0" xfId="0" applyFont="1" applyFill="1" applyBorder="1" applyAlignment="1">
      <alignment horizontal="center" vertical="center" wrapText="1"/>
    </xf>
    <xf numFmtId="0" fontId="2" fillId="2" borderId="4" xfId="0" applyFont="1" applyFill="1" applyBorder="1" applyAlignment="1">
      <alignment horizontal="justify" vertical="center" wrapText="1"/>
    </xf>
    <xf numFmtId="0" fontId="1" fillId="2" borderId="1" xfId="0" applyFont="1" applyFill="1" applyBorder="1" applyAlignment="1">
      <alignment horizontal="left" vertical="top"/>
    </xf>
    <xf numFmtId="166" fontId="1" fillId="2" borderId="1" xfId="0" applyNumberFormat="1" applyFont="1" applyFill="1" applyBorder="1" applyAlignment="1">
      <alignment horizontal="center" vertical="center"/>
    </xf>
    <xf numFmtId="0" fontId="1" fillId="2" borderId="2" xfId="0" applyFont="1" applyFill="1" applyBorder="1" applyAlignment="1">
      <alignment horizontal="left" vertical="top" wrapText="1"/>
    </xf>
    <xf numFmtId="0" fontId="3" fillId="2" borderId="0" xfId="0" applyFont="1" applyFill="1"/>
    <xf numFmtId="0" fontId="13" fillId="0" borderId="0" xfId="0" applyFont="1" applyAlignment="1">
      <alignment vertical="top"/>
    </xf>
    <xf numFmtId="0" fontId="13" fillId="0" borderId="0" xfId="0" applyFont="1" applyAlignment="1">
      <alignment vertical="top" wrapText="1"/>
    </xf>
    <xf numFmtId="0" fontId="1" fillId="2" borderId="1" xfId="0" applyFont="1" applyFill="1" applyBorder="1" applyAlignment="1">
      <alignment horizontal="left" vertical="top" wrapText="1"/>
    </xf>
    <xf numFmtId="0" fontId="6" fillId="0" borderId="1" xfId="0" applyFont="1" applyBorder="1" applyAlignment="1">
      <alignment horizontal="center" vertical="center" wrapText="1"/>
    </xf>
    <xf numFmtId="166" fontId="2" fillId="2" borderId="13" xfId="0" applyNumberFormat="1" applyFont="1" applyFill="1" applyBorder="1" applyAlignment="1">
      <alignment horizontal="center" vertical="center"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4" fillId="0" borderId="0" xfId="0" applyFont="1" applyFill="1" applyAlignment="1">
      <alignment horizontal="right" vertical="top" wrapText="1"/>
    </xf>
    <xf numFmtId="0" fontId="1" fillId="2" borderId="3" xfId="0" applyFont="1" applyFill="1" applyBorder="1" applyAlignment="1">
      <alignment horizontal="justify" vertical="top" wrapText="1"/>
    </xf>
    <xf numFmtId="166" fontId="0" fillId="0" borderId="0" xfId="0" applyNumberFormat="1"/>
    <xf numFmtId="166" fontId="7" fillId="2" borderId="13" xfId="0" applyNumberFormat="1" applyFont="1" applyFill="1" applyBorder="1" applyAlignment="1">
      <alignment horizontal="center" vertical="center" wrapText="1"/>
    </xf>
    <xf numFmtId="166" fontId="1" fillId="2" borderId="13" xfId="0" applyNumberFormat="1" applyFont="1" applyFill="1" applyBorder="1" applyAlignment="1">
      <alignment horizontal="center" vertical="center" wrapText="1"/>
    </xf>
    <xf numFmtId="166" fontId="6" fillId="0" borderId="13"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166" fontId="1" fillId="2" borderId="13" xfId="0" applyNumberFormat="1" applyFont="1" applyFill="1" applyBorder="1" applyAlignment="1">
      <alignment horizontal="center" vertical="center"/>
    </xf>
    <xf numFmtId="0" fontId="6" fillId="0" borderId="13" xfId="0" applyFont="1" applyBorder="1" applyAlignment="1">
      <alignment horizontal="center" vertical="center" wrapText="1"/>
    </xf>
    <xf numFmtId="0" fontId="6" fillId="0" borderId="0" xfId="0" applyFont="1" applyFill="1" applyBorder="1" applyAlignment="1">
      <alignment horizontal="center" vertical="center"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166" fontId="1" fillId="2" borderId="13"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167" fontId="2" fillId="2" borderId="1" xfId="0" applyNumberFormat="1" applyFont="1" applyFill="1" applyBorder="1" applyAlignment="1">
      <alignment horizontal="center" vertical="center" wrapText="1"/>
    </xf>
    <xf numFmtId="166" fontId="6" fillId="2" borderId="13"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0" fontId="16" fillId="0" borderId="0" xfId="0" applyFont="1"/>
    <xf numFmtId="0" fontId="17" fillId="0" borderId="0" xfId="0" applyFont="1"/>
    <xf numFmtId="0" fontId="15" fillId="0" borderId="0" xfId="0" applyFont="1" applyAlignment="1">
      <alignment vertical="top" wrapText="1"/>
    </xf>
    <xf numFmtId="0" fontId="18" fillId="0" borderId="0" xfId="0" applyFont="1" applyAlignment="1">
      <alignment vertical="top" wrapText="1"/>
    </xf>
    <xf numFmtId="164" fontId="16" fillId="0" borderId="0" xfId="0" applyNumberFormat="1" applyFont="1"/>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2" fontId="1" fillId="2" borderId="3"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2" fontId="2" fillId="2" borderId="2"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166" fontId="6" fillId="2" borderId="13" xfId="0" applyNumberFormat="1" applyFont="1" applyFill="1" applyBorder="1" applyAlignment="1">
      <alignment horizontal="center" vertical="center" wrapText="1"/>
    </xf>
    <xf numFmtId="166" fontId="6" fillId="2" borderId="14" xfId="0" applyNumberFormat="1" applyFont="1" applyFill="1" applyBorder="1" applyAlignment="1">
      <alignment horizontal="center" vertical="center" wrapText="1"/>
    </xf>
    <xf numFmtId="166" fontId="6" fillId="2" borderId="15"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166" fontId="2" fillId="2" borderId="14" xfId="0" applyNumberFormat="1" applyFont="1" applyFill="1" applyBorder="1" applyAlignment="1">
      <alignment horizontal="center" vertical="center" wrapText="1"/>
    </xf>
    <xf numFmtId="166" fontId="2" fillId="2" borderId="15" xfId="0" applyNumberFormat="1"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166" fontId="2" fillId="2" borderId="5" xfId="0" applyNumberFormat="1" applyFont="1" applyFill="1" applyBorder="1" applyAlignment="1">
      <alignment horizontal="center" vertical="center" wrapText="1"/>
    </xf>
    <xf numFmtId="166" fontId="2" fillId="2" borderId="10" xfId="0" applyNumberFormat="1" applyFont="1" applyFill="1" applyBorder="1" applyAlignment="1">
      <alignment horizontal="center" vertical="center" wrapText="1"/>
    </xf>
    <xf numFmtId="166" fontId="1" fillId="2" borderId="13" xfId="0" applyNumberFormat="1" applyFont="1" applyFill="1" applyBorder="1" applyAlignment="1">
      <alignment horizontal="center" vertical="center" wrapText="1"/>
    </xf>
    <xf numFmtId="166" fontId="1" fillId="2" borderId="14" xfId="0" applyNumberFormat="1" applyFont="1" applyFill="1" applyBorder="1" applyAlignment="1">
      <alignment horizontal="center" vertical="center" wrapText="1"/>
    </xf>
    <xf numFmtId="166" fontId="1" fillId="2" borderId="15" xfId="0" applyNumberFormat="1" applyFont="1" applyFill="1" applyBorder="1" applyAlignment="1">
      <alignment horizontal="center" vertical="center"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2" fontId="8" fillId="2" borderId="2" xfId="0" applyNumberFormat="1" applyFont="1" applyFill="1" applyBorder="1" applyAlignment="1">
      <alignment horizontal="center" vertical="center" wrapText="1"/>
    </xf>
    <xf numFmtId="2" fontId="8" fillId="2" borderId="3" xfId="0" applyNumberFormat="1"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5" fillId="0" borderId="0" xfId="0" applyFont="1" applyFill="1" applyAlignment="1">
      <alignment horizontal="right" vertical="top"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7" fillId="2" borderId="1" xfId="0" applyFont="1" applyFill="1" applyBorder="1" applyAlignment="1">
      <alignment horizontal="center" vertical="center" wrapText="1"/>
    </xf>
    <xf numFmtId="166" fontId="1" fillId="2" borderId="13" xfId="0" applyNumberFormat="1" applyFont="1" applyFill="1" applyBorder="1" applyAlignment="1">
      <alignment horizontal="center" vertical="center"/>
    </xf>
    <xf numFmtId="166" fontId="1" fillId="2" borderId="14" xfId="0" applyNumberFormat="1" applyFont="1" applyFill="1" applyBorder="1" applyAlignment="1">
      <alignment horizontal="center" vertical="center"/>
    </xf>
    <xf numFmtId="166" fontId="1" fillId="2" borderId="15" xfId="0" applyNumberFormat="1" applyFont="1" applyFill="1" applyBorder="1" applyAlignment="1">
      <alignment horizontal="center" vertical="center"/>
    </xf>
    <xf numFmtId="0" fontId="14" fillId="0" borderId="0" xfId="0" applyFont="1" applyFill="1" applyBorder="1" applyAlignment="1">
      <alignment horizontal="righ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5" fillId="0" borderId="0" xfId="0" applyFont="1" applyAlignment="1">
      <alignment horizontal="right"/>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5" fillId="0" borderId="0" xfId="0" applyFont="1" applyAlignment="1">
      <alignment horizontal="left" vertical="top"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wrapText="1"/>
    </xf>
    <xf numFmtId="0" fontId="2" fillId="2" borderId="4" xfId="0" applyFont="1" applyFill="1" applyBorder="1" applyAlignment="1">
      <alignment horizontal="justify" vertical="top" wrapText="1"/>
    </xf>
    <xf numFmtId="166" fontId="7" fillId="2" borderId="13" xfId="0" applyNumberFormat="1" applyFont="1" applyFill="1" applyBorder="1" applyAlignment="1">
      <alignment horizontal="center" vertical="center" wrapText="1"/>
    </xf>
    <xf numFmtId="166" fontId="7" fillId="2" borderId="14" xfId="0" applyNumberFormat="1" applyFont="1" applyFill="1" applyBorder="1" applyAlignment="1">
      <alignment horizontal="center" vertical="center" wrapText="1"/>
    </xf>
    <xf numFmtId="166" fontId="7" fillId="2" borderId="15" xfId="0" applyNumberFormat="1" applyFont="1" applyFill="1" applyBorder="1" applyAlignment="1">
      <alignment horizontal="center" vertical="center" wrapText="1"/>
    </xf>
    <xf numFmtId="166" fontId="6" fillId="0" borderId="13" xfId="0" applyNumberFormat="1" applyFont="1" applyFill="1" applyBorder="1" applyAlignment="1">
      <alignment horizontal="center" vertical="center" wrapText="1"/>
    </xf>
    <xf numFmtId="166" fontId="6" fillId="0" borderId="14" xfId="0" applyNumberFormat="1" applyFont="1" applyFill="1" applyBorder="1" applyAlignment="1">
      <alignment horizontal="center" vertical="center" wrapText="1"/>
    </xf>
    <xf numFmtId="166" fontId="6" fillId="0" borderId="15" xfId="0" applyNumberFormat="1" applyFont="1" applyFill="1" applyBorder="1" applyAlignment="1">
      <alignment horizontal="center" vertical="center" wrapText="1"/>
    </xf>
    <xf numFmtId="0" fontId="8" fillId="2" borderId="2" xfId="0" applyFont="1" applyFill="1" applyBorder="1" applyAlignment="1">
      <alignment horizontal="justify" vertical="top" wrapText="1"/>
    </xf>
    <xf numFmtId="0" fontId="8" fillId="2" borderId="3" xfId="0" applyFont="1" applyFill="1" applyBorder="1" applyAlignment="1">
      <alignment horizontal="justify" vertical="top" wrapText="1"/>
    </xf>
    <xf numFmtId="0" fontId="8" fillId="2" borderId="4" xfId="0" applyFont="1" applyFill="1" applyBorder="1" applyAlignment="1">
      <alignment horizontal="justify" vertical="top"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0"/>
  <sheetViews>
    <sheetView tabSelected="1" view="pageBreakPreview" zoomScale="90" zoomScaleNormal="90" zoomScaleSheetLayoutView="90" workbookViewId="0">
      <pane ySplit="1" topLeftCell="A59" activePane="bottomLeft" state="frozen"/>
      <selection pane="bottomLeft" activeCell="E53" sqref="E53:E54"/>
    </sheetView>
  </sheetViews>
  <sheetFormatPr defaultRowHeight="15" x14ac:dyDescent="0.25"/>
  <cols>
    <col min="1" max="1" width="5.5703125" customWidth="1"/>
    <col min="2" max="2" width="30.28515625" customWidth="1"/>
    <col min="3" max="3" width="13.85546875" customWidth="1"/>
    <col min="4" max="4" width="23.5703125" customWidth="1"/>
    <col min="5" max="5" width="17.140625" customWidth="1"/>
    <col min="6" max="6" width="15.85546875" customWidth="1"/>
    <col min="7" max="7" width="9.140625" customWidth="1"/>
    <col min="8" max="11" width="8.7109375" customWidth="1"/>
    <col min="12" max="12" width="14.140625" customWidth="1"/>
    <col min="13" max="13" width="14.7109375" customWidth="1"/>
    <col min="14" max="14" width="16.140625" customWidth="1"/>
    <col min="15" max="15" width="34.28515625" customWidth="1"/>
    <col min="16" max="16" width="14.28515625" bestFit="1" customWidth="1"/>
    <col min="19" max="19" width="13.140625" bestFit="1" customWidth="1"/>
  </cols>
  <sheetData>
    <row r="1" spans="1:15" ht="66" customHeight="1" x14ac:dyDescent="0.25">
      <c r="A1" s="5"/>
      <c r="B1" s="5"/>
      <c r="C1" s="5"/>
      <c r="D1" s="5"/>
      <c r="E1" s="6"/>
      <c r="F1" s="40"/>
      <c r="G1" s="41"/>
      <c r="H1" s="41"/>
      <c r="I1" s="41"/>
      <c r="J1" s="41"/>
      <c r="K1" s="122" t="s">
        <v>57</v>
      </c>
      <c r="L1" s="122"/>
      <c r="M1" s="122"/>
      <c r="N1" s="122"/>
      <c r="O1" s="122"/>
    </row>
    <row r="2" spans="1:15" ht="18" customHeight="1" x14ac:dyDescent="0.25">
      <c r="A2" s="5"/>
      <c r="B2" s="5"/>
      <c r="C2" s="5"/>
      <c r="D2" s="5"/>
      <c r="E2" s="6"/>
      <c r="F2" s="5"/>
      <c r="G2" s="42"/>
      <c r="H2" s="42"/>
      <c r="I2" s="42"/>
      <c r="J2" s="42"/>
      <c r="K2" s="42"/>
      <c r="L2" s="42"/>
      <c r="M2" s="42"/>
      <c r="N2" s="42"/>
      <c r="O2" s="42"/>
    </row>
    <row r="3" spans="1:15" s="5" customFormat="1" ht="30" customHeight="1" x14ac:dyDescent="0.3">
      <c r="B3" s="34"/>
      <c r="E3" s="6"/>
      <c r="F3" s="6"/>
      <c r="K3" s="7"/>
      <c r="L3" s="7"/>
      <c r="M3" s="135" t="s">
        <v>41</v>
      </c>
      <c r="N3" s="135"/>
      <c r="O3" s="135"/>
    </row>
    <row r="4" spans="1:15" s="5" customFormat="1" ht="36.75" customHeight="1" x14ac:dyDescent="0.25">
      <c r="A4" s="129" t="s">
        <v>19</v>
      </c>
      <c r="B4" s="130"/>
      <c r="C4" s="130"/>
      <c r="D4" s="130"/>
      <c r="E4" s="130"/>
      <c r="F4" s="130"/>
      <c r="G4" s="130"/>
      <c r="H4" s="130"/>
      <c r="I4" s="130"/>
      <c r="J4" s="130"/>
      <c r="K4" s="130"/>
      <c r="L4" s="130"/>
      <c r="M4" s="130"/>
      <c r="N4" s="130"/>
      <c r="O4" s="130"/>
    </row>
    <row r="5" spans="1:15" s="5" customFormat="1" ht="18.75" customHeight="1" x14ac:dyDescent="0.25">
      <c r="A5" s="8"/>
      <c r="B5" s="9"/>
      <c r="C5" s="9"/>
      <c r="D5" s="9"/>
      <c r="E5" s="9"/>
      <c r="F5" s="9"/>
      <c r="G5" s="9"/>
      <c r="H5" s="9"/>
      <c r="I5" s="9"/>
      <c r="J5" s="9"/>
      <c r="K5" s="9"/>
      <c r="L5" s="9"/>
      <c r="M5" s="9"/>
      <c r="N5" s="9"/>
      <c r="O5" s="9"/>
    </row>
    <row r="6" spans="1:15" ht="35.450000000000003" customHeight="1" x14ac:dyDescent="0.25">
      <c r="A6" s="125" t="s">
        <v>0</v>
      </c>
      <c r="B6" s="125" t="s">
        <v>1</v>
      </c>
      <c r="C6" s="125" t="s">
        <v>2</v>
      </c>
      <c r="D6" s="125" t="s">
        <v>3</v>
      </c>
      <c r="E6" s="125" t="s">
        <v>28</v>
      </c>
      <c r="F6" s="126" t="s">
        <v>4</v>
      </c>
      <c r="G6" s="127"/>
      <c r="H6" s="127"/>
      <c r="I6" s="127"/>
      <c r="J6" s="127"/>
      <c r="K6" s="127"/>
      <c r="L6" s="127"/>
      <c r="M6" s="127"/>
      <c r="N6" s="128"/>
      <c r="O6" s="162" t="s">
        <v>5</v>
      </c>
    </row>
    <row r="7" spans="1:15" ht="30" customHeight="1" x14ac:dyDescent="0.25">
      <c r="A7" s="125"/>
      <c r="B7" s="125"/>
      <c r="C7" s="125"/>
      <c r="D7" s="125"/>
      <c r="E7" s="125"/>
      <c r="F7" s="56" t="s">
        <v>6</v>
      </c>
      <c r="G7" s="126" t="s">
        <v>7</v>
      </c>
      <c r="H7" s="127"/>
      <c r="I7" s="127"/>
      <c r="J7" s="127"/>
      <c r="K7" s="128"/>
      <c r="L7" s="44" t="s">
        <v>14</v>
      </c>
      <c r="M7" s="44" t="s">
        <v>15</v>
      </c>
      <c r="N7" s="44" t="s">
        <v>16</v>
      </c>
      <c r="O7" s="163"/>
    </row>
    <row r="8" spans="1:15" ht="21" customHeight="1" x14ac:dyDescent="0.25">
      <c r="A8" s="161" t="s">
        <v>36</v>
      </c>
      <c r="B8" s="161"/>
      <c r="C8" s="161"/>
      <c r="D8" s="161"/>
      <c r="E8" s="161"/>
      <c r="F8" s="161"/>
      <c r="G8" s="161"/>
      <c r="H8" s="161"/>
      <c r="I8" s="161"/>
      <c r="J8" s="161"/>
      <c r="K8" s="161"/>
      <c r="L8" s="161"/>
      <c r="M8" s="161"/>
      <c r="N8" s="161"/>
      <c r="O8" s="161"/>
    </row>
    <row r="9" spans="1:15" ht="20.25" customHeight="1" x14ac:dyDescent="0.25">
      <c r="A9" s="119" t="s">
        <v>8</v>
      </c>
      <c r="B9" s="94" t="s">
        <v>32</v>
      </c>
      <c r="C9" s="119" t="s">
        <v>17</v>
      </c>
      <c r="D9" s="10" t="s">
        <v>30</v>
      </c>
      <c r="E9" s="11">
        <f>SUM(F9:N9)</f>
        <v>15945.675849999998</v>
      </c>
      <c r="F9" s="52">
        <f>F13</f>
        <v>12701.884649999998</v>
      </c>
      <c r="G9" s="110">
        <f>G10+G11+G12</f>
        <v>3243.7912000000001</v>
      </c>
      <c r="H9" s="111"/>
      <c r="I9" s="111"/>
      <c r="J9" s="111"/>
      <c r="K9" s="112"/>
      <c r="L9" s="12">
        <v>0</v>
      </c>
      <c r="M9" s="11">
        <f t="shared" ref="M9:N9" si="0">M13</f>
        <v>0</v>
      </c>
      <c r="N9" s="11">
        <f t="shared" si="0"/>
        <v>0</v>
      </c>
      <c r="O9" s="94"/>
    </row>
    <row r="10" spans="1:15" ht="46.15" customHeight="1" x14ac:dyDescent="0.25">
      <c r="A10" s="120"/>
      <c r="B10" s="95"/>
      <c r="C10" s="120"/>
      <c r="D10" s="10" t="s">
        <v>12</v>
      </c>
      <c r="E10" s="11">
        <f>F10+G10+L10+M10+N10</f>
        <v>10312.172989999999</v>
      </c>
      <c r="F10" s="52">
        <f>F14</f>
        <v>10312.172989999999</v>
      </c>
      <c r="G10" s="110">
        <f>G14</f>
        <v>0</v>
      </c>
      <c r="H10" s="111"/>
      <c r="I10" s="111"/>
      <c r="J10" s="111"/>
      <c r="K10" s="112"/>
      <c r="L10" s="12">
        <v>0</v>
      </c>
      <c r="M10" s="11">
        <f t="shared" ref="M10:N10" si="1">M14</f>
        <v>0</v>
      </c>
      <c r="N10" s="11">
        <f t="shared" si="1"/>
        <v>0</v>
      </c>
      <c r="O10" s="95"/>
    </row>
    <row r="11" spans="1:15" ht="33" customHeight="1" x14ac:dyDescent="0.25">
      <c r="A11" s="120"/>
      <c r="B11" s="95"/>
      <c r="C11" s="120"/>
      <c r="D11" s="10" t="s">
        <v>11</v>
      </c>
      <c r="E11" s="11">
        <f>F11+G11+L11+M11+N11</f>
        <v>3520.9392800000001</v>
      </c>
      <c r="F11" s="52">
        <f>F15</f>
        <v>1493.56978</v>
      </c>
      <c r="G11" s="110">
        <f>G15</f>
        <v>2027.3695</v>
      </c>
      <c r="H11" s="111"/>
      <c r="I11" s="111"/>
      <c r="J11" s="111"/>
      <c r="K11" s="112"/>
      <c r="L11" s="12">
        <v>0</v>
      </c>
      <c r="M11" s="11">
        <v>0</v>
      </c>
      <c r="N11" s="11">
        <v>0</v>
      </c>
      <c r="O11" s="95"/>
    </row>
    <row r="12" spans="1:15" ht="48" customHeight="1" x14ac:dyDescent="0.25">
      <c r="A12" s="121"/>
      <c r="B12" s="96"/>
      <c r="C12" s="121"/>
      <c r="D12" s="10" t="s">
        <v>9</v>
      </c>
      <c r="E12" s="11">
        <f>F12+G12+L12+M12+N12</f>
        <v>2112.56358</v>
      </c>
      <c r="F12" s="52">
        <f>F16</f>
        <v>896.14188000000001</v>
      </c>
      <c r="G12" s="110">
        <f>G16</f>
        <v>1216.4217000000001</v>
      </c>
      <c r="H12" s="111"/>
      <c r="I12" s="111"/>
      <c r="J12" s="111"/>
      <c r="K12" s="112"/>
      <c r="L12" s="12">
        <v>0</v>
      </c>
      <c r="M12" s="11">
        <v>0</v>
      </c>
      <c r="N12" s="11">
        <v>0</v>
      </c>
      <c r="O12" s="96"/>
    </row>
    <row r="13" spans="1:15" ht="18.75" customHeight="1" x14ac:dyDescent="0.25">
      <c r="A13" s="79" t="s">
        <v>10</v>
      </c>
      <c r="B13" s="167" t="s">
        <v>38</v>
      </c>
      <c r="C13" s="119" t="s">
        <v>17</v>
      </c>
      <c r="D13" s="10" t="s">
        <v>30</v>
      </c>
      <c r="E13" s="11">
        <f>SUM(E14:E16)</f>
        <v>15945.67585</v>
      </c>
      <c r="F13" s="52">
        <f>SUM(F14:F16)</f>
        <v>12701.884649999998</v>
      </c>
      <c r="G13" s="110">
        <f>SUM(G14:K16)</f>
        <v>3243.7912000000001</v>
      </c>
      <c r="H13" s="111"/>
      <c r="I13" s="111"/>
      <c r="J13" s="111"/>
      <c r="K13" s="112"/>
      <c r="L13" s="12">
        <f>SUM(L14:L16)</f>
        <v>0</v>
      </c>
      <c r="M13" s="11">
        <f t="shared" ref="M13:N13" si="2">SUM(M14:M16)</f>
        <v>0</v>
      </c>
      <c r="N13" s="11">
        <f t="shared" si="2"/>
        <v>0</v>
      </c>
      <c r="O13" s="94" t="s">
        <v>18</v>
      </c>
    </row>
    <row r="14" spans="1:15" ht="55.5" customHeight="1" x14ac:dyDescent="0.25">
      <c r="A14" s="80"/>
      <c r="B14" s="168"/>
      <c r="C14" s="120"/>
      <c r="D14" s="10" t="s">
        <v>12</v>
      </c>
      <c r="E14" s="11">
        <f>F14+G14+L14+M14+N14</f>
        <v>10312.172989999999</v>
      </c>
      <c r="F14" s="54">
        <v>10312.172989999999</v>
      </c>
      <c r="G14" s="103">
        <v>0</v>
      </c>
      <c r="H14" s="104"/>
      <c r="I14" s="104"/>
      <c r="J14" s="104"/>
      <c r="K14" s="105"/>
      <c r="L14" s="12">
        <v>0</v>
      </c>
      <c r="M14" s="12">
        <v>0</v>
      </c>
      <c r="N14" s="12">
        <v>0</v>
      </c>
      <c r="O14" s="95"/>
    </row>
    <row r="15" spans="1:15" ht="37.9" customHeight="1" x14ac:dyDescent="0.25">
      <c r="A15" s="80"/>
      <c r="B15" s="168"/>
      <c r="C15" s="120"/>
      <c r="D15" s="10" t="s">
        <v>11</v>
      </c>
      <c r="E15" s="11">
        <f>F15+G15+L15+M15+N15</f>
        <v>3520.9392800000001</v>
      </c>
      <c r="F15" s="54">
        <v>1493.56978</v>
      </c>
      <c r="G15" s="103">
        <v>2027.3695</v>
      </c>
      <c r="H15" s="104"/>
      <c r="I15" s="104"/>
      <c r="J15" s="104"/>
      <c r="K15" s="105"/>
      <c r="L15" s="12">
        <v>0</v>
      </c>
      <c r="M15" s="12">
        <v>0</v>
      </c>
      <c r="N15" s="12">
        <v>0</v>
      </c>
      <c r="O15" s="95"/>
    </row>
    <row r="16" spans="1:15" ht="45" customHeight="1" x14ac:dyDescent="0.25">
      <c r="A16" s="81"/>
      <c r="B16" s="169"/>
      <c r="C16" s="121"/>
      <c r="D16" s="10" t="s">
        <v>9</v>
      </c>
      <c r="E16" s="11">
        <f>F16+G16+L16+M16+N16</f>
        <v>2112.56358</v>
      </c>
      <c r="F16" s="54">
        <v>896.14188000000001</v>
      </c>
      <c r="G16" s="103">
        <v>1216.4217000000001</v>
      </c>
      <c r="H16" s="104"/>
      <c r="I16" s="104"/>
      <c r="J16" s="104"/>
      <c r="K16" s="105"/>
      <c r="L16" s="12">
        <v>0</v>
      </c>
      <c r="M16" s="12">
        <v>0</v>
      </c>
      <c r="N16" s="12">
        <v>0</v>
      </c>
      <c r="O16" s="96"/>
    </row>
    <row r="17" spans="1:15" ht="24.75" customHeight="1" x14ac:dyDescent="0.25">
      <c r="A17" s="91"/>
      <c r="B17" s="82" t="s">
        <v>27</v>
      </c>
      <c r="C17" s="164"/>
      <c r="D17" s="97"/>
      <c r="E17" s="106" t="s">
        <v>20</v>
      </c>
      <c r="F17" s="108" t="s">
        <v>6</v>
      </c>
      <c r="G17" s="106" t="s">
        <v>7</v>
      </c>
      <c r="H17" s="103" t="s">
        <v>21</v>
      </c>
      <c r="I17" s="104"/>
      <c r="J17" s="104"/>
      <c r="K17" s="105"/>
      <c r="L17" s="106" t="s">
        <v>14</v>
      </c>
      <c r="M17" s="106" t="s">
        <v>15</v>
      </c>
      <c r="N17" s="106" t="s">
        <v>16</v>
      </c>
      <c r="O17" s="13"/>
    </row>
    <row r="18" spans="1:15" ht="18" customHeight="1" x14ac:dyDescent="0.25">
      <c r="A18" s="92"/>
      <c r="B18" s="83"/>
      <c r="C18" s="165"/>
      <c r="D18" s="98"/>
      <c r="E18" s="107"/>
      <c r="F18" s="109"/>
      <c r="G18" s="107"/>
      <c r="H18" s="12" t="s">
        <v>22</v>
      </c>
      <c r="I18" s="12" t="s">
        <v>23</v>
      </c>
      <c r="J18" s="12" t="s">
        <v>24</v>
      </c>
      <c r="K18" s="12" t="s">
        <v>25</v>
      </c>
      <c r="L18" s="107"/>
      <c r="M18" s="107"/>
      <c r="N18" s="107"/>
      <c r="O18" s="14"/>
    </row>
    <row r="19" spans="1:15" ht="26.25" customHeight="1" x14ac:dyDescent="0.25">
      <c r="A19" s="93"/>
      <c r="B19" s="84"/>
      <c r="C19" s="166"/>
      <c r="D19" s="99"/>
      <c r="E19" s="12">
        <f>0.1838+0.0299</f>
        <v>0.2137</v>
      </c>
      <c r="F19" s="61" t="s">
        <v>49</v>
      </c>
      <c r="G19" s="62" t="str">
        <f>K19</f>
        <v>0,0299**</v>
      </c>
      <c r="H19" s="12" t="s">
        <v>26</v>
      </c>
      <c r="I19" s="12" t="s">
        <v>26</v>
      </c>
      <c r="J19" s="12" t="s">
        <v>26</v>
      </c>
      <c r="K19" s="62" t="s">
        <v>50</v>
      </c>
      <c r="L19" s="12" t="s">
        <v>26</v>
      </c>
      <c r="M19" s="12" t="s">
        <v>26</v>
      </c>
      <c r="N19" s="12" t="s">
        <v>26</v>
      </c>
      <c r="O19" s="36"/>
    </row>
    <row r="20" spans="1:15" ht="20.25" customHeight="1" x14ac:dyDescent="0.25">
      <c r="A20" s="70" t="s">
        <v>37</v>
      </c>
      <c r="B20" s="71"/>
      <c r="C20" s="72"/>
      <c r="D20" s="15" t="s">
        <v>30</v>
      </c>
      <c r="E20" s="16">
        <f>SUM(F20:N20)</f>
        <v>15945.675849999998</v>
      </c>
      <c r="F20" s="63">
        <f>SUM(F21:F23)</f>
        <v>12701.884649999998</v>
      </c>
      <c r="G20" s="100">
        <f>G21+G22+G23</f>
        <v>3243.7912000000001</v>
      </c>
      <c r="H20" s="101"/>
      <c r="I20" s="101"/>
      <c r="J20" s="101"/>
      <c r="K20" s="102"/>
      <c r="L20" s="16">
        <f>SUM(L21:L23)</f>
        <v>0</v>
      </c>
      <c r="M20" s="16">
        <f t="shared" ref="M20:N20" si="3">SUM(M21:M23)</f>
        <v>0</v>
      </c>
      <c r="N20" s="16">
        <f t="shared" si="3"/>
        <v>0</v>
      </c>
      <c r="O20" s="17"/>
    </row>
    <row r="21" spans="1:15" ht="54.75" customHeight="1" x14ac:dyDescent="0.25">
      <c r="A21" s="73"/>
      <c r="B21" s="74"/>
      <c r="C21" s="75"/>
      <c r="D21" s="15" t="s">
        <v>12</v>
      </c>
      <c r="E21" s="12">
        <f>SUM(F21:N21)</f>
        <v>10312.172989999999</v>
      </c>
      <c r="F21" s="61">
        <f>F10</f>
        <v>10312.172989999999</v>
      </c>
      <c r="G21" s="103">
        <f>G10</f>
        <v>0</v>
      </c>
      <c r="H21" s="104"/>
      <c r="I21" s="104"/>
      <c r="J21" s="104"/>
      <c r="K21" s="105"/>
      <c r="L21" s="12">
        <f t="shared" ref="L21:N22" si="4">L10</f>
        <v>0</v>
      </c>
      <c r="M21" s="12">
        <f t="shared" si="4"/>
        <v>0</v>
      </c>
      <c r="N21" s="12">
        <f t="shared" si="4"/>
        <v>0</v>
      </c>
      <c r="O21" s="18"/>
    </row>
    <row r="22" spans="1:15" ht="32.25" customHeight="1" x14ac:dyDescent="0.25">
      <c r="A22" s="73"/>
      <c r="B22" s="74"/>
      <c r="C22" s="75"/>
      <c r="D22" s="15" t="s">
        <v>11</v>
      </c>
      <c r="E22" s="12">
        <f>SUM(F22:N22)</f>
        <v>3520.9392800000001</v>
      </c>
      <c r="F22" s="61">
        <f>F11</f>
        <v>1493.56978</v>
      </c>
      <c r="G22" s="103">
        <f>G15</f>
        <v>2027.3695</v>
      </c>
      <c r="H22" s="104"/>
      <c r="I22" s="104"/>
      <c r="J22" s="104"/>
      <c r="K22" s="105"/>
      <c r="L22" s="12">
        <f t="shared" si="4"/>
        <v>0</v>
      </c>
      <c r="M22" s="12">
        <f t="shared" si="4"/>
        <v>0</v>
      </c>
      <c r="N22" s="12">
        <f t="shared" si="4"/>
        <v>0</v>
      </c>
      <c r="O22" s="19"/>
    </row>
    <row r="23" spans="1:15" ht="44.45" customHeight="1" x14ac:dyDescent="0.25">
      <c r="A23" s="76"/>
      <c r="B23" s="77"/>
      <c r="C23" s="78"/>
      <c r="D23" s="15" t="s">
        <v>9</v>
      </c>
      <c r="E23" s="12">
        <f>SUM(F23:N23)</f>
        <v>2112.56358</v>
      </c>
      <c r="F23" s="12">
        <f>F12</f>
        <v>896.14188000000001</v>
      </c>
      <c r="G23" s="103">
        <f>G16</f>
        <v>1216.4217000000001</v>
      </c>
      <c r="H23" s="104"/>
      <c r="I23" s="104"/>
      <c r="J23" s="104"/>
      <c r="K23" s="105"/>
      <c r="L23" s="12">
        <f>L12</f>
        <v>0</v>
      </c>
      <c r="M23" s="12">
        <f>M12</f>
        <v>0</v>
      </c>
      <c r="N23" s="12">
        <f>N12</f>
        <v>0</v>
      </c>
      <c r="O23" s="18"/>
    </row>
    <row r="24" spans="1:15" ht="23.25" customHeight="1" x14ac:dyDescent="0.25">
      <c r="A24" s="131" t="s">
        <v>35</v>
      </c>
      <c r="B24" s="131"/>
      <c r="C24" s="131"/>
      <c r="D24" s="131"/>
      <c r="E24" s="131"/>
      <c r="F24" s="131"/>
      <c r="G24" s="131"/>
      <c r="H24" s="131"/>
      <c r="I24" s="131"/>
      <c r="J24" s="131"/>
      <c r="K24" s="131"/>
      <c r="L24" s="131"/>
      <c r="M24" s="131"/>
      <c r="N24" s="131"/>
      <c r="O24" s="131"/>
    </row>
    <row r="25" spans="1:15" ht="21.75" customHeight="1" x14ac:dyDescent="0.25">
      <c r="A25" s="119" t="s">
        <v>8</v>
      </c>
      <c r="B25" s="136" t="s">
        <v>29</v>
      </c>
      <c r="C25" s="119" t="s">
        <v>17</v>
      </c>
      <c r="D25" s="37" t="s">
        <v>30</v>
      </c>
      <c r="E25" s="11">
        <f t="shared" ref="E25:E30" si="5">SUM(F25:N25)</f>
        <v>409397.99328</v>
      </c>
      <c r="F25" s="55">
        <f t="shared" ref="F25:G27" si="6">F28</f>
        <v>409397.99328</v>
      </c>
      <c r="G25" s="132">
        <f t="shared" si="6"/>
        <v>0</v>
      </c>
      <c r="H25" s="133"/>
      <c r="I25" s="133"/>
      <c r="J25" s="133"/>
      <c r="K25" s="134"/>
      <c r="L25" s="38">
        <f t="shared" ref="L25" si="7">L28</f>
        <v>0</v>
      </c>
      <c r="M25" s="38">
        <f>M28</f>
        <v>0</v>
      </c>
      <c r="N25" s="38">
        <f>N28</f>
        <v>0</v>
      </c>
      <c r="O25" s="94"/>
    </row>
    <row r="26" spans="1:15" ht="30" customHeight="1" x14ac:dyDescent="0.25">
      <c r="A26" s="120"/>
      <c r="B26" s="137"/>
      <c r="C26" s="120"/>
      <c r="D26" s="10" t="s">
        <v>11</v>
      </c>
      <c r="E26" s="11">
        <f t="shared" si="5"/>
        <v>178544.08259999999</v>
      </c>
      <c r="F26" s="52">
        <f t="shared" si="6"/>
        <v>178544.08259999999</v>
      </c>
      <c r="G26" s="110">
        <f t="shared" si="6"/>
        <v>0</v>
      </c>
      <c r="H26" s="111"/>
      <c r="I26" s="111"/>
      <c r="J26" s="111"/>
      <c r="K26" s="112"/>
      <c r="L26" s="11">
        <f t="shared" ref="L26:N26" si="8">L29</f>
        <v>0</v>
      </c>
      <c r="M26" s="11">
        <f>M29</f>
        <v>0</v>
      </c>
      <c r="N26" s="11">
        <f t="shared" si="8"/>
        <v>0</v>
      </c>
      <c r="O26" s="95"/>
    </row>
    <row r="27" spans="1:15" ht="48" customHeight="1" x14ac:dyDescent="0.25">
      <c r="A27" s="121"/>
      <c r="B27" s="138"/>
      <c r="C27" s="121"/>
      <c r="D27" s="39" t="s">
        <v>9</v>
      </c>
      <c r="E27" s="11">
        <f t="shared" si="5"/>
        <v>230853.91068</v>
      </c>
      <c r="F27" s="52">
        <f t="shared" si="6"/>
        <v>230853.91068</v>
      </c>
      <c r="G27" s="110">
        <f t="shared" si="6"/>
        <v>0</v>
      </c>
      <c r="H27" s="111"/>
      <c r="I27" s="111"/>
      <c r="J27" s="111"/>
      <c r="K27" s="112"/>
      <c r="L27" s="11">
        <f>L30</f>
        <v>0</v>
      </c>
      <c r="M27" s="11">
        <f>M30</f>
        <v>0</v>
      </c>
      <c r="N27" s="11">
        <f>N30</f>
        <v>0</v>
      </c>
      <c r="O27" s="96"/>
    </row>
    <row r="28" spans="1:15" ht="25.5" customHeight="1" x14ac:dyDescent="0.25">
      <c r="A28" s="123" t="s">
        <v>10</v>
      </c>
      <c r="B28" s="88" t="s">
        <v>53</v>
      </c>
      <c r="C28" s="119" t="s">
        <v>17</v>
      </c>
      <c r="D28" s="43" t="s">
        <v>30</v>
      </c>
      <c r="E28" s="11">
        <f t="shared" si="5"/>
        <v>409397.99328</v>
      </c>
      <c r="F28" s="60">
        <f>F29+F30</f>
        <v>409397.99328</v>
      </c>
      <c r="G28" s="110">
        <f>SUM(K29:K30)</f>
        <v>0</v>
      </c>
      <c r="H28" s="111"/>
      <c r="I28" s="111"/>
      <c r="J28" s="111"/>
      <c r="K28" s="112"/>
      <c r="L28" s="11">
        <f t="shared" ref="L28:N28" si="9">L29+L30</f>
        <v>0</v>
      </c>
      <c r="M28" s="11">
        <v>0</v>
      </c>
      <c r="N28" s="11">
        <f t="shared" si="9"/>
        <v>0</v>
      </c>
      <c r="O28" s="94" t="s">
        <v>18</v>
      </c>
    </row>
    <row r="29" spans="1:15" ht="33" customHeight="1" x14ac:dyDescent="0.25">
      <c r="A29" s="124"/>
      <c r="B29" s="89"/>
      <c r="C29" s="120"/>
      <c r="D29" s="10" t="s">
        <v>11</v>
      </c>
      <c r="E29" s="11">
        <f t="shared" si="5"/>
        <v>178544.08259999999</v>
      </c>
      <c r="F29" s="60">
        <v>178544.08259999999</v>
      </c>
      <c r="G29" s="110">
        <v>0</v>
      </c>
      <c r="H29" s="111"/>
      <c r="I29" s="111"/>
      <c r="J29" s="111"/>
      <c r="K29" s="112"/>
      <c r="L29" s="11">
        <v>0</v>
      </c>
      <c r="M29" s="11">
        <v>0</v>
      </c>
      <c r="N29" s="11">
        <v>0</v>
      </c>
      <c r="O29" s="95"/>
    </row>
    <row r="30" spans="1:15" ht="50.25" customHeight="1" x14ac:dyDescent="0.25">
      <c r="A30" s="124"/>
      <c r="B30" s="90"/>
      <c r="C30" s="121"/>
      <c r="D30" s="43" t="s">
        <v>9</v>
      </c>
      <c r="E30" s="11">
        <f t="shared" si="5"/>
        <v>230853.91068</v>
      </c>
      <c r="F30" s="60">
        <v>230853.91068</v>
      </c>
      <c r="G30" s="110">
        <v>0</v>
      </c>
      <c r="H30" s="111"/>
      <c r="I30" s="111"/>
      <c r="J30" s="111"/>
      <c r="K30" s="112"/>
      <c r="L30" s="11">
        <v>0</v>
      </c>
      <c r="M30" s="11">
        <v>0</v>
      </c>
      <c r="N30" s="11">
        <v>0</v>
      </c>
      <c r="O30" s="96"/>
    </row>
    <row r="31" spans="1:15" ht="30.75" customHeight="1" x14ac:dyDescent="0.25">
      <c r="A31" s="116"/>
      <c r="B31" s="82" t="s">
        <v>33</v>
      </c>
      <c r="C31" s="85"/>
      <c r="D31" s="113"/>
      <c r="E31" s="106" t="s">
        <v>20</v>
      </c>
      <c r="F31" s="108" t="s">
        <v>6</v>
      </c>
      <c r="G31" s="106" t="s">
        <v>7</v>
      </c>
      <c r="H31" s="103" t="s">
        <v>21</v>
      </c>
      <c r="I31" s="104"/>
      <c r="J31" s="104"/>
      <c r="K31" s="105"/>
      <c r="L31" s="106" t="s">
        <v>14</v>
      </c>
      <c r="M31" s="106" t="s">
        <v>15</v>
      </c>
      <c r="N31" s="106" t="s">
        <v>16</v>
      </c>
      <c r="O31" s="33"/>
    </row>
    <row r="32" spans="1:15" ht="30.75" customHeight="1" x14ac:dyDescent="0.25">
      <c r="A32" s="117"/>
      <c r="B32" s="83"/>
      <c r="C32" s="86"/>
      <c r="D32" s="114"/>
      <c r="E32" s="107"/>
      <c r="F32" s="109"/>
      <c r="G32" s="107"/>
      <c r="H32" s="12" t="s">
        <v>22</v>
      </c>
      <c r="I32" s="12" t="s">
        <v>23</v>
      </c>
      <c r="J32" s="12" t="s">
        <v>24</v>
      </c>
      <c r="K32" s="12" t="s">
        <v>25</v>
      </c>
      <c r="L32" s="107"/>
      <c r="M32" s="107"/>
      <c r="N32" s="107"/>
      <c r="O32" s="32"/>
    </row>
    <row r="33" spans="1:18" ht="30.75" customHeight="1" x14ac:dyDescent="0.25">
      <c r="A33" s="118"/>
      <c r="B33" s="83"/>
      <c r="C33" s="86"/>
      <c r="D33" s="115"/>
      <c r="E33" s="12">
        <f>F33</f>
        <v>2.7786</v>
      </c>
      <c r="F33" s="54">
        <v>2.7786</v>
      </c>
      <c r="G33" s="12" t="s">
        <v>26</v>
      </c>
      <c r="H33" s="12" t="s">
        <v>26</v>
      </c>
      <c r="I33" s="12" t="s">
        <v>26</v>
      </c>
      <c r="J33" s="12" t="s">
        <v>26</v>
      </c>
      <c r="K33" s="12" t="s">
        <v>26</v>
      </c>
      <c r="L33" s="12" t="s">
        <v>26</v>
      </c>
      <c r="M33" s="12" t="s">
        <v>26</v>
      </c>
      <c r="N33" s="12" t="s">
        <v>26</v>
      </c>
      <c r="O33" s="32"/>
    </row>
    <row r="34" spans="1:18" ht="35.25" customHeight="1" x14ac:dyDescent="0.25">
      <c r="A34" s="116"/>
      <c r="B34" s="82" t="s">
        <v>34</v>
      </c>
      <c r="C34" s="85"/>
      <c r="D34" s="113"/>
      <c r="E34" s="106" t="s">
        <v>20</v>
      </c>
      <c r="F34" s="108" t="s">
        <v>6</v>
      </c>
      <c r="G34" s="106" t="s">
        <v>7</v>
      </c>
      <c r="H34" s="103" t="s">
        <v>21</v>
      </c>
      <c r="I34" s="104"/>
      <c r="J34" s="104"/>
      <c r="K34" s="105"/>
      <c r="L34" s="106" t="s">
        <v>14</v>
      </c>
      <c r="M34" s="106" t="s">
        <v>15</v>
      </c>
      <c r="N34" s="106" t="s">
        <v>16</v>
      </c>
      <c r="O34" s="33"/>
      <c r="R34" s="50"/>
    </row>
    <row r="35" spans="1:18" ht="35.25" customHeight="1" x14ac:dyDescent="0.25">
      <c r="A35" s="117"/>
      <c r="B35" s="83"/>
      <c r="C35" s="86"/>
      <c r="D35" s="114"/>
      <c r="E35" s="107"/>
      <c r="F35" s="109"/>
      <c r="G35" s="107"/>
      <c r="H35" s="12" t="s">
        <v>22</v>
      </c>
      <c r="I35" s="12" t="s">
        <v>23</v>
      </c>
      <c r="J35" s="12" t="s">
        <v>24</v>
      </c>
      <c r="K35" s="12" t="s">
        <v>25</v>
      </c>
      <c r="L35" s="107"/>
      <c r="M35" s="107"/>
      <c r="N35" s="107"/>
      <c r="O35" s="46"/>
    </row>
    <row r="36" spans="1:18" ht="35.25" customHeight="1" x14ac:dyDescent="0.25">
      <c r="A36" s="118"/>
      <c r="B36" s="84"/>
      <c r="C36" s="87"/>
      <c r="D36" s="115"/>
      <c r="E36" s="12">
        <f>F36</f>
        <v>0.17499999999999999</v>
      </c>
      <c r="F36" s="54">
        <v>0.17499999999999999</v>
      </c>
      <c r="G36" s="12" t="s">
        <v>26</v>
      </c>
      <c r="H36" s="12" t="s">
        <v>26</v>
      </c>
      <c r="I36" s="12" t="s">
        <v>26</v>
      </c>
      <c r="J36" s="12" t="s">
        <v>26</v>
      </c>
      <c r="K36" s="12" t="s">
        <v>26</v>
      </c>
      <c r="L36" s="12" t="s">
        <v>26</v>
      </c>
      <c r="M36" s="12" t="s">
        <v>26</v>
      </c>
      <c r="N36" s="12" t="s">
        <v>26</v>
      </c>
      <c r="O36" s="47"/>
      <c r="Q36" s="50"/>
    </row>
    <row r="37" spans="1:18" ht="30" customHeight="1" x14ac:dyDescent="0.25">
      <c r="A37" s="116"/>
      <c r="B37" s="82" t="s">
        <v>54</v>
      </c>
      <c r="C37" s="85"/>
      <c r="D37" s="113"/>
      <c r="E37" s="106" t="s">
        <v>20</v>
      </c>
      <c r="F37" s="108" t="s">
        <v>6</v>
      </c>
      <c r="G37" s="108" t="s">
        <v>7</v>
      </c>
      <c r="H37" s="103" t="s">
        <v>21</v>
      </c>
      <c r="I37" s="104"/>
      <c r="J37" s="104"/>
      <c r="K37" s="105"/>
      <c r="L37" s="106" t="s">
        <v>14</v>
      </c>
      <c r="M37" s="106" t="s">
        <v>15</v>
      </c>
      <c r="N37" s="106" t="s">
        <v>16</v>
      </c>
      <c r="O37" s="33"/>
    </row>
    <row r="38" spans="1:18" ht="30" customHeight="1" x14ac:dyDescent="0.25">
      <c r="A38" s="117"/>
      <c r="B38" s="83"/>
      <c r="C38" s="86"/>
      <c r="D38" s="114"/>
      <c r="E38" s="107"/>
      <c r="F38" s="109"/>
      <c r="G38" s="109"/>
      <c r="H38" s="12" t="s">
        <v>22</v>
      </c>
      <c r="I38" s="12" t="s">
        <v>23</v>
      </c>
      <c r="J38" s="12" t="s">
        <v>24</v>
      </c>
      <c r="K38" s="12" t="s">
        <v>25</v>
      </c>
      <c r="L38" s="107"/>
      <c r="M38" s="107"/>
      <c r="N38" s="107"/>
      <c r="O38" s="46"/>
    </row>
    <row r="39" spans="1:18" ht="30" customHeight="1" x14ac:dyDescent="0.25">
      <c r="A39" s="118"/>
      <c r="B39" s="84"/>
      <c r="C39" s="87"/>
      <c r="D39" s="115"/>
      <c r="E39" s="12">
        <f>F39+G39+N39</f>
        <v>6.4337</v>
      </c>
      <c r="F39" s="64">
        <v>0.4168</v>
      </c>
      <c r="G39" s="12">
        <f>K39</f>
        <v>0.46450000000000002</v>
      </c>
      <c r="H39" s="12" t="s">
        <v>26</v>
      </c>
      <c r="I39" s="12" t="s">
        <v>26</v>
      </c>
      <c r="J39" s="12" t="s">
        <v>26</v>
      </c>
      <c r="K39" s="12">
        <v>0.46450000000000002</v>
      </c>
      <c r="L39" s="12" t="s">
        <v>26</v>
      </c>
      <c r="M39" s="12" t="s">
        <v>26</v>
      </c>
      <c r="N39" s="12">
        <v>5.5523999999999996</v>
      </c>
      <c r="O39" s="47"/>
    </row>
    <row r="40" spans="1:18" ht="30" customHeight="1" x14ac:dyDescent="0.25">
      <c r="A40" s="116"/>
      <c r="B40" s="82" t="s">
        <v>55</v>
      </c>
      <c r="C40" s="85"/>
      <c r="D40" s="113"/>
      <c r="E40" s="106" t="s">
        <v>20</v>
      </c>
      <c r="F40" s="108" t="s">
        <v>6</v>
      </c>
      <c r="G40" s="108" t="s">
        <v>7</v>
      </c>
      <c r="H40" s="103" t="s">
        <v>21</v>
      </c>
      <c r="I40" s="104"/>
      <c r="J40" s="104"/>
      <c r="K40" s="105"/>
      <c r="L40" s="106" t="s">
        <v>14</v>
      </c>
      <c r="M40" s="106" t="s">
        <v>15</v>
      </c>
      <c r="N40" s="106" t="s">
        <v>16</v>
      </c>
      <c r="O40" s="33"/>
    </row>
    <row r="41" spans="1:18" ht="30" customHeight="1" x14ac:dyDescent="0.25">
      <c r="A41" s="117"/>
      <c r="B41" s="83"/>
      <c r="C41" s="86"/>
      <c r="D41" s="114"/>
      <c r="E41" s="107"/>
      <c r="F41" s="109"/>
      <c r="G41" s="109"/>
      <c r="H41" s="12" t="s">
        <v>22</v>
      </c>
      <c r="I41" s="12" t="s">
        <v>23</v>
      </c>
      <c r="J41" s="12" t="s">
        <v>24</v>
      </c>
      <c r="K41" s="12" t="s">
        <v>25</v>
      </c>
      <c r="L41" s="107"/>
      <c r="M41" s="107"/>
      <c r="N41" s="107"/>
      <c r="O41" s="46"/>
    </row>
    <row r="42" spans="1:18" ht="30" customHeight="1" x14ac:dyDescent="0.25">
      <c r="A42" s="118"/>
      <c r="B42" s="84"/>
      <c r="C42" s="87"/>
      <c r="D42" s="115"/>
      <c r="E42" s="12">
        <f>F42+G42+N42</f>
        <v>0.32999999999999996</v>
      </c>
      <c r="F42" s="64">
        <v>3.4000000000000002E-2</v>
      </c>
      <c r="G42" s="12">
        <f>K42</f>
        <v>1.2999999999999999E-2</v>
      </c>
      <c r="H42" s="12" t="s">
        <v>26</v>
      </c>
      <c r="I42" s="12" t="s">
        <v>26</v>
      </c>
      <c r="J42" s="12" t="s">
        <v>26</v>
      </c>
      <c r="K42" s="12">
        <v>1.2999999999999999E-2</v>
      </c>
      <c r="L42" s="12" t="s">
        <v>26</v>
      </c>
      <c r="M42" s="12" t="s">
        <v>26</v>
      </c>
      <c r="N42" s="12">
        <v>0.28299999999999997</v>
      </c>
      <c r="O42" s="47"/>
    </row>
    <row r="43" spans="1:18" ht="39.75" customHeight="1" x14ac:dyDescent="0.25">
      <c r="A43" s="152" t="s">
        <v>39</v>
      </c>
      <c r="B43" s="153"/>
      <c r="C43" s="154"/>
      <c r="D43" s="20" t="s">
        <v>30</v>
      </c>
      <c r="E43" s="21">
        <f>SUM(F43:N43)</f>
        <v>409397.99328</v>
      </c>
      <c r="F43" s="51">
        <f>F44+F45</f>
        <v>409397.99328</v>
      </c>
      <c r="G43" s="170">
        <v>0</v>
      </c>
      <c r="H43" s="171"/>
      <c r="I43" s="171"/>
      <c r="J43" s="171"/>
      <c r="K43" s="172"/>
      <c r="L43" s="21">
        <f t="shared" ref="L43:N45" si="10">L9</f>
        <v>0</v>
      </c>
      <c r="M43" s="21">
        <f t="shared" si="10"/>
        <v>0</v>
      </c>
      <c r="N43" s="21">
        <f t="shared" si="10"/>
        <v>0</v>
      </c>
      <c r="O43" s="119"/>
    </row>
    <row r="44" spans="1:18" ht="39.75" customHeight="1" x14ac:dyDescent="0.25">
      <c r="A44" s="155"/>
      <c r="B44" s="156"/>
      <c r="C44" s="157"/>
      <c r="D44" s="15" t="s">
        <v>11</v>
      </c>
      <c r="E44" s="11">
        <f>SUM(F44:N44)</f>
        <v>178544.08259999999</v>
      </c>
      <c r="F44" s="52">
        <f>F26</f>
        <v>178544.08259999999</v>
      </c>
      <c r="G44" s="110">
        <f>G10</f>
        <v>0</v>
      </c>
      <c r="H44" s="111"/>
      <c r="I44" s="111"/>
      <c r="J44" s="111"/>
      <c r="K44" s="112"/>
      <c r="L44" s="11">
        <f t="shared" si="10"/>
        <v>0</v>
      </c>
      <c r="M44" s="11">
        <f t="shared" si="10"/>
        <v>0</v>
      </c>
      <c r="N44" s="11">
        <f t="shared" si="10"/>
        <v>0</v>
      </c>
      <c r="O44" s="120"/>
    </row>
    <row r="45" spans="1:18" ht="49.5" customHeight="1" x14ac:dyDescent="0.25">
      <c r="A45" s="158"/>
      <c r="B45" s="159"/>
      <c r="C45" s="160"/>
      <c r="D45" s="20" t="s">
        <v>9</v>
      </c>
      <c r="E45" s="11">
        <f>SUM(F45:N45)</f>
        <v>230853.91068</v>
      </c>
      <c r="F45" s="52">
        <f>F27</f>
        <v>230853.91068</v>
      </c>
      <c r="G45" s="110">
        <f>G30</f>
        <v>0</v>
      </c>
      <c r="H45" s="111"/>
      <c r="I45" s="111"/>
      <c r="J45" s="111"/>
      <c r="K45" s="112"/>
      <c r="L45" s="11">
        <f t="shared" si="10"/>
        <v>0</v>
      </c>
      <c r="M45" s="11">
        <f t="shared" si="10"/>
        <v>0</v>
      </c>
      <c r="N45" s="11">
        <f t="shared" si="10"/>
        <v>0</v>
      </c>
      <c r="O45" s="121"/>
    </row>
    <row r="46" spans="1:18" ht="31.5" customHeight="1" x14ac:dyDescent="0.25">
      <c r="A46" s="131" t="s">
        <v>42</v>
      </c>
      <c r="B46" s="131"/>
      <c r="C46" s="131"/>
      <c r="D46" s="131"/>
      <c r="E46" s="131"/>
      <c r="F46" s="131"/>
      <c r="G46" s="131"/>
      <c r="H46" s="131"/>
      <c r="I46" s="131"/>
      <c r="J46" s="131"/>
      <c r="K46" s="131"/>
      <c r="L46" s="131"/>
      <c r="M46" s="131"/>
      <c r="N46" s="131"/>
      <c r="O46" s="131"/>
    </row>
    <row r="47" spans="1:18" ht="28.5" customHeight="1" x14ac:dyDescent="0.25">
      <c r="A47" s="91" t="s">
        <v>8</v>
      </c>
      <c r="B47" s="136" t="s">
        <v>43</v>
      </c>
      <c r="C47" s="119" t="s">
        <v>47</v>
      </c>
      <c r="D47" s="37" t="s">
        <v>30</v>
      </c>
      <c r="E47" s="12">
        <f>E48+E49</f>
        <v>597905.54865000001</v>
      </c>
      <c r="F47" s="54">
        <f>F49+F48</f>
        <v>0</v>
      </c>
      <c r="G47" s="103">
        <f>G48+G49</f>
        <v>239103.37474</v>
      </c>
      <c r="H47" s="104"/>
      <c r="I47" s="104"/>
      <c r="J47" s="104"/>
      <c r="K47" s="105"/>
      <c r="L47" s="12">
        <f>L49+L48</f>
        <v>0</v>
      </c>
      <c r="M47" s="12">
        <f>M49+M48</f>
        <v>358802.17391000001</v>
      </c>
      <c r="N47" s="12">
        <f>N49+N48</f>
        <v>0</v>
      </c>
      <c r="O47" s="176"/>
    </row>
    <row r="48" spans="1:18" ht="34.5" customHeight="1" x14ac:dyDescent="0.25">
      <c r="A48" s="92"/>
      <c r="B48" s="137"/>
      <c r="C48" s="120"/>
      <c r="D48" s="10" t="s">
        <v>11</v>
      </c>
      <c r="E48" s="12">
        <f>F48+G48+L48+M48+N48</f>
        <v>346283.5723</v>
      </c>
      <c r="F48" s="54">
        <f>F51:F51</f>
        <v>0</v>
      </c>
      <c r="G48" s="103">
        <f>G51</f>
        <v>122391.01578</v>
      </c>
      <c r="H48" s="104"/>
      <c r="I48" s="104"/>
      <c r="J48" s="104"/>
      <c r="K48" s="105"/>
      <c r="L48" s="12">
        <f t="shared" ref="L48:N49" si="11">L51</f>
        <v>0</v>
      </c>
      <c r="M48" s="12">
        <f t="shared" si="11"/>
        <v>223892.55652000001</v>
      </c>
      <c r="N48" s="12">
        <f t="shared" si="11"/>
        <v>0</v>
      </c>
      <c r="O48" s="177"/>
    </row>
    <row r="49" spans="1:16" ht="53.25" customHeight="1" x14ac:dyDescent="0.25">
      <c r="A49" s="93"/>
      <c r="B49" s="138"/>
      <c r="C49" s="121"/>
      <c r="D49" s="43" t="s">
        <v>9</v>
      </c>
      <c r="E49" s="12">
        <f>F49+G49+L49+M49+N49</f>
        <v>251621.97635000001</v>
      </c>
      <c r="F49" s="54">
        <f>F52:F52</f>
        <v>0</v>
      </c>
      <c r="G49" s="103">
        <f>G52</f>
        <v>116712.35896</v>
      </c>
      <c r="H49" s="104"/>
      <c r="I49" s="104"/>
      <c r="J49" s="104"/>
      <c r="K49" s="105"/>
      <c r="L49" s="12">
        <f t="shared" si="11"/>
        <v>0</v>
      </c>
      <c r="M49" s="12">
        <f t="shared" si="11"/>
        <v>134909.61739</v>
      </c>
      <c r="N49" s="12">
        <f t="shared" si="11"/>
        <v>0</v>
      </c>
      <c r="O49" s="178"/>
    </row>
    <row r="50" spans="1:16" ht="26.25" customHeight="1" x14ac:dyDescent="0.25">
      <c r="A50" s="91" t="s">
        <v>10</v>
      </c>
      <c r="B50" s="88" t="s">
        <v>56</v>
      </c>
      <c r="C50" s="119" t="s">
        <v>47</v>
      </c>
      <c r="D50" s="37" t="s">
        <v>30</v>
      </c>
      <c r="E50" s="12">
        <f>F50+G50+L50+M50+N50</f>
        <v>597905.54865000001</v>
      </c>
      <c r="F50" s="45">
        <f>F51+F52</f>
        <v>0</v>
      </c>
      <c r="G50" s="103">
        <f>G51+G52</f>
        <v>239103.37474</v>
      </c>
      <c r="H50" s="104"/>
      <c r="I50" s="104"/>
      <c r="J50" s="104"/>
      <c r="K50" s="105"/>
      <c r="L50" s="12">
        <f>L51+L52</f>
        <v>0</v>
      </c>
      <c r="M50" s="12">
        <f>M51+M52</f>
        <v>358802.17391000001</v>
      </c>
      <c r="N50" s="12">
        <f>N51+N52</f>
        <v>0</v>
      </c>
      <c r="O50" s="94" t="s">
        <v>18</v>
      </c>
    </row>
    <row r="51" spans="1:16" ht="39.75" customHeight="1" x14ac:dyDescent="0.25">
      <c r="A51" s="92"/>
      <c r="B51" s="89"/>
      <c r="C51" s="120"/>
      <c r="D51" s="10" t="s">
        <v>11</v>
      </c>
      <c r="E51" s="12">
        <f>F51+G51+L51+M51+N51</f>
        <v>346283.5723</v>
      </c>
      <c r="F51" s="54">
        <v>0</v>
      </c>
      <c r="G51" s="103">
        <v>122391.01578</v>
      </c>
      <c r="H51" s="104"/>
      <c r="I51" s="104"/>
      <c r="J51" s="104"/>
      <c r="K51" s="105"/>
      <c r="L51" s="12">
        <v>0</v>
      </c>
      <c r="M51" s="12">
        <v>223892.55652000001</v>
      </c>
      <c r="N51" s="12">
        <v>0</v>
      </c>
      <c r="O51" s="95"/>
    </row>
    <row r="52" spans="1:16" ht="49.5" customHeight="1" x14ac:dyDescent="0.25">
      <c r="A52" s="93"/>
      <c r="B52" s="90"/>
      <c r="C52" s="121"/>
      <c r="D52" s="43" t="s">
        <v>9</v>
      </c>
      <c r="E52" s="12">
        <f>F52+G52+L52+M52+N52</f>
        <v>251621.97635000001</v>
      </c>
      <c r="F52" s="54">
        <v>0</v>
      </c>
      <c r="G52" s="103">
        <v>116712.35896</v>
      </c>
      <c r="H52" s="104"/>
      <c r="I52" s="104"/>
      <c r="J52" s="104"/>
      <c r="K52" s="105"/>
      <c r="L52" s="12">
        <v>0</v>
      </c>
      <c r="M52" s="12">
        <v>134909.61739</v>
      </c>
      <c r="N52" s="12">
        <v>0</v>
      </c>
      <c r="O52" s="96"/>
    </row>
    <row r="53" spans="1:16" ht="30" customHeight="1" x14ac:dyDescent="0.25">
      <c r="A53" s="116"/>
      <c r="B53" s="82" t="s">
        <v>44</v>
      </c>
      <c r="C53" s="85"/>
      <c r="D53" s="113"/>
      <c r="E53" s="106" t="s">
        <v>20</v>
      </c>
      <c r="F53" s="108" t="s">
        <v>6</v>
      </c>
      <c r="G53" s="108" t="s">
        <v>7</v>
      </c>
      <c r="H53" s="103" t="s">
        <v>21</v>
      </c>
      <c r="I53" s="104"/>
      <c r="J53" s="104"/>
      <c r="K53" s="105"/>
      <c r="L53" s="106" t="s">
        <v>14</v>
      </c>
      <c r="M53" s="106" t="s">
        <v>15</v>
      </c>
      <c r="N53" s="106" t="s">
        <v>16</v>
      </c>
      <c r="O53" s="49"/>
    </row>
    <row r="54" spans="1:16" ht="27" customHeight="1" x14ac:dyDescent="0.25">
      <c r="A54" s="117"/>
      <c r="B54" s="83"/>
      <c r="C54" s="86"/>
      <c r="D54" s="114"/>
      <c r="E54" s="107"/>
      <c r="F54" s="109"/>
      <c r="G54" s="109"/>
      <c r="H54" s="12" t="s">
        <v>22</v>
      </c>
      <c r="I54" s="12" t="s">
        <v>23</v>
      </c>
      <c r="J54" s="12" t="s">
        <v>24</v>
      </c>
      <c r="K54" s="12" t="s">
        <v>25</v>
      </c>
      <c r="L54" s="107"/>
      <c r="M54" s="107"/>
      <c r="N54" s="107"/>
      <c r="O54" s="49"/>
    </row>
    <row r="55" spans="1:16" ht="49.5" customHeight="1" x14ac:dyDescent="0.25">
      <c r="A55" s="118"/>
      <c r="B55" s="83"/>
      <c r="C55" s="87"/>
      <c r="D55" s="115"/>
      <c r="E55" s="12">
        <f>G55+M55</f>
        <v>7.0148999999999999</v>
      </c>
      <c r="F55" s="54" t="s">
        <v>26</v>
      </c>
      <c r="G55" s="12">
        <f>K55</f>
        <v>1.5058</v>
      </c>
      <c r="H55" s="12" t="s">
        <v>26</v>
      </c>
      <c r="I55" s="12" t="s">
        <v>26</v>
      </c>
      <c r="J55" s="12" t="s">
        <v>26</v>
      </c>
      <c r="K55" s="11">
        <v>1.5058</v>
      </c>
      <c r="L55" s="12" t="s">
        <v>26</v>
      </c>
      <c r="M55" s="12">
        <v>5.5091000000000001</v>
      </c>
      <c r="N55" s="12" t="s">
        <v>26</v>
      </c>
      <c r="O55" s="49"/>
    </row>
    <row r="56" spans="1:16" ht="28.5" customHeight="1" x14ac:dyDescent="0.25">
      <c r="A56" s="116"/>
      <c r="B56" s="82" t="s">
        <v>45</v>
      </c>
      <c r="C56" s="85"/>
      <c r="D56" s="113"/>
      <c r="E56" s="106" t="s">
        <v>20</v>
      </c>
      <c r="F56" s="108" t="s">
        <v>6</v>
      </c>
      <c r="G56" s="108" t="s">
        <v>7</v>
      </c>
      <c r="H56" s="103" t="s">
        <v>21</v>
      </c>
      <c r="I56" s="104"/>
      <c r="J56" s="104"/>
      <c r="K56" s="105"/>
      <c r="L56" s="106" t="s">
        <v>14</v>
      </c>
      <c r="M56" s="106" t="s">
        <v>15</v>
      </c>
      <c r="N56" s="106" t="s">
        <v>16</v>
      </c>
      <c r="O56" s="58"/>
    </row>
    <row r="57" spans="1:16" ht="26.25" customHeight="1" x14ac:dyDescent="0.25">
      <c r="A57" s="117"/>
      <c r="B57" s="83"/>
      <c r="C57" s="86"/>
      <c r="D57" s="114"/>
      <c r="E57" s="107"/>
      <c r="F57" s="109"/>
      <c r="G57" s="109"/>
      <c r="H57" s="12" t="s">
        <v>22</v>
      </c>
      <c r="I57" s="12" t="s">
        <v>23</v>
      </c>
      <c r="J57" s="12" t="s">
        <v>24</v>
      </c>
      <c r="K57" s="12" t="s">
        <v>25</v>
      </c>
      <c r="L57" s="107"/>
      <c r="M57" s="107"/>
      <c r="N57" s="107"/>
      <c r="O57" s="58"/>
    </row>
    <row r="58" spans="1:16" ht="57.75" customHeight="1" x14ac:dyDescent="0.25">
      <c r="A58" s="118"/>
      <c r="B58" s="84"/>
      <c r="C58" s="87"/>
      <c r="D58" s="115"/>
      <c r="E58" s="12">
        <f>G58+M58</f>
        <v>0.36299999999999999</v>
      </c>
      <c r="F58" s="61" t="s">
        <v>26</v>
      </c>
      <c r="G58" s="12">
        <f>K58</f>
        <v>7.6999999999999999E-2</v>
      </c>
      <c r="H58" s="12" t="s">
        <v>26</v>
      </c>
      <c r="I58" s="12" t="s">
        <v>26</v>
      </c>
      <c r="J58" s="12" t="s">
        <v>26</v>
      </c>
      <c r="K58" s="11">
        <v>7.6999999999999999E-2</v>
      </c>
      <c r="L58" s="12" t="s">
        <v>26</v>
      </c>
      <c r="M58" s="12">
        <v>0.28599999999999998</v>
      </c>
      <c r="N58" s="12" t="s">
        <v>26</v>
      </c>
      <c r="O58" s="59"/>
    </row>
    <row r="59" spans="1:16" ht="27" customHeight="1" x14ac:dyDescent="0.25">
      <c r="A59" s="152" t="s">
        <v>46</v>
      </c>
      <c r="B59" s="153"/>
      <c r="C59" s="154"/>
      <c r="D59" s="20" t="s">
        <v>30</v>
      </c>
      <c r="E59" s="21">
        <f t="shared" ref="E59:E65" si="12">SUM(F59:N59)</f>
        <v>597905.54865000001</v>
      </c>
      <c r="F59" s="51">
        <f>F60+F61</f>
        <v>0</v>
      </c>
      <c r="G59" s="170">
        <f>G60+G61</f>
        <v>239103.37474</v>
      </c>
      <c r="H59" s="171"/>
      <c r="I59" s="171"/>
      <c r="J59" s="171"/>
      <c r="K59" s="172"/>
      <c r="L59" s="21">
        <f>L60+L61</f>
        <v>0</v>
      </c>
      <c r="M59" s="21">
        <f>M61+M60</f>
        <v>358802.17391000001</v>
      </c>
      <c r="N59" s="21">
        <f t="shared" ref="N59:N61" si="13">N25</f>
        <v>0</v>
      </c>
      <c r="O59" s="119"/>
    </row>
    <row r="60" spans="1:16" ht="30.75" customHeight="1" x14ac:dyDescent="0.25">
      <c r="A60" s="155"/>
      <c r="B60" s="156"/>
      <c r="C60" s="157"/>
      <c r="D60" s="15" t="s">
        <v>11</v>
      </c>
      <c r="E60" s="11">
        <f t="shared" si="12"/>
        <v>346283.5723</v>
      </c>
      <c r="F60" s="52">
        <f>F48</f>
        <v>0</v>
      </c>
      <c r="G60" s="110">
        <f>G48</f>
        <v>122391.01578</v>
      </c>
      <c r="H60" s="111"/>
      <c r="I60" s="111"/>
      <c r="J60" s="111"/>
      <c r="K60" s="112"/>
      <c r="L60" s="11">
        <f>L48</f>
        <v>0</v>
      </c>
      <c r="M60" s="11">
        <f>M48</f>
        <v>223892.55652000001</v>
      </c>
      <c r="N60" s="11">
        <f t="shared" si="13"/>
        <v>0</v>
      </c>
      <c r="O60" s="120"/>
    </row>
    <row r="61" spans="1:16" ht="51.6" customHeight="1" x14ac:dyDescent="0.25">
      <c r="A61" s="158"/>
      <c r="B61" s="159"/>
      <c r="C61" s="160"/>
      <c r="D61" s="20" t="s">
        <v>9</v>
      </c>
      <c r="E61" s="11">
        <f t="shared" si="12"/>
        <v>251621.97635000001</v>
      </c>
      <c r="F61" s="52">
        <f>F49</f>
        <v>0</v>
      </c>
      <c r="G61" s="110">
        <f>G49</f>
        <v>116712.35896</v>
      </c>
      <c r="H61" s="111"/>
      <c r="I61" s="111"/>
      <c r="J61" s="111"/>
      <c r="K61" s="112"/>
      <c r="L61" s="11">
        <f>L49</f>
        <v>0</v>
      </c>
      <c r="M61" s="11">
        <f>M49</f>
        <v>134909.61739</v>
      </c>
      <c r="N61" s="11">
        <f t="shared" si="13"/>
        <v>0</v>
      </c>
      <c r="O61" s="121"/>
    </row>
    <row r="62" spans="1:16" ht="24" customHeight="1" x14ac:dyDescent="0.25">
      <c r="A62" s="142" t="s">
        <v>31</v>
      </c>
      <c r="B62" s="143"/>
      <c r="C62" s="144"/>
      <c r="D62" s="22" t="s">
        <v>30</v>
      </c>
      <c r="E62" s="23">
        <f t="shared" si="12"/>
        <v>1023249.2177799999</v>
      </c>
      <c r="F62" s="53">
        <f>SUM(F63:F65)</f>
        <v>422099.87792999996</v>
      </c>
      <c r="G62" s="173">
        <f>SUM(G63:K65)</f>
        <v>242347.16594000001</v>
      </c>
      <c r="H62" s="174"/>
      <c r="I62" s="174"/>
      <c r="J62" s="174"/>
      <c r="K62" s="175"/>
      <c r="L62" s="24">
        <f>SUM(L63:L65)</f>
        <v>0</v>
      </c>
      <c r="M62" s="24">
        <f t="shared" ref="M62:N62" si="14">SUM(M63:M65)</f>
        <v>358802.17391000001</v>
      </c>
      <c r="N62" s="24">
        <f t="shared" si="14"/>
        <v>0</v>
      </c>
      <c r="O62" s="179"/>
      <c r="P62" s="50"/>
    </row>
    <row r="63" spans="1:16" ht="49.15" customHeight="1" x14ac:dyDescent="0.25">
      <c r="A63" s="145"/>
      <c r="B63" s="146"/>
      <c r="C63" s="147"/>
      <c r="D63" s="22" t="s">
        <v>12</v>
      </c>
      <c r="E63" s="23">
        <f t="shared" si="12"/>
        <v>10312.172989999999</v>
      </c>
      <c r="F63" s="53">
        <f>F21</f>
        <v>10312.172989999999</v>
      </c>
      <c r="G63" s="173">
        <f>G21</f>
        <v>0</v>
      </c>
      <c r="H63" s="174"/>
      <c r="I63" s="174"/>
      <c r="J63" s="174"/>
      <c r="K63" s="175"/>
      <c r="L63" s="24">
        <f>L21</f>
        <v>0</v>
      </c>
      <c r="M63" s="24">
        <f>M21</f>
        <v>0</v>
      </c>
      <c r="N63" s="24">
        <f>N21</f>
        <v>0</v>
      </c>
      <c r="O63" s="180"/>
    </row>
    <row r="64" spans="1:16" ht="37.15" customHeight="1" x14ac:dyDescent="0.25">
      <c r="A64" s="145"/>
      <c r="B64" s="146"/>
      <c r="C64" s="147"/>
      <c r="D64" s="22" t="s">
        <v>11</v>
      </c>
      <c r="E64" s="23">
        <f t="shared" si="12"/>
        <v>528348.59418000001</v>
      </c>
      <c r="F64" s="53">
        <f>F60+F44+F22</f>
        <v>180037.65237999998</v>
      </c>
      <c r="G64" s="173">
        <f>G60+G44+G22</f>
        <v>124418.38528</v>
      </c>
      <c r="H64" s="174"/>
      <c r="I64" s="174"/>
      <c r="J64" s="174"/>
      <c r="K64" s="175"/>
      <c r="L64" s="24">
        <f>L60+L44+L22</f>
        <v>0</v>
      </c>
      <c r="M64" s="24">
        <f>M22+M60</f>
        <v>223892.55652000001</v>
      </c>
      <c r="N64" s="24">
        <f>N22+N60</f>
        <v>0</v>
      </c>
      <c r="O64" s="180"/>
    </row>
    <row r="65" spans="1:15" ht="48" customHeight="1" x14ac:dyDescent="0.25">
      <c r="A65" s="148"/>
      <c r="B65" s="149"/>
      <c r="C65" s="150"/>
      <c r="D65" s="22" t="s">
        <v>9</v>
      </c>
      <c r="E65" s="23">
        <f t="shared" si="12"/>
        <v>484588.45061000006</v>
      </c>
      <c r="F65" s="53">
        <f>F61+F45+F23</f>
        <v>231750.05256000001</v>
      </c>
      <c r="G65" s="173">
        <f>G61+G45+G23</f>
        <v>117928.78066</v>
      </c>
      <c r="H65" s="174"/>
      <c r="I65" s="174"/>
      <c r="J65" s="174"/>
      <c r="K65" s="175"/>
      <c r="L65" s="24">
        <f>L61+L45+L23</f>
        <v>0</v>
      </c>
      <c r="M65" s="24">
        <f>M23+M61</f>
        <v>134909.61739</v>
      </c>
      <c r="N65" s="24">
        <f>N23+N61</f>
        <v>0</v>
      </c>
      <c r="O65" s="181"/>
    </row>
    <row r="66" spans="1:15" x14ac:dyDescent="0.25">
      <c r="A66" s="25"/>
      <c r="B66" s="25"/>
      <c r="C66" s="25"/>
      <c r="D66" s="26"/>
      <c r="E66" s="27"/>
      <c r="F66" s="27"/>
      <c r="G66" s="28"/>
      <c r="H66" s="28"/>
      <c r="I66" s="28"/>
      <c r="J66" s="28"/>
      <c r="K66" s="28"/>
      <c r="L66" s="28"/>
      <c r="M66" s="28"/>
      <c r="N66" s="28"/>
      <c r="O66" s="29"/>
    </row>
    <row r="67" spans="1:15" ht="45.75" customHeight="1" x14ac:dyDescent="0.25">
      <c r="A67" s="35"/>
      <c r="B67" s="140" t="s">
        <v>51</v>
      </c>
      <c r="C67" s="141"/>
      <c r="D67" s="141"/>
      <c r="E67" s="141"/>
      <c r="F67" s="141"/>
      <c r="G67" s="141"/>
      <c r="H67" s="141"/>
      <c r="I67" s="141"/>
      <c r="J67" s="141"/>
      <c r="K67" s="141"/>
      <c r="L67" s="141"/>
      <c r="M67" s="141"/>
      <c r="N67" s="141"/>
      <c r="O67" s="141"/>
    </row>
    <row r="68" spans="1:15" ht="45.75" customHeight="1" x14ac:dyDescent="0.25">
      <c r="A68" s="57"/>
      <c r="B68" s="140" t="s">
        <v>52</v>
      </c>
      <c r="C68" s="141"/>
      <c r="D68" s="141"/>
      <c r="E68" s="141"/>
      <c r="F68" s="141"/>
      <c r="G68" s="141"/>
      <c r="H68" s="141"/>
      <c r="I68" s="141"/>
      <c r="J68" s="141"/>
      <c r="K68" s="141"/>
      <c r="L68" s="141"/>
      <c r="M68" s="141"/>
      <c r="N68" s="141"/>
      <c r="O68" s="141"/>
    </row>
    <row r="69" spans="1:15" ht="18.75" x14ac:dyDescent="0.25">
      <c r="A69" s="35"/>
      <c r="B69" s="35"/>
      <c r="C69" s="35"/>
      <c r="D69" s="26"/>
      <c r="E69" s="27"/>
      <c r="F69" s="27"/>
      <c r="G69" s="28"/>
      <c r="H69" s="28"/>
      <c r="I69" s="28"/>
      <c r="J69" s="28"/>
      <c r="K69" s="28"/>
      <c r="L69" s="28"/>
      <c r="M69" s="28"/>
      <c r="N69" s="28"/>
      <c r="O69" s="48" t="s">
        <v>40</v>
      </c>
    </row>
    <row r="70" spans="1:15" x14ac:dyDescent="0.25">
      <c r="A70" s="35"/>
      <c r="B70" s="35"/>
      <c r="C70" s="35"/>
      <c r="D70" s="26"/>
      <c r="E70" s="27"/>
      <c r="F70" s="27"/>
      <c r="G70" s="28"/>
      <c r="H70" s="28"/>
      <c r="I70" s="28"/>
      <c r="J70" s="28"/>
      <c r="K70" s="28"/>
      <c r="L70" s="28"/>
      <c r="M70" s="28"/>
      <c r="N70" s="28"/>
      <c r="O70" s="29"/>
    </row>
    <row r="71" spans="1:15" x14ac:dyDescent="0.25">
      <c r="A71" s="30"/>
      <c r="B71" s="31"/>
      <c r="C71" s="31"/>
      <c r="D71" s="31"/>
      <c r="E71" s="31"/>
      <c r="F71" s="31"/>
      <c r="G71" s="31"/>
      <c r="H71" s="31"/>
      <c r="I71" s="31"/>
      <c r="J71" s="31"/>
      <c r="K71" s="31"/>
      <c r="L71" s="31"/>
      <c r="M71" s="31"/>
      <c r="N71" s="31"/>
      <c r="O71" s="31"/>
    </row>
    <row r="72" spans="1:15" s="65" customFormat="1" ht="19.5" customHeight="1" x14ac:dyDescent="0.3">
      <c r="B72" s="151" t="s">
        <v>58</v>
      </c>
      <c r="C72" s="151"/>
      <c r="D72" s="66"/>
      <c r="E72" s="66"/>
      <c r="F72" s="66"/>
      <c r="G72" s="66"/>
      <c r="H72" s="66"/>
      <c r="I72" s="66"/>
      <c r="J72" s="66"/>
      <c r="K72" s="66"/>
      <c r="L72" s="66"/>
      <c r="M72" s="66"/>
      <c r="N72" s="139" t="s">
        <v>48</v>
      </c>
      <c r="O72" s="139"/>
    </row>
    <row r="73" spans="1:15" s="65" customFormat="1" ht="22.5" customHeight="1" x14ac:dyDescent="0.3">
      <c r="B73" s="67" t="s">
        <v>13</v>
      </c>
      <c r="C73" s="68"/>
      <c r="G73" s="69"/>
      <c r="H73" s="69"/>
      <c r="I73" s="69"/>
      <c r="J73" s="69"/>
      <c r="N73" s="139"/>
      <c r="O73" s="139"/>
    </row>
    <row r="74" spans="1:15" x14ac:dyDescent="0.25">
      <c r="E74" s="2"/>
      <c r="F74" s="2"/>
      <c r="K74" s="4"/>
      <c r="O74" s="3"/>
    </row>
    <row r="75" spans="1:15" x14ac:dyDescent="0.25">
      <c r="G75" s="1"/>
      <c r="H75" s="1"/>
      <c r="I75" s="1"/>
      <c r="J75" s="1"/>
      <c r="K75" s="4"/>
    </row>
    <row r="76" spans="1:15" x14ac:dyDescent="0.25">
      <c r="G76" s="1"/>
      <c r="H76" s="1"/>
      <c r="I76" s="1"/>
      <c r="J76" s="1"/>
      <c r="K76" s="4"/>
    </row>
    <row r="77" spans="1:15" x14ac:dyDescent="0.25">
      <c r="K77" s="4"/>
    </row>
    <row r="80" spans="1:15" x14ac:dyDescent="0.25">
      <c r="G80" s="1"/>
      <c r="H80" s="1"/>
      <c r="I80" s="1"/>
      <c r="J80" s="1"/>
      <c r="K80" s="1"/>
    </row>
  </sheetData>
  <mergeCells count="160">
    <mergeCell ref="B68:O68"/>
    <mergeCell ref="G59:K59"/>
    <mergeCell ref="G60:K60"/>
    <mergeCell ref="G61:K61"/>
    <mergeCell ref="G63:K63"/>
    <mergeCell ref="G64:K64"/>
    <mergeCell ref="G65:K65"/>
    <mergeCell ref="G62:K62"/>
    <mergeCell ref="O47:O49"/>
    <mergeCell ref="O50:O52"/>
    <mergeCell ref="O62:O65"/>
    <mergeCell ref="M53:M54"/>
    <mergeCell ref="N53:N54"/>
    <mergeCell ref="G47:K47"/>
    <mergeCell ref="G50:K50"/>
    <mergeCell ref="G51:K51"/>
    <mergeCell ref="F17:F18"/>
    <mergeCell ref="A9:A12"/>
    <mergeCell ref="G52:K52"/>
    <mergeCell ref="O59:O61"/>
    <mergeCell ref="O43:O45"/>
    <mergeCell ref="G45:K45"/>
    <mergeCell ref="G44:K44"/>
    <mergeCell ref="G43:K43"/>
    <mergeCell ref="M40:M41"/>
    <mergeCell ref="N40:N41"/>
    <mergeCell ref="L37:L38"/>
    <mergeCell ref="M37:M38"/>
    <mergeCell ref="N37:N38"/>
    <mergeCell ref="G40:G41"/>
    <mergeCell ref="H40:K40"/>
    <mergeCell ref="L40:L41"/>
    <mergeCell ref="F56:F57"/>
    <mergeCell ref="F53:F54"/>
    <mergeCell ref="D37:D39"/>
    <mergeCell ref="E37:E38"/>
    <mergeCell ref="M31:M32"/>
    <mergeCell ref="F34:F35"/>
    <mergeCell ref="F37:F38"/>
    <mergeCell ref="F40:F41"/>
    <mergeCell ref="A43:C45"/>
    <mergeCell ref="B37:B39"/>
    <mergeCell ref="C37:C39"/>
    <mergeCell ref="A6:A7"/>
    <mergeCell ref="G13:K13"/>
    <mergeCell ref="G14:K14"/>
    <mergeCell ref="G15:K15"/>
    <mergeCell ref="G16:K16"/>
    <mergeCell ref="G17:G18"/>
    <mergeCell ref="H17:K17"/>
    <mergeCell ref="A8:O8"/>
    <mergeCell ref="O6:O7"/>
    <mergeCell ref="E6:E7"/>
    <mergeCell ref="B9:B12"/>
    <mergeCell ref="C9:C12"/>
    <mergeCell ref="A17:A19"/>
    <mergeCell ref="G9:K9"/>
    <mergeCell ref="G10:K10"/>
    <mergeCell ref="G11:K11"/>
    <mergeCell ref="G12:K12"/>
    <mergeCell ref="B17:B19"/>
    <mergeCell ref="C17:C19"/>
    <mergeCell ref="B13:B16"/>
    <mergeCell ref="D6:D7"/>
    <mergeCell ref="N72:O73"/>
    <mergeCell ref="B67:O67"/>
    <mergeCell ref="B28:B30"/>
    <mergeCell ref="C28:C30"/>
    <mergeCell ref="A62:C65"/>
    <mergeCell ref="A56:A58"/>
    <mergeCell ref="E56:E57"/>
    <mergeCell ref="G56:G57"/>
    <mergeCell ref="H56:K56"/>
    <mergeCell ref="L56:L57"/>
    <mergeCell ref="A46:O46"/>
    <mergeCell ref="B47:B49"/>
    <mergeCell ref="A47:A49"/>
    <mergeCell ref="B72:C72"/>
    <mergeCell ref="A59:C61"/>
    <mergeCell ref="N31:N32"/>
    <mergeCell ref="L34:L35"/>
    <mergeCell ref="E34:E35"/>
    <mergeCell ref="G48:K48"/>
    <mergeCell ref="G49:K49"/>
    <mergeCell ref="G37:G38"/>
    <mergeCell ref="H37:K37"/>
    <mergeCell ref="D40:D42"/>
    <mergeCell ref="E40:E41"/>
    <mergeCell ref="K1:O1"/>
    <mergeCell ref="A34:A36"/>
    <mergeCell ref="B34:B36"/>
    <mergeCell ref="C34:C36"/>
    <mergeCell ref="D34:D36"/>
    <mergeCell ref="A25:A27"/>
    <mergeCell ref="E31:E32"/>
    <mergeCell ref="A28:A30"/>
    <mergeCell ref="B6:B7"/>
    <mergeCell ref="F6:N6"/>
    <mergeCell ref="A4:O4"/>
    <mergeCell ref="G7:K7"/>
    <mergeCell ref="C6:C7"/>
    <mergeCell ref="C25:C27"/>
    <mergeCell ref="A24:O24"/>
    <mergeCell ref="G25:K25"/>
    <mergeCell ref="M3:O3"/>
    <mergeCell ref="B31:B33"/>
    <mergeCell ref="O9:O12"/>
    <mergeCell ref="L17:L18"/>
    <mergeCell ref="M17:M18"/>
    <mergeCell ref="N17:N18"/>
    <mergeCell ref="C13:C16"/>
    <mergeCell ref="B25:B27"/>
    <mergeCell ref="G26:K26"/>
    <mergeCell ref="D56:D58"/>
    <mergeCell ref="M56:M57"/>
    <mergeCell ref="N56:N57"/>
    <mergeCell ref="A53:A55"/>
    <mergeCell ref="E53:E54"/>
    <mergeCell ref="G53:G54"/>
    <mergeCell ref="H53:K53"/>
    <mergeCell ref="L53:L54"/>
    <mergeCell ref="B53:B55"/>
    <mergeCell ref="C53:C55"/>
    <mergeCell ref="D53:D55"/>
    <mergeCell ref="G29:K29"/>
    <mergeCell ref="G30:K30"/>
    <mergeCell ref="L31:L32"/>
    <mergeCell ref="D31:D33"/>
    <mergeCell ref="A31:A33"/>
    <mergeCell ref="C31:C33"/>
    <mergeCell ref="C47:C49"/>
    <mergeCell ref="A37:A39"/>
    <mergeCell ref="A40:A42"/>
    <mergeCell ref="C50:C52"/>
    <mergeCell ref="C40:C42"/>
    <mergeCell ref="B40:B42"/>
    <mergeCell ref="A20:C23"/>
    <mergeCell ref="A13:A16"/>
    <mergeCell ref="B56:B58"/>
    <mergeCell ref="C56:C58"/>
    <mergeCell ref="B50:B52"/>
    <mergeCell ref="A50:A52"/>
    <mergeCell ref="O13:O16"/>
    <mergeCell ref="D17:D19"/>
    <mergeCell ref="G20:K20"/>
    <mergeCell ref="G21:K21"/>
    <mergeCell ref="G22:K22"/>
    <mergeCell ref="G23:K23"/>
    <mergeCell ref="O25:O27"/>
    <mergeCell ref="M34:M35"/>
    <mergeCell ref="N34:N35"/>
    <mergeCell ref="O28:O30"/>
    <mergeCell ref="G31:G32"/>
    <mergeCell ref="F31:F32"/>
    <mergeCell ref="E17:E18"/>
    <mergeCell ref="G27:K27"/>
    <mergeCell ref="H34:K34"/>
    <mergeCell ref="G28:K28"/>
    <mergeCell ref="H31:K31"/>
    <mergeCell ref="G34:G35"/>
  </mergeCells>
  <printOptions horizontalCentered="1"/>
  <pageMargins left="0.59055118110236227" right="0.39370078740157483" top="0.59055118110236227" bottom="0.39370078740157483" header="0.11811023622047245" footer="0.11811023622047245"/>
  <pageSetup paperSize="9" scale="59" fitToHeight="0" orientation="landscape" r:id="rId1"/>
  <headerFooter differentFirst="1">
    <oddHeader>&amp;C&amp;P</oddHeader>
  </headerFooter>
  <rowBreaks count="3" manualBreakCount="3">
    <brk id="23" max="16383" man="1"/>
    <brk id="45"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13.11.2023</vt:lpstr>
      <vt:lpstr>'13.11.2023'!Заголовки_для_печати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Ильвуткин Сергей Борисович</dc:creator>
  <cp:lastModifiedBy>Борейко Инна Леонидовна</cp:lastModifiedBy>
  <cp:lastPrinted>2024-08-28T14:18:54Z</cp:lastPrinted>
  <dcterms:created xsi:type="dcterms:W3CDTF">2019-09-05T08:55:04Z</dcterms:created>
  <dcterms:modified xsi:type="dcterms:W3CDTF">2024-08-28T14:19:31Z</dcterms:modified>
</cp:coreProperties>
</file>