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Жабина\Мои_документы\Батушенко\ПРОГРАММА НОВАЯ\Программа 2017-2021 с уменьшением Захаровское\Программа 2020-2024\2024\Новая папка\"/>
    </mc:Choice>
  </mc:AlternateContent>
  <bookViews>
    <workbookView xWindow="0" yWindow="0" windowWidth="28725" windowHeight="12270"/>
  </bookViews>
  <sheets>
    <sheet name="Рек МТДИ" sheetId="1" r:id="rId1"/>
  </sheets>
  <definedNames>
    <definedName name="_xlnm.Print_Titles" localSheetId="0">'Рек МТДИ'!$4:$5</definedName>
    <definedName name="_xlnm.Print_Area" localSheetId="0">'Рек МТДИ'!$A$1:$R$83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8" i="1" l="1"/>
  <c r="L39" i="1"/>
  <c r="E59" i="1" l="1"/>
  <c r="E50" i="1"/>
  <c r="E45" i="1"/>
  <c r="F39" i="1" l="1"/>
  <c r="E53" i="1"/>
  <c r="E52" i="1"/>
  <c r="N51" i="1"/>
  <c r="M51" i="1"/>
  <c r="F38" i="1"/>
  <c r="N39" i="1"/>
  <c r="N38" i="1"/>
  <c r="M39" i="1"/>
  <c r="M38" i="1"/>
  <c r="G39" i="1"/>
  <c r="G38" i="1"/>
  <c r="F60" i="1" l="1"/>
  <c r="G60" i="1"/>
  <c r="L60" i="1"/>
  <c r="M60" i="1"/>
  <c r="N60" i="1"/>
  <c r="E61" i="1"/>
  <c r="E60" i="1" s="1"/>
  <c r="F62" i="1"/>
  <c r="G62" i="1"/>
  <c r="L62" i="1"/>
  <c r="M62" i="1"/>
  <c r="N62" i="1"/>
  <c r="E56" i="1"/>
  <c r="E55" i="1" l="1"/>
  <c r="E54" i="1" s="1"/>
  <c r="N54" i="1"/>
  <c r="M54" i="1"/>
  <c r="L54" i="1"/>
  <c r="G54" i="1"/>
  <c r="E47" i="1" l="1"/>
  <c r="E70" i="1" l="1"/>
  <c r="E71" i="1"/>
  <c r="E73" i="1"/>
  <c r="F72" i="1"/>
  <c r="F69" i="1" s="1"/>
  <c r="G25" i="1"/>
  <c r="G24" i="1"/>
  <c r="F25" i="1"/>
  <c r="F24" i="1"/>
  <c r="F23" i="1" s="1"/>
  <c r="E38" i="1"/>
  <c r="E63" i="1"/>
  <c r="E62" i="1" s="1"/>
  <c r="E42" i="1"/>
  <c r="F75" i="1" l="1"/>
  <c r="F68" i="1"/>
  <c r="F74" i="1" s="1"/>
  <c r="F37" i="1"/>
  <c r="F65" i="1"/>
  <c r="F66" i="1"/>
  <c r="G23" i="1"/>
  <c r="E40" i="1"/>
  <c r="E41" i="1"/>
  <c r="F40" i="1"/>
  <c r="E35" i="1"/>
  <c r="E36" i="1"/>
  <c r="F34" i="1"/>
  <c r="G34" i="1"/>
  <c r="E28" i="1"/>
  <c r="E27" i="1"/>
  <c r="N26" i="1"/>
  <c r="M26" i="1"/>
  <c r="L26" i="1"/>
  <c r="E26" i="1" s="1"/>
  <c r="G26" i="1"/>
  <c r="F26" i="1"/>
  <c r="F32" i="1"/>
  <c r="E33" i="1"/>
  <c r="E32" i="1" s="1"/>
  <c r="F64" i="1" l="1"/>
  <c r="E34" i="1"/>
  <c r="M21" i="1"/>
  <c r="M20" i="1"/>
  <c r="L21" i="1"/>
  <c r="L20" i="1"/>
  <c r="F21" i="1"/>
  <c r="F9" i="1"/>
  <c r="F8" i="1"/>
  <c r="F20" i="1" s="1"/>
  <c r="G8" i="1"/>
  <c r="G20" i="1" s="1"/>
  <c r="G9" i="1"/>
  <c r="G21" i="1" s="1"/>
  <c r="N10" i="1"/>
  <c r="M10" i="1"/>
  <c r="L10" i="1"/>
  <c r="G10" i="1"/>
  <c r="F10" i="1"/>
  <c r="E12" i="1"/>
  <c r="E15" i="1"/>
  <c r="E14" i="1"/>
  <c r="G13" i="1"/>
  <c r="F13" i="1"/>
  <c r="E10" i="1" l="1"/>
  <c r="F7" i="1"/>
  <c r="F19" i="1" s="1"/>
  <c r="N8" i="1"/>
  <c r="N20" i="1" s="1"/>
  <c r="N9" i="1"/>
  <c r="N13" i="1"/>
  <c r="N24" i="1"/>
  <c r="N32" i="1"/>
  <c r="N25" i="1" s="1"/>
  <c r="N34" i="1"/>
  <c r="E39" i="1"/>
  <c r="N40" i="1"/>
  <c r="N46" i="1"/>
  <c r="N69" i="1"/>
  <c r="N74" i="1" s="1"/>
  <c r="E8" i="1" l="1"/>
  <c r="E20" i="1" s="1"/>
  <c r="N21" i="1"/>
  <c r="E9" i="1"/>
  <c r="E21" i="1" s="1"/>
  <c r="E37" i="1"/>
  <c r="N65" i="1"/>
  <c r="N77" i="1" s="1"/>
  <c r="N37" i="1"/>
  <c r="N23" i="1"/>
  <c r="N66" i="1"/>
  <c r="N7" i="1"/>
  <c r="N19" i="1" s="1"/>
  <c r="N75" i="1"/>
  <c r="E19" i="1" l="1"/>
  <c r="N64" i="1"/>
  <c r="N78" i="1"/>
  <c r="N76" i="1" s="1"/>
  <c r="M72" i="1"/>
  <c r="L72" i="1"/>
  <c r="L68" i="1" s="1"/>
  <c r="G72" i="1" l="1"/>
  <c r="G69" i="1" s="1"/>
  <c r="G68" i="1"/>
  <c r="E72" i="1" l="1"/>
  <c r="G74" i="1"/>
  <c r="G75" i="1" l="1"/>
  <c r="L24" i="1"/>
  <c r="M24" i="1" l="1"/>
  <c r="E24" i="1" s="1"/>
  <c r="M34" i="1"/>
  <c r="L34" i="1"/>
  <c r="E65" i="1" l="1"/>
  <c r="M13" i="1"/>
  <c r="L13" i="1"/>
  <c r="E13" i="1" s="1"/>
  <c r="M46" i="1" l="1"/>
  <c r="L46" i="1"/>
  <c r="G46" i="1"/>
  <c r="M69" i="1" l="1"/>
  <c r="M68" i="1" s="1"/>
  <c r="L69" i="1"/>
  <c r="E69" i="1" s="1"/>
  <c r="M75" i="1" l="1"/>
  <c r="E68" i="1"/>
  <c r="E74" i="1" s="1"/>
  <c r="M74" i="1"/>
  <c r="L75" i="1"/>
  <c r="E75" i="1" s="1"/>
  <c r="L74" i="1"/>
  <c r="F46" i="1"/>
  <c r="E46" i="1" s="1"/>
  <c r="M40" i="1"/>
  <c r="L40" i="1"/>
  <c r="G40" i="1"/>
  <c r="M32" i="1"/>
  <c r="M25" i="1" s="1"/>
  <c r="L32" i="1"/>
  <c r="L25" i="1" s="1"/>
  <c r="E25" i="1" s="1"/>
  <c r="M65" i="1"/>
  <c r="G66" i="1"/>
  <c r="G32" i="1"/>
  <c r="E66" i="1" l="1"/>
  <c r="E64" i="1" s="1"/>
  <c r="E23" i="1"/>
  <c r="L7" i="1"/>
  <c r="L19" i="1" s="1"/>
  <c r="M7" i="1"/>
  <c r="M19" i="1" s="1"/>
  <c r="L65" i="1"/>
  <c r="L77" i="1" s="1"/>
  <c r="M37" i="1"/>
  <c r="G78" i="1"/>
  <c r="L37" i="1"/>
  <c r="G7" i="1"/>
  <c r="G37" i="1"/>
  <c r="M23" i="1"/>
  <c r="M66" i="1"/>
  <c r="G65" i="1"/>
  <c r="G77" i="1" s="1"/>
  <c r="G19" i="1" l="1"/>
  <c r="E7" i="1"/>
  <c r="G76" i="1"/>
  <c r="M64" i="1"/>
  <c r="M78" i="1"/>
  <c r="G64" i="1"/>
  <c r="M77" i="1"/>
  <c r="L23" i="1"/>
  <c r="L66" i="1"/>
  <c r="F77" i="1" l="1"/>
  <c r="E77" i="1" s="1"/>
  <c r="L78" i="1"/>
  <c r="L76" i="1" s="1"/>
  <c r="L64" i="1"/>
  <c r="F78" i="1"/>
  <c r="M76" i="1"/>
  <c r="E78" i="1" l="1"/>
  <c r="E76" i="1" s="1"/>
  <c r="F76" i="1"/>
</calcChain>
</file>

<file path=xl/sharedStrings.xml><?xml version="1.0" encoding="utf-8"?>
<sst xmlns="http://schemas.openxmlformats.org/spreadsheetml/2006/main" count="210" uniqueCount="90">
  <si>
    <t>Перечень мероприятий муниципальной программы Одинцовского городского округа Московской области</t>
  </si>
  <si>
    <t>№ п/п</t>
  </si>
  <si>
    <t>Срок исполнения мероприятий</t>
  </si>
  <si>
    <t>Источники финансирования</t>
  </si>
  <si>
    <t>Объем финансирования по годам (тыс. руб.)</t>
  </si>
  <si>
    <t>2023 год</t>
  </si>
  <si>
    <t>2024 год</t>
  </si>
  <si>
    <t>2025 год</t>
  </si>
  <si>
    <t>2026 год</t>
  </si>
  <si>
    <t xml:space="preserve">1. </t>
  </si>
  <si>
    <t>Итого:</t>
  </si>
  <si>
    <t>Управление транспорта, дорожной инфраструктуры и безопасности дорожного движения</t>
  </si>
  <si>
    <t xml:space="preserve">Средства бюджета Московской области </t>
  </si>
  <si>
    <t>Средства бюджета Одинцовского городского округа</t>
  </si>
  <si>
    <t xml:space="preserve">1.1.  </t>
  </si>
  <si>
    <t>1.2.</t>
  </si>
  <si>
    <t>Итого по подпрограмме:</t>
  </si>
  <si>
    <t>1.</t>
  </si>
  <si>
    <r>
      <t xml:space="preserve">Основное мероприятие 02 </t>
    </r>
    <r>
      <rPr>
        <sz val="10"/>
        <rFont val="Times New Roman"/>
        <family val="1"/>
        <charset val="204"/>
      </rPr>
      <t>Строительство и реконструкция автомобильных дорог местного значения</t>
    </r>
  </si>
  <si>
    <t>Управление транспорта, дорожной инфраструктуры и безопасности дорожного движения; 
МКУ "Упрдоркапстрой"</t>
  </si>
  <si>
    <t>1.1.</t>
  </si>
  <si>
    <t>МКУ "Упрдоркапстрой"</t>
  </si>
  <si>
    <t>2.</t>
  </si>
  <si>
    <t xml:space="preserve"> МКУ "Упрдоркапстрой"</t>
  </si>
  <si>
    <t>2.1.</t>
  </si>
  <si>
    <t>2.2.</t>
  </si>
  <si>
    <t>2.5.</t>
  </si>
  <si>
    <r>
      <t xml:space="preserve">Основное мероприятие 01 </t>
    </r>
    <r>
      <rPr>
        <sz val="10"/>
        <rFont val="Times New Roman"/>
        <family val="1"/>
        <charset val="204"/>
      </rPr>
      <t>Создание условий для реализации полномочий органов местного самоуправления</t>
    </r>
  </si>
  <si>
    <t>Мероприятие 01.02  Расходы на обеспечение деятельности (оказание услуг) муниципальных учреждений в сфере дорожного хозяйства</t>
  </si>
  <si>
    <t>Всего по муниципальной программе:</t>
  </si>
  <si>
    <t>Начальник Управления транспорта, дорожной инфраструктуры и безопасности дорожного движения</t>
  </si>
  <si>
    <t>Управление транспорта, дорожной инфраструктуры и безопасности дорожного движения, МКУ "Упрдоркапстрой"</t>
  </si>
  <si>
    <r>
      <t xml:space="preserve">Основное мероприятие 02
</t>
    </r>
    <r>
      <rPr>
        <sz val="10"/>
        <rFont val="Times New Roman"/>
        <family val="1"/>
        <charset val="204"/>
      </rPr>
      <t xml:space="preserve">Организация транспортного обслуживания населения </t>
    </r>
  </si>
  <si>
    <t>2027 год</t>
  </si>
  <si>
    <t>2023-2027 годы</t>
  </si>
  <si>
    <r>
      <rPr>
        <b/>
        <sz val="10"/>
        <rFont val="Times New Roman"/>
        <family val="1"/>
        <charset val="204"/>
      </rPr>
      <t xml:space="preserve">Основное мероприятие 04       </t>
    </r>
    <r>
      <rPr>
        <sz val="10"/>
        <rFont val="Times New Roman"/>
        <family val="1"/>
        <charset val="204"/>
      </rPr>
      <t>Ремонт, капитальный ремонт сети автомобильных дорог, мостов и путепроводов местного значения</t>
    </r>
  </si>
  <si>
    <t>Мероприятие 04.08 Дорожная деятельность в отношении автомобильных дорог местного значения в границах городского округа</t>
  </si>
  <si>
    <t xml:space="preserve">Мероприятие 02.01 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
</t>
  </si>
  <si>
    <t>Мероприятие подпрограммы</t>
  </si>
  <si>
    <t>Мероприятие 01.01 Осуществление муниципального контроля за сохранностью автомобильных дорог местного значения в границах городского округа, а также осуществление иных полномочий в области использования автомобильных дорог и осуществления дорожной деятельности</t>
  </si>
  <si>
    <t>С.В.Жабина</t>
  </si>
  <si>
    <t>Н.А.Стародубова</t>
  </si>
  <si>
    <t>Результаты выполнения мероприятия подпрограммы</t>
  </si>
  <si>
    <t>Ответственный за выполнение мероприятия подпрограммы</t>
  </si>
  <si>
    <t>Мероприятие 02.01 Строительство (реконструкция) объектов дорожного хозяйства местного значения</t>
  </si>
  <si>
    <t>Согласовано:
Начальник Управления бухгалтерского учета и отчетности
главный бухгалтер</t>
  </si>
  <si>
    <t>Обеспечение выполнения транспортной работы                         Соблюдение расписания на маршрутах</t>
  </si>
  <si>
    <t>Объемы ввода в эксплуатацию после строительства (реконструкции) объектов дорожного хозяйства местного значения</t>
  </si>
  <si>
    <t>Капитальный ремонт и ремонт автомобильных дорог общего пользования местного значения</t>
  </si>
  <si>
    <t>Количество погибших в дорожно-транспортных происшествиях, человек на 100 тысяч населения</t>
  </si>
  <si>
    <t>Обеспечение сохранности муниципальных автомобильныъх дорог</t>
  </si>
  <si>
    <t xml:space="preserve">Обеспечение деятельности муниципального учреждения МКУ "Упрдоркапстрой"Одинцовского городского округа  в сфере дорожного хозяйства. </t>
  </si>
  <si>
    <t>Мероприятие 04.09. Мероприятие по обеспечению безопасности дорожного движения</t>
  </si>
  <si>
    <t>Обеспечено выполнение транспортной работы автомобильным транспортом в соответствии с заключенными государственными контрактами и договорами на выполнение работ по перевозке пассажиров, %</t>
  </si>
  <si>
    <t>В том числе по кварталам:</t>
  </si>
  <si>
    <t>I</t>
  </si>
  <si>
    <t>II</t>
  </si>
  <si>
    <t>III</t>
  </si>
  <si>
    <t>IV</t>
  </si>
  <si>
    <t>Всего</t>
  </si>
  <si>
    <t>Объемы ввода в эксплуатацию после строительства и реконструкции автомобильных дорог общего пользования местного значения, км</t>
  </si>
  <si>
    <t>Площадь отремонтированных (капитально отремонтированных) автомобильных дорог общего пользования местного значения, м2</t>
  </si>
  <si>
    <t>"Развитие и функционирование дорожно-транспортного комплекса" на 2023-2027 годы</t>
  </si>
  <si>
    <t xml:space="preserve"> Подпрограмма 1 "Пассажирский транспорт общего пользования»</t>
  </si>
  <si>
    <t xml:space="preserve"> Подпрограмма 2 «Дороги Подмосковья»</t>
  </si>
  <si>
    <t>100</t>
  </si>
  <si>
    <t>Мероприятие 02.02 Финансирование работ по строительству (реконструкции) объектов дорожного хозяйства местного значения за счет средств местного бюджета</t>
  </si>
  <si>
    <t>".</t>
  </si>
  <si>
    <t>1.3.</t>
  </si>
  <si>
    <t>2023-2024 годы</t>
  </si>
  <si>
    <t>Мероприятие 02.03. Строительство (реконструкция) автомобильных дорог общего пользования местного значения</t>
  </si>
  <si>
    <t>МКУ "Упрдоркапстрой" , Управление транспорта, дорожной инфраструктуры и безопасности дорожного движения</t>
  </si>
  <si>
    <t>Средства бюджета Московской области</t>
  </si>
  <si>
    <t>Подпрограмма 5 "Обеспечивающая подпрограмма"</t>
  </si>
  <si>
    <t>Средства Одинцовского городского округа</t>
  </si>
  <si>
    <t>2.4.</t>
  </si>
  <si>
    <t>Всего (тыс.руб.)</t>
  </si>
  <si>
    <t>Итого 2024год</t>
  </si>
  <si>
    <t xml:space="preserve">Всего </t>
  </si>
  <si>
    <t xml:space="preserve">Мероприятия 04.01  Мероприятие в рамках ГП МО -  Капитальный ремонт и ремонт автомобильных дорог общего пользования местного значения
</t>
  </si>
  <si>
    <t>Мероприятие 04.03 Мероприятие не включенное в ГП МО - Капитальный ремонт  и ремонт автомобильных дорог общего пользования местного значения за счет средств местного бюджета</t>
  </si>
  <si>
    <t>Мероприятие 02.04 Организация транспортного обслуживания населения по муниципальным маршрутам регулярных перевозок по регулируемым тарифам автомобильным транспортом в соответствии с муниципальными контрактами и договорами на выполнение работ по перевозке пассажиров</t>
  </si>
  <si>
    <t>Итого 2024 год</t>
  </si>
  <si>
    <t xml:space="preserve">Приложение 1 к Постановлению Администрации Одинцовского городского округа                                                от _____________№______________     
 "Приложение 1 к муниципальной программе 
</t>
  </si>
  <si>
    <t>2.6.</t>
  </si>
  <si>
    <t>Мероприятие 04.07. Софинансирование работ по капитальному ремонту автомобильных дорог общего пользования местного значения</t>
  </si>
  <si>
    <t>2024-2025 годы</t>
  </si>
  <si>
    <t>Площадь капитально отремонтированных автомобильных дорог общего пользования местного значения, м2</t>
  </si>
  <si>
    <t>2.3.</t>
  </si>
  <si>
    <t>Мероприятие 04.05. Восстановлнение транспортно-эксплуатационных характеристик автомобильных дорог общего пользования местного 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</si>
</sst>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0"/>
    <numFmt numFmtId="165" formatCode="#,##0.00000"/>
    <numFmt numFmtId="166" formatCode="#,##0.000000"/>
    <numFmt numFmtId="167" formatCode="0.00000"/>
    <numFmt numFmtId="168" formatCode="0.000000000"/>
    <numFmt numFmtId="169" formatCode="#,##0.00000_ ;\-#,##0.00000\ 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5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justify"/>
    </xf>
    <xf numFmtId="164" fontId="2" fillId="0" borderId="0" xfId="0" applyNumberFormat="1" applyFont="1" applyFill="1"/>
    <xf numFmtId="49" fontId="2" fillId="0" borderId="0" xfId="0" applyNumberFormat="1" applyFont="1" applyFill="1" applyAlignment="1">
      <alignment horizontal="center" vertical="top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justify" vertical="center" wrapText="1"/>
    </xf>
    <xf numFmtId="164" fontId="4" fillId="0" borderId="0" xfId="0" applyNumberFormat="1" applyFont="1" applyFill="1" applyAlignment="1">
      <alignment horizontal="center" vertical="top" wrapText="1"/>
    </xf>
    <xf numFmtId="49" fontId="2" fillId="0" borderId="0" xfId="0" applyNumberFormat="1" applyFont="1" applyFill="1" applyAlignment="1">
      <alignment vertical="top"/>
    </xf>
    <xf numFmtId="0" fontId="2" fillId="0" borderId="0" xfId="0" applyFont="1" applyFill="1" applyAlignment="1">
      <alignment horizontal="left"/>
    </xf>
    <xf numFmtId="0" fontId="2" fillId="3" borderId="0" xfId="0" applyFont="1" applyFill="1"/>
    <xf numFmtId="165" fontId="2" fillId="0" borderId="2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Alignment="1">
      <alignment horizontal="left" vertical="top"/>
    </xf>
    <xf numFmtId="0" fontId="2" fillId="0" borderId="0" xfId="0" applyFont="1" applyFill="1" applyAlignment="1">
      <alignment horizontal="right"/>
    </xf>
    <xf numFmtId="1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justify" vertical="top" wrapText="1"/>
    </xf>
    <xf numFmtId="165" fontId="2" fillId="0" borderId="2" xfId="1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44" fontId="2" fillId="0" borderId="2" xfId="0" applyNumberFormat="1" applyFont="1" applyFill="1" applyBorder="1" applyAlignment="1">
      <alignment horizontal="center" vertical="center" wrapText="1"/>
    </xf>
    <xf numFmtId="167" fontId="2" fillId="0" borderId="2" xfId="1" applyNumberFormat="1" applyFont="1" applyFill="1" applyBorder="1" applyAlignment="1">
      <alignment horizontal="center" vertical="center" wrapText="1"/>
    </xf>
    <xf numFmtId="168" fontId="2" fillId="0" borderId="2" xfId="1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justify" vertical="top" wrapText="1"/>
    </xf>
    <xf numFmtId="0" fontId="2" fillId="0" borderId="0" xfId="0" applyFont="1" applyFill="1" applyBorder="1"/>
    <xf numFmtId="164" fontId="4" fillId="0" borderId="4" xfId="0" applyNumberFormat="1" applyFont="1" applyFill="1" applyBorder="1" applyAlignment="1">
      <alignment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49" fontId="2" fillId="0" borderId="7" xfId="0" applyNumberFormat="1" applyFont="1" applyFill="1" applyBorder="1" applyAlignment="1">
      <alignment horizontal="center" vertical="top" wrapText="1"/>
    </xf>
    <xf numFmtId="49" fontId="2" fillId="0" borderId="8" xfId="0" applyNumberFormat="1" applyFont="1" applyFill="1" applyBorder="1" applyAlignment="1">
      <alignment horizontal="center" vertical="top" wrapText="1"/>
    </xf>
    <xf numFmtId="165" fontId="2" fillId="0" borderId="6" xfId="0" applyNumberFormat="1" applyFont="1" applyFill="1" applyBorder="1" applyAlignment="1">
      <alignment horizontal="center" vertical="center" wrapText="1"/>
    </xf>
    <xf numFmtId="165" fontId="2" fillId="0" borderId="8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0" fontId="2" fillId="0" borderId="9" xfId="0" applyFont="1" applyFill="1" applyBorder="1"/>
    <xf numFmtId="0" fontId="2" fillId="0" borderId="10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2" xfId="0" applyFont="1" applyFill="1" applyBorder="1"/>
    <xf numFmtId="0" fontId="2" fillId="0" borderId="11" xfId="0" applyFont="1" applyFill="1" applyBorder="1"/>
    <xf numFmtId="0" fontId="2" fillId="0" borderId="1" xfId="0" applyFont="1" applyFill="1" applyBorder="1"/>
    <xf numFmtId="0" fontId="2" fillId="0" borderId="15" xfId="0" applyFont="1" applyFill="1" applyBorder="1"/>
    <xf numFmtId="0" fontId="2" fillId="0" borderId="1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165" fontId="4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165" fontId="2" fillId="0" borderId="6" xfId="0" applyNumberFormat="1" applyFont="1" applyFill="1" applyBorder="1" applyAlignment="1">
      <alignment horizontal="center" vertical="center"/>
    </xf>
    <xf numFmtId="165" fontId="2" fillId="0" borderId="6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69" fontId="2" fillId="0" borderId="2" xfId="0" applyNumberFormat="1" applyFont="1" applyFill="1" applyBorder="1" applyAlignment="1">
      <alignment horizontal="center" vertical="center" wrapText="1"/>
    </xf>
    <xf numFmtId="169" fontId="4" fillId="0" borderId="5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165" fontId="2" fillId="0" borderId="5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165" fontId="2" fillId="0" borderId="8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7" fontId="2" fillId="0" borderId="2" xfId="0" applyNumberFormat="1" applyFont="1" applyFill="1" applyBorder="1" applyAlignment="1">
      <alignment horizontal="center" vertical="center" wrapText="1"/>
    </xf>
    <xf numFmtId="165" fontId="2" fillId="0" borderId="8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horizontal="center" vertical="center" wrapText="1"/>
    </xf>
    <xf numFmtId="165" fontId="2" fillId="0" borderId="8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49" fontId="2" fillId="0" borderId="6" xfId="0" applyNumberFormat="1" applyFont="1" applyFill="1" applyBorder="1" applyAlignment="1">
      <alignment horizontal="center" vertical="top" wrapText="1"/>
    </xf>
    <xf numFmtId="49" fontId="2" fillId="0" borderId="7" xfId="0" applyNumberFormat="1" applyFont="1" applyFill="1" applyBorder="1" applyAlignment="1">
      <alignment horizontal="center" vertical="top" wrapText="1"/>
    </xf>
    <xf numFmtId="49" fontId="2" fillId="0" borderId="8" xfId="0" applyNumberFormat="1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165" fontId="2" fillId="0" borderId="3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top" wrapText="1"/>
    </xf>
    <xf numFmtId="165" fontId="2" fillId="0" borderId="4" xfId="0" applyNumberFormat="1" applyFont="1" applyFill="1" applyBorder="1" applyAlignment="1">
      <alignment horizontal="center" vertical="top" wrapText="1"/>
    </xf>
    <xf numFmtId="165" fontId="2" fillId="0" borderId="5" xfId="0" applyNumberFormat="1" applyFont="1" applyFill="1" applyBorder="1" applyAlignment="1">
      <alignment horizontal="center" vertical="top" wrapText="1"/>
    </xf>
    <xf numFmtId="165" fontId="2" fillId="0" borderId="3" xfId="1" applyNumberFormat="1" applyFont="1" applyFill="1" applyBorder="1" applyAlignment="1">
      <alignment horizontal="center" vertical="center" wrapText="1"/>
    </xf>
    <xf numFmtId="165" fontId="2" fillId="0" borderId="4" xfId="1" applyNumberFormat="1" applyFont="1" applyFill="1" applyBorder="1" applyAlignment="1">
      <alignment horizontal="center" vertical="center" wrapText="1"/>
    </xf>
    <xf numFmtId="165" fontId="2" fillId="0" borderId="5" xfId="1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49" fontId="2" fillId="0" borderId="0" xfId="0" applyNumberFormat="1" applyFont="1" applyFill="1" applyAlignment="1">
      <alignment horizontal="left" vertical="top"/>
    </xf>
    <xf numFmtId="0" fontId="4" fillId="0" borderId="3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right" vertical="center" wrapText="1"/>
    </xf>
    <xf numFmtId="49" fontId="2" fillId="0" borderId="0" xfId="0" applyNumberFormat="1" applyFont="1" applyFill="1" applyAlignment="1">
      <alignment horizontal="left" vertical="top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165" fontId="2" fillId="0" borderId="9" xfId="0" applyNumberFormat="1" applyFont="1" applyFill="1" applyBorder="1" applyAlignment="1">
      <alignment horizontal="center" vertical="center" wrapText="1"/>
    </xf>
    <xf numFmtId="165" fontId="2" fillId="0" borderId="10" xfId="0" applyNumberFormat="1" applyFont="1" applyFill="1" applyBorder="1" applyAlignment="1">
      <alignment horizontal="center" vertical="center" wrapText="1"/>
    </xf>
    <xf numFmtId="165" fontId="2" fillId="0" borderId="13" xfId="0" applyNumberFormat="1" applyFont="1" applyFill="1" applyBorder="1" applyAlignment="1">
      <alignment horizontal="center" vertical="center" wrapText="1"/>
    </xf>
    <xf numFmtId="165" fontId="2" fillId="0" borderId="1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15" xfId="0" applyNumberFormat="1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165" fontId="4" fillId="2" borderId="3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166" fontId="2" fillId="0" borderId="3" xfId="0" applyNumberFormat="1" applyFont="1" applyFill="1" applyBorder="1" applyAlignment="1">
      <alignment horizontal="center" vertical="center" wrapText="1"/>
    </xf>
    <xf numFmtId="166" fontId="2" fillId="0" borderId="4" xfId="0" applyNumberFormat="1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3"/>
  <sheetViews>
    <sheetView tabSelected="1" topLeftCell="A70" zoomScale="90" zoomScaleNormal="90" zoomScaleSheetLayoutView="90" workbookViewId="0">
      <selection activeCell="G76" sqref="G76:K76"/>
    </sheetView>
  </sheetViews>
  <sheetFormatPr defaultColWidth="9.140625" defaultRowHeight="12.75" x14ac:dyDescent="0.2"/>
  <cols>
    <col min="1" max="1" width="4.7109375" style="1" customWidth="1"/>
    <col min="2" max="2" width="24.42578125" style="1" customWidth="1"/>
    <col min="3" max="3" width="12.7109375" style="1" customWidth="1"/>
    <col min="4" max="4" width="16" style="1" customWidth="1"/>
    <col min="5" max="5" width="16" style="67" customWidth="1"/>
    <col min="6" max="10" width="16.7109375" style="1" customWidth="1"/>
    <col min="11" max="11" width="17.7109375" style="3" customWidth="1"/>
    <col min="12" max="12" width="16" style="2" customWidth="1"/>
    <col min="13" max="13" width="17.42578125" style="12" customWidth="1"/>
    <col min="14" max="14" width="16.7109375" style="1" customWidth="1"/>
    <col min="15" max="15" width="28.85546875" style="1" customWidth="1"/>
    <col min="16" max="16" width="5.42578125" style="1" hidden="1" customWidth="1"/>
    <col min="17" max="17" width="13" style="1" hidden="1" customWidth="1"/>
    <col min="18" max="18" width="9.140625" style="1" hidden="1" customWidth="1"/>
    <col min="19" max="16384" width="9.140625" style="1"/>
  </cols>
  <sheetData>
    <row r="1" spans="1:18" s="2" customFormat="1" ht="86.25" customHeight="1" x14ac:dyDescent="0.2">
      <c r="A1" s="28"/>
      <c r="B1" s="28"/>
      <c r="C1" s="28"/>
      <c r="D1" s="28"/>
      <c r="E1" s="61"/>
      <c r="F1" s="28"/>
      <c r="G1" s="28"/>
      <c r="H1" s="28"/>
      <c r="I1" s="28"/>
      <c r="J1" s="28"/>
      <c r="K1" s="28"/>
      <c r="L1" s="28"/>
      <c r="M1" s="28"/>
      <c r="N1" s="178" t="s">
        <v>83</v>
      </c>
      <c r="O1" s="178"/>
      <c r="P1" s="41"/>
      <c r="Q1" s="41"/>
      <c r="R1" s="41"/>
    </row>
    <row r="2" spans="1:18" s="2" customFormat="1" ht="22.5" customHeight="1" x14ac:dyDescent="0.25">
      <c r="A2" s="137" t="s">
        <v>0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28"/>
      <c r="Q2" s="28"/>
      <c r="R2" s="28"/>
    </row>
    <row r="3" spans="1:18" s="2" customFormat="1" ht="21.75" customHeight="1" x14ac:dyDescent="0.2">
      <c r="A3" s="138" t="s">
        <v>62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28"/>
      <c r="Q3" s="28"/>
      <c r="R3" s="28"/>
    </row>
    <row r="4" spans="1:18" s="2" customFormat="1" ht="30" customHeight="1" x14ac:dyDescent="0.2">
      <c r="A4" s="142" t="s">
        <v>1</v>
      </c>
      <c r="B4" s="143" t="s">
        <v>38</v>
      </c>
      <c r="C4" s="143" t="s">
        <v>2</v>
      </c>
      <c r="D4" s="143" t="s">
        <v>3</v>
      </c>
      <c r="E4" s="140" t="s">
        <v>76</v>
      </c>
      <c r="F4" s="150" t="s">
        <v>5</v>
      </c>
      <c r="G4" s="152" t="s">
        <v>4</v>
      </c>
      <c r="H4" s="153"/>
      <c r="I4" s="153"/>
      <c r="J4" s="153"/>
      <c r="K4" s="153"/>
      <c r="L4" s="153"/>
      <c r="M4" s="29"/>
      <c r="N4" s="29"/>
      <c r="O4" s="140" t="s">
        <v>43</v>
      </c>
      <c r="P4" s="144" t="s">
        <v>42</v>
      </c>
      <c r="Q4" s="145"/>
      <c r="R4" s="146"/>
    </row>
    <row r="5" spans="1:18" s="2" customFormat="1" ht="30" customHeight="1" x14ac:dyDescent="0.2">
      <c r="A5" s="142"/>
      <c r="B5" s="143"/>
      <c r="C5" s="143"/>
      <c r="D5" s="143"/>
      <c r="E5" s="141"/>
      <c r="F5" s="151"/>
      <c r="G5" s="154" t="s">
        <v>6</v>
      </c>
      <c r="H5" s="155"/>
      <c r="I5" s="155"/>
      <c r="J5" s="155"/>
      <c r="K5" s="156"/>
      <c r="L5" s="18" t="s">
        <v>7</v>
      </c>
      <c r="M5" s="18" t="s">
        <v>8</v>
      </c>
      <c r="N5" s="18" t="s">
        <v>33</v>
      </c>
      <c r="O5" s="141"/>
      <c r="P5" s="147"/>
      <c r="Q5" s="148"/>
      <c r="R5" s="149"/>
    </row>
    <row r="6" spans="1:18" s="2" customFormat="1" ht="18.75" customHeight="1" x14ac:dyDescent="0.2">
      <c r="A6" s="172" t="s">
        <v>63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4"/>
    </row>
    <row r="7" spans="1:18" s="2" customFormat="1" ht="19.5" customHeight="1" x14ac:dyDescent="0.2">
      <c r="A7" s="96" t="s">
        <v>9</v>
      </c>
      <c r="B7" s="124" t="s">
        <v>32</v>
      </c>
      <c r="C7" s="93" t="s">
        <v>34</v>
      </c>
      <c r="D7" s="54" t="s">
        <v>10</v>
      </c>
      <c r="E7" s="62">
        <f>SUM(F7+G7+L7+M7+N7)</f>
        <v>919253.66</v>
      </c>
      <c r="F7" s="13">
        <f>SUM(F8+F9)</f>
        <v>247354.96</v>
      </c>
      <c r="G7" s="102">
        <f>SUM(G8+G9)</f>
        <v>232324.7</v>
      </c>
      <c r="H7" s="103"/>
      <c r="I7" s="103"/>
      <c r="J7" s="103"/>
      <c r="K7" s="104"/>
      <c r="L7" s="13">
        <f>SUM(L8+L9)</f>
        <v>218244</v>
      </c>
      <c r="M7" s="13">
        <f>SUM(M8+M9)</f>
        <v>221330</v>
      </c>
      <c r="N7" s="13">
        <f>SUM(N8+N9)</f>
        <v>0</v>
      </c>
      <c r="O7" s="93" t="s">
        <v>11</v>
      </c>
      <c r="P7" s="42"/>
      <c r="Q7" s="43"/>
      <c r="R7" s="44"/>
    </row>
    <row r="8" spans="1:18" s="2" customFormat="1" ht="38.25" x14ac:dyDescent="0.2">
      <c r="A8" s="97"/>
      <c r="B8" s="105"/>
      <c r="C8" s="94"/>
      <c r="D8" s="19" t="s">
        <v>12</v>
      </c>
      <c r="E8" s="13">
        <f>SUM(F8+G8+L8+M8+N8)</f>
        <v>228990</v>
      </c>
      <c r="F8" s="13">
        <f>SUM(F14)</f>
        <v>61743</v>
      </c>
      <c r="G8" s="102">
        <f>SUM(G14)</f>
        <v>57204</v>
      </c>
      <c r="H8" s="103"/>
      <c r="I8" s="103"/>
      <c r="J8" s="103"/>
      <c r="K8" s="104"/>
      <c r="L8" s="13">
        <v>54626</v>
      </c>
      <c r="M8" s="13">
        <v>55417</v>
      </c>
      <c r="N8" s="13">
        <f>SUM(N14)</f>
        <v>0</v>
      </c>
      <c r="O8" s="94"/>
      <c r="P8" s="45"/>
      <c r="Q8" s="28"/>
      <c r="R8" s="46"/>
    </row>
    <row r="9" spans="1:18" s="2" customFormat="1" ht="51.75" customHeight="1" x14ac:dyDescent="0.2">
      <c r="A9" s="97"/>
      <c r="B9" s="105"/>
      <c r="C9" s="94"/>
      <c r="D9" s="19" t="s">
        <v>13</v>
      </c>
      <c r="E9" s="13">
        <f>SUM(F9+G9+L9+M9+N9)</f>
        <v>690263.66</v>
      </c>
      <c r="F9" s="13">
        <f>SUM(F12+F15)</f>
        <v>185611.96</v>
      </c>
      <c r="G9" s="102">
        <f>SUM(G12+G15)</f>
        <v>175120.7</v>
      </c>
      <c r="H9" s="103"/>
      <c r="I9" s="103"/>
      <c r="J9" s="103"/>
      <c r="K9" s="104"/>
      <c r="L9" s="13">
        <v>163618</v>
      </c>
      <c r="M9" s="13">
        <v>165913</v>
      </c>
      <c r="N9" s="13">
        <f>SUM(N12+N15)</f>
        <v>0</v>
      </c>
      <c r="O9" s="95"/>
      <c r="P9" s="47"/>
      <c r="Q9" s="48"/>
      <c r="R9" s="49"/>
    </row>
    <row r="10" spans="1:18" s="2" customFormat="1" ht="19.5" customHeight="1" x14ac:dyDescent="0.2">
      <c r="A10" s="96" t="s">
        <v>14</v>
      </c>
      <c r="B10" s="166" t="s">
        <v>37</v>
      </c>
      <c r="C10" s="93" t="s">
        <v>34</v>
      </c>
      <c r="D10" s="125" t="s">
        <v>10</v>
      </c>
      <c r="E10" s="55">
        <f>SUM(F10+G10+L10+M10+N10)</f>
        <v>17763.66</v>
      </c>
      <c r="F10" s="91">
        <f>SUM(F12)</f>
        <v>4250.96</v>
      </c>
      <c r="G10" s="157">
        <f>SUM(G12)</f>
        <v>7138.7</v>
      </c>
      <c r="H10" s="158"/>
      <c r="I10" s="158"/>
      <c r="J10" s="158"/>
      <c r="K10" s="159"/>
      <c r="L10" s="91">
        <f>SUM(L12)</f>
        <v>3187</v>
      </c>
      <c r="M10" s="91">
        <f>SUM(M12)</f>
        <v>3187</v>
      </c>
      <c r="N10" s="91">
        <f>SUM(N12)</f>
        <v>0</v>
      </c>
      <c r="O10" s="93" t="s">
        <v>11</v>
      </c>
      <c r="P10" s="115" t="s">
        <v>46</v>
      </c>
      <c r="Q10" s="116"/>
      <c r="R10" s="117"/>
    </row>
    <row r="11" spans="1:18" s="2" customFormat="1" ht="1.5" customHeight="1" x14ac:dyDescent="0.2">
      <c r="A11" s="97"/>
      <c r="B11" s="167"/>
      <c r="C11" s="94"/>
      <c r="D11" s="126"/>
      <c r="E11" s="63"/>
      <c r="F11" s="92"/>
      <c r="G11" s="160"/>
      <c r="H11" s="161"/>
      <c r="I11" s="161"/>
      <c r="J11" s="161"/>
      <c r="K11" s="162"/>
      <c r="L11" s="92"/>
      <c r="M11" s="92"/>
      <c r="N11" s="92"/>
      <c r="O11" s="94"/>
      <c r="P11" s="118"/>
      <c r="Q11" s="119"/>
      <c r="R11" s="120"/>
    </row>
    <row r="12" spans="1:18" s="2" customFormat="1" ht="107.25" customHeight="1" x14ac:dyDescent="0.2">
      <c r="A12" s="98"/>
      <c r="B12" s="168"/>
      <c r="C12" s="95"/>
      <c r="D12" s="19" t="s">
        <v>13</v>
      </c>
      <c r="E12" s="13">
        <f>SUM(F12+G12+L12+M12+N12)</f>
        <v>17763.66</v>
      </c>
      <c r="F12" s="13">
        <v>4250.96</v>
      </c>
      <c r="G12" s="102">
        <v>7138.7</v>
      </c>
      <c r="H12" s="103"/>
      <c r="I12" s="103"/>
      <c r="J12" s="103"/>
      <c r="K12" s="104"/>
      <c r="L12" s="13">
        <v>3187</v>
      </c>
      <c r="M12" s="13">
        <v>3187</v>
      </c>
      <c r="N12" s="13">
        <v>0</v>
      </c>
      <c r="O12" s="95"/>
      <c r="P12" s="121"/>
      <c r="Q12" s="122"/>
      <c r="R12" s="123"/>
    </row>
    <row r="13" spans="1:18" s="2" customFormat="1" ht="19.5" customHeight="1" x14ac:dyDescent="0.2">
      <c r="A13" s="35" t="s">
        <v>15</v>
      </c>
      <c r="B13" s="99" t="s">
        <v>81</v>
      </c>
      <c r="C13" s="93" t="s">
        <v>34</v>
      </c>
      <c r="D13" s="40" t="s">
        <v>10</v>
      </c>
      <c r="E13" s="56">
        <f>SUM(F13+G13+L13+M13+N13)</f>
        <v>901490</v>
      </c>
      <c r="F13" s="37">
        <f>SUM(F14+F15)</f>
        <v>243104</v>
      </c>
      <c r="G13" s="102">
        <f>SUM(G14+G15)</f>
        <v>225186</v>
      </c>
      <c r="H13" s="103"/>
      <c r="I13" s="103"/>
      <c r="J13" s="103"/>
      <c r="K13" s="104"/>
      <c r="L13" s="13">
        <f>SUM(L14+L15)</f>
        <v>215057</v>
      </c>
      <c r="M13" s="13">
        <f>SUM(M14+M15)</f>
        <v>218143</v>
      </c>
      <c r="N13" s="13">
        <f>SUM(N14+N15)</f>
        <v>0</v>
      </c>
      <c r="O13" s="93" t="s">
        <v>11</v>
      </c>
      <c r="P13" s="50"/>
      <c r="Q13" s="51"/>
      <c r="R13" s="52"/>
    </row>
    <row r="14" spans="1:18" s="2" customFormat="1" ht="38.25" customHeight="1" x14ac:dyDescent="0.2">
      <c r="A14" s="35"/>
      <c r="B14" s="100"/>
      <c r="C14" s="94"/>
      <c r="D14" s="40" t="s">
        <v>12</v>
      </c>
      <c r="E14" s="56">
        <f>SUM(F14+G14+L14+M14+N14)</f>
        <v>228990</v>
      </c>
      <c r="F14" s="37">
        <v>61743</v>
      </c>
      <c r="G14" s="102">
        <v>57204</v>
      </c>
      <c r="H14" s="103"/>
      <c r="I14" s="103"/>
      <c r="J14" s="103"/>
      <c r="K14" s="104"/>
      <c r="L14" s="13">
        <v>54626</v>
      </c>
      <c r="M14" s="13">
        <v>55417</v>
      </c>
      <c r="N14" s="13">
        <v>0</v>
      </c>
      <c r="O14" s="94"/>
      <c r="P14" s="50"/>
      <c r="Q14" s="51"/>
      <c r="R14" s="52"/>
    </row>
    <row r="15" spans="1:18" s="2" customFormat="1" ht="94.5" customHeight="1" x14ac:dyDescent="0.2">
      <c r="A15" s="36"/>
      <c r="B15" s="100"/>
      <c r="C15" s="94"/>
      <c r="D15" s="40" t="s">
        <v>13</v>
      </c>
      <c r="E15" s="56">
        <f>SUM(F15+G15+L15+M15+N15)</f>
        <v>672500</v>
      </c>
      <c r="F15" s="37">
        <v>181361</v>
      </c>
      <c r="G15" s="102">
        <v>167982</v>
      </c>
      <c r="H15" s="103"/>
      <c r="I15" s="103"/>
      <c r="J15" s="103"/>
      <c r="K15" s="104"/>
      <c r="L15" s="13">
        <v>160431</v>
      </c>
      <c r="M15" s="13">
        <v>162726</v>
      </c>
      <c r="N15" s="13">
        <v>0</v>
      </c>
      <c r="O15" s="95"/>
      <c r="P15" s="50"/>
      <c r="Q15" s="51"/>
      <c r="R15" s="52"/>
    </row>
    <row r="16" spans="1:18" s="2" customFormat="1" ht="19.5" customHeight="1" x14ac:dyDescent="0.2">
      <c r="A16" s="96"/>
      <c r="B16" s="99" t="s">
        <v>53</v>
      </c>
      <c r="C16" s="93"/>
      <c r="D16" s="93"/>
      <c r="E16" s="88" t="s">
        <v>78</v>
      </c>
      <c r="F16" s="107" t="s">
        <v>5</v>
      </c>
      <c r="G16" s="91" t="s">
        <v>82</v>
      </c>
      <c r="H16" s="102" t="s">
        <v>54</v>
      </c>
      <c r="I16" s="103"/>
      <c r="J16" s="103"/>
      <c r="K16" s="104"/>
      <c r="L16" s="91" t="s">
        <v>7</v>
      </c>
      <c r="M16" s="91" t="s">
        <v>8</v>
      </c>
      <c r="N16" s="91" t="s">
        <v>33</v>
      </c>
      <c r="O16" s="33"/>
      <c r="P16" s="50"/>
      <c r="Q16" s="51"/>
      <c r="R16" s="52"/>
    </row>
    <row r="17" spans="1:18" s="2" customFormat="1" ht="38.25" customHeight="1" x14ac:dyDescent="0.2">
      <c r="A17" s="97"/>
      <c r="B17" s="100"/>
      <c r="C17" s="94"/>
      <c r="D17" s="94"/>
      <c r="E17" s="89"/>
      <c r="F17" s="108"/>
      <c r="G17" s="92"/>
      <c r="H17" s="38" t="s">
        <v>55</v>
      </c>
      <c r="I17" s="38" t="s">
        <v>56</v>
      </c>
      <c r="J17" s="38" t="s">
        <v>57</v>
      </c>
      <c r="K17" s="38" t="s">
        <v>58</v>
      </c>
      <c r="L17" s="92"/>
      <c r="M17" s="92"/>
      <c r="N17" s="92"/>
      <c r="O17" s="34"/>
      <c r="P17" s="50"/>
      <c r="Q17" s="51"/>
      <c r="R17" s="52"/>
    </row>
    <row r="18" spans="1:18" s="2" customFormat="1" ht="55.5" customHeight="1" x14ac:dyDescent="0.2">
      <c r="A18" s="98"/>
      <c r="B18" s="101"/>
      <c r="C18" s="95"/>
      <c r="D18" s="95"/>
      <c r="E18" s="82">
        <v>100</v>
      </c>
      <c r="F18" s="30">
        <v>100</v>
      </c>
      <c r="G18" s="30">
        <v>100</v>
      </c>
      <c r="H18" s="30">
        <v>100</v>
      </c>
      <c r="I18" s="30">
        <v>100</v>
      </c>
      <c r="J18" s="30">
        <v>100</v>
      </c>
      <c r="K18" s="30">
        <v>100</v>
      </c>
      <c r="L18" s="30">
        <v>100</v>
      </c>
      <c r="M18" s="30" t="s">
        <v>65</v>
      </c>
      <c r="N18" s="30">
        <v>100</v>
      </c>
      <c r="O18" s="34"/>
      <c r="P18" s="50"/>
      <c r="Q18" s="51"/>
      <c r="R18" s="52"/>
    </row>
    <row r="19" spans="1:18" s="2" customFormat="1" ht="22.9" customHeight="1" x14ac:dyDescent="0.2">
      <c r="A19" s="127" t="s">
        <v>16</v>
      </c>
      <c r="B19" s="128"/>
      <c r="C19" s="128"/>
      <c r="D19" s="129"/>
      <c r="E19" s="58">
        <f>SUM(E21+E20)</f>
        <v>919253.66</v>
      </c>
      <c r="F19" s="14">
        <f t="shared" ref="E19:G21" si="0">SUM(F7)</f>
        <v>247354.96</v>
      </c>
      <c r="G19" s="163">
        <f t="shared" si="0"/>
        <v>232324.7</v>
      </c>
      <c r="H19" s="164"/>
      <c r="I19" s="164"/>
      <c r="J19" s="164"/>
      <c r="K19" s="165"/>
      <c r="L19" s="14">
        <f t="shared" ref="L19:N21" si="1">SUM(L7)</f>
        <v>218244</v>
      </c>
      <c r="M19" s="14">
        <f t="shared" si="1"/>
        <v>221330</v>
      </c>
      <c r="N19" s="14">
        <f t="shared" si="1"/>
        <v>0</v>
      </c>
      <c r="O19" s="88"/>
      <c r="P19" s="42"/>
      <c r="Q19" s="43"/>
      <c r="R19" s="44"/>
    </row>
    <row r="20" spans="1:18" s="2" customFormat="1" ht="22.5" customHeight="1" x14ac:dyDescent="0.2">
      <c r="A20" s="127" t="s">
        <v>12</v>
      </c>
      <c r="B20" s="128"/>
      <c r="C20" s="128"/>
      <c r="D20" s="129"/>
      <c r="E20" s="58">
        <f t="shared" si="0"/>
        <v>228990</v>
      </c>
      <c r="F20" s="32">
        <f t="shared" si="0"/>
        <v>61743</v>
      </c>
      <c r="G20" s="163">
        <f t="shared" si="0"/>
        <v>57204</v>
      </c>
      <c r="H20" s="164"/>
      <c r="I20" s="164"/>
      <c r="J20" s="164"/>
      <c r="K20" s="165"/>
      <c r="L20" s="32">
        <f t="shared" si="1"/>
        <v>54626</v>
      </c>
      <c r="M20" s="32">
        <f t="shared" si="1"/>
        <v>55417</v>
      </c>
      <c r="N20" s="32">
        <f t="shared" si="1"/>
        <v>0</v>
      </c>
      <c r="O20" s="89"/>
      <c r="P20" s="45"/>
      <c r="Q20" s="28"/>
      <c r="R20" s="46"/>
    </row>
    <row r="21" spans="1:18" s="2" customFormat="1" ht="22.5" customHeight="1" x14ac:dyDescent="0.2">
      <c r="A21" s="127" t="s">
        <v>13</v>
      </c>
      <c r="B21" s="128"/>
      <c r="C21" s="128"/>
      <c r="D21" s="129"/>
      <c r="E21" s="58">
        <f t="shared" si="0"/>
        <v>690263.66</v>
      </c>
      <c r="F21" s="14">
        <f t="shared" si="0"/>
        <v>185611.96</v>
      </c>
      <c r="G21" s="163">
        <f t="shared" si="0"/>
        <v>175120.7</v>
      </c>
      <c r="H21" s="164"/>
      <c r="I21" s="164"/>
      <c r="J21" s="164"/>
      <c r="K21" s="165"/>
      <c r="L21" s="14">
        <f t="shared" si="1"/>
        <v>163618</v>
      </c>
      <c r="M21" s="14">
        <f t="shared" si="1"/>
        <v>165913</v>
      </c>
      <c r="N21" s="14">
        <f t="shared" si="1"/>
        <v>0</v>
      </c>
      <c r="O21" s="90"/>
      <c r="P21" s="45"/>
      <c r="Q21" s="28"/>
      <c r="R21" s="46"/>
    </row>
    <row r="22" spans="1:18" s="2" customFormat="1" ht="19.5" customHeight="1" x14ac:dyDescent="0.2">
      <c r="A22" s="172" t="s">
        <v>64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4"/>
      <c r="P22" s="47"/>
      <c r="Q22" s="48"/>
      <c r="R22" s="49"/>
    </row>
    <row r="23" spans="1:18" s="2" customFormat="1" ht="19.5" customHeight="1" x14ac:dyDescent="0.2">
      <c r="A23" s="96" t="s">
        <v>17</v>
      </c>
      <c r="B23" s="124" t="s">
        <v>18</v>
      </c>
      <c r="C23" s="93" t="s">
        <v>34</v>
      </c>
      <c r="D23" s="20" t="s">
        <v>10</v>
      </c>
      <c r="E23" s="13">
        <f>SUM(E24+E25)</f>
        <v>3125545.8466100004</v>
      </c>
      <c r="F23" s="13">
        <f>SUM(F24+F25)</f>
        <v>1662876.4183700001</v>
      </c>
      <c r="G23" s="102">
        <f>SUM(G24+G25)</f>
        <v>1462669.42824</v>
      </c>
      <c r="H23" s="103"/>
      <c r="I23" s="103"/>
      <c r="J23" s="103"/>
      <c r="K23" s="104"/>
      <c r="L23" s="13">
        <f>SUM(L24+L25)</f>
        <v>0</v>
      </c>
      <c r="M23" s="13">
        <f>SUM(M25+M24)</f>
        <v>0</v>
      </c>
      <c r="N23" s="13">
        <f>SUM(N25+N24)</f>
        <v>0</v>
      </c>
      <c r="O23" s="93" t="s">
        <v>19</v>
      </c>
      <c r="P23" s="42"/>
      <c r="Q23" s="43"/>
      <c r="R23" s="44"/>
    </row>
    <row r="24" spans="1:18" s="2" customFormat="1" ht="38.25" x14ac:dyDescent="0.2">
      <c r="A24" s="97"/>
      <c r="B24" s="105"/>
      <c r="C24" s="94"/>
      <c r="D24" s="20" t="s">
        <v>12</v>
      </c>
      <c r="E24" s="13">
        <f>SUM(F24+G24+L24+M24+N24)</f>
        <v>2885472.6520000002</v>
      </c>
      <c r="F24" s="13">
        <f>SUM(F27+F35)</f>
        <v>1562860.8900000001</v>
      </c>
      <c r="G24" s="102">
        <f>SUM(G27+G35)</f>
        <v>1322611.7620000001</v>
      </c>
      <c r="H24" s="103"/>
      <c r="I24" s="103"/>
      <c r="J24" s="103"/>
      <c r="K24" s="104"/>
      <c r="L24" s="13">
        <f>SUM(L27+L35)</f>
        <v>0</v>
      </c>
      <c r="M24" s="13">
        <f>SUM(M27+M35)</f>
        <v>0</v>
      </c>
      <c r="N24" s="13">
        <f>SUM(N27+N35)</f>
        <v>0</v>
      </c>
      <c r="O24" s="94"/>
      <c r="P24" s="45"/>
      <c r="Q24" s="28"/>
      <c r="R24" s="46"/>
    </row>
    <row r="25" spans="1:18" s="2" customFormat="1" ht="51.75" customHeight="1" x14ac:dyDescent="0.2">
      <c r="A25" s="98"/>
      <c r="B25" s="106"/>
      <c r="C25" s="95"/>
      <c r="D25" s="21" t="s">
        <v>13</v>
      </c>
      <c r="E25" s="13">
        <f>SUM(F25+G25+L25+M25+N25)</f>
        <v>240073.19460999998</v>
      </c>
      <c r="F25" s="13">
        <f>SUM(F28+F33+F36)</f>
        <v>100015.52836999999</v>
      </c>
      <c r="G25" s="102">
        <f>SUM(G28+G33+G36)</f>
        <v>140057.66623999999</v>
      </c>
      <c r="H25" s="103"/>
      <c r="I25" s="103"/>
      <c r="J25" s="103"/>
      <c r="K25" s="104"/>
      <c r="L25" s="13">
        <f>SUM(L28+L32+L36)</f>
        <v>0</v>
      </c>
      <c r="M25" s="13">
        <f>SUM(M28+M32)</f>
        <v>0</v>
      </c>
      <c r="N25" s="13">
        <f>SUM(N28+N32)</f>
        <v>0</v>
      </c>
      <c r="O25" s="95"/>
      <c r="P25" s="47"/>
      <c r="Q25" s="48"/>
      <c r="R25" s="49"/>
    </row>
    <row r="26" spans="1:18" s="2" customFormat="1" ht="18.75" customHeight="1" x14ac:dyDescent="0.2">
      <c r="A26" s="96" t="s">
        <v>20</v>
      </c>
      <c r="B26" s="99" t="s">
        <v>44</v>
      </c>
      <c r="C26" s="93" t="s">
        <v>34</v>
      </c>
      <c r="D26" s="21" t="s">
        <v>10</v>
      </c>
      <c r="E26" s="13">
        <f>SUM(F26+G26+L26+M26+N26)</f>
        <v>1502740.3753</v>
      </c>
      <c r="F26" s="13">
        <f>SUM(F27+F28)</f>
        <v>1001847.3753000001</v>
      </c>
      <c r="G26" s="102">
        <f>SUM(G27+G28)</f>
        <v>500893</v>
      </c>
      <c r="H26" s="103"/>
      <c r="I26" s="103"/>
      <c r="J26" s="103"/>
      <c r="K26" s="104"/>
      <c r="L26" s="13">
        <f>SUM(L27+L28)</f>
        <v>0</v>
      </c>
      <c r="M26" s="13">
        <f>SUM(M27+M28)</f>
        <v>0</v>
      </c>
      <c r="N26" s="13">
        <f>SUM(N27+N28)</f>
        <v>0</v>
      </c>
      <c r="O26" s="93" t="s">
        <v>31</v>
      </c>
      <c r="P26" s="115" t="s">
        <v>47</v>
      </c>
      <c r="Q26" s="116"/>
      <c r="R26" s="117"/>
    </row>
    <row r="27" spans="1:18" s="2" customFormat="1" ht="38.25" customHeight="1" x14ac:dyDescent="0.2">
      <c r="A27" s="97"/>
      <c r="B27" s="100"/>
      <c r="C27" s="94"/>
      <c r="D27" s="21" t="s">
        <v>12</v>
      </c>
      <c r="E27" s="13">
        <f>SUM(F27+G27+L27+M27+N27)</f>
        <v>1414301.1260000002</v>
      </c>
      <c r="F27" s="13">
        <v>950975.10100000002</v>
      </c>
      <c r="G27" s="102">
        <v>463326.02500000002</v>
      </c>
      <c r="H27" s="103"/>
      <c r="I27" s="103"/>
      <c r="J27" s="103"/>
      <c r="K27" s="104"/>
      <c r="L27" s="13">
        <v>0</v>
      </c>
      <c r="M27" s="13">
        <v>0</v>
      </c>
      <c r="N27" s="13">
        <v>0</v>
      </c>
      <c r="O27" s="94"/>
      <c r="P27" s="118"/>
      <c r="Q27" s="119"/>
      <c r="R27" s="120"/>
    </row>
    <row r="28" spans="1:18" s="2" customFormat="1" ht="51.75" customHeight="1" x14ac:dyDescent="0.2">
      <c r="A28" s="98"/>
      <c r="B28" s="101"/>
      <c r="C28" s="95"/>
      <c r="D28" s="21" t="s">
        <v>13</v>
      </c>
      <c r="E28" s="13">
        <f>SUM(F28+G28+L28+M28+N28)</f>
        <v>88439.249299999996</v>
      </c>
      <c r="F28" s="13">
        <v>50872.274299999997</v>
      </c>
      <c r="G28" s="102">
        <v>37566.974999999999</v>
      </c>
      <c r="H28" s="103"/>
      <c r="I28" s="103"/>
      <c r="J28" s="103"/>
      <c r="K28" s="104"/>
      <c r="L28" s="13">
        <v>0</v>
      </c>
      <c r="M28" s="13">
        <v>0</v>
      </c>
      <c r="N28" s="13">
        <v>0</v>
      </c>
      <c r="O28" s="95"/>
      <c r="P28" s="121"/>
      <c r="Q28" s="122"/>
      <c r="R28" s="123"/>
    </row>
    <row r="29" spans="1:18" s="2" customFormat="1" ht="18.75" customHeight="1" x14ac:dyDescent="0.2">
      <c r="A29" s="96"/>
      <c r="B29" s="99" t="s">
        <v>60</v>
      </c>
      <c r="C29" s="93"/>
      <c r="D29" s="93"/>
      <c r="E29" s="88" t="s">
        <v>59</v>
      </c>
      <c r="F29" s="107">
        <v>2023</v>
      </c>
      <c r="G29" s="91" t="s">
        <v>77</v>
      </c>
      <c r="H29" s="102" t="s">
        <v>54</v>
      </c>
      <c r="I29" s="103"/>
      <c r="J29" s="103"/>
      <c r="K29" s="104"/>
      <c r="L29" s="91" t="s">
        <v>7</v>
      </c>
      <c r="M29" s="91" t="s">
        <v>8</v>
      </c>
      <c r="N29" s="91" t="s">
        <v>33</v>
      </c>
      <c r="O29" s="93"/>
      <c r="P29" s="50"/>
      <c r="Q29" s="51"/>
      <c r="R29" s="52"/>
    </row>
    <row r="30" spans="1:18" s="2" customFormat="1" ht="38.25" customHeight="1" x14ac:dyDescent="0.2">
      <c r="A30" s="97"/>
      <c r="B30" s="100"/>
      <c r="C30" s="94"/>
      <c r="D30" s="94"/>
      <c r="E30" s="89"/>
      <c r="F30" s="108"/>
      <c r="G30" s="92"/>
      <c r="H30" s="13" t="s">
        <v>55</v>
      </c>
      <c r="I30" s="13" t="s">
        <v>56</v>
      </c>
      <c r="J30" s="13" t="s">
        <v>57</v>
      </c>
      <c r="K30" s="13" t="s">
        <v>58</v>
      </c>
      <c r="L30" s="92"/>
      <c r="M30" s="92"/>
      <c r="N30" s="92"/>
      <c r="O30" s="94"/>
      <c r="P30" s="50"/>
      <c r="Q30" s="51"/>
      <c r="R30" s="52"/>
    </row>
    <row r="31" spans="1:18" s="2" customFormat="1" ht="31.5" customHeight="1" x14ac:dyDescent="0.2">
      <c r="A31" s="98"/>
      <c r="B31" s="101"/>
      <c r="C31" s="95"/>
      <c r="D31" s="95"/>
      <c r="E31" s="83">
        <v>1.89</v>
      </c>
      <c r="F31" s="13">
        <v>1.89</v>
      </c>
      <c r="G31" s="13">
        <v>1.89</v>
      </c>
      <c r="H31" s="13">
        <v>0</v>
      </c>
      <c r="I31" s="13">
        <v>0</v>
      </c>
      <c r="J31" s="13">
        <v>0</v>
      </c>
      <c r="K31" s="13">
        <v>1.89</v>
      </c>
      <c r="L31" s="13">
        <v>0</v>
      </c>
      <c r="M31" s="13">
        <v>0</v>
      </c>
      <c r="N31" s="13">
        <v>0</v>
      </c>
      <c r="O31" s="95"/>
      <c r="P31" s="50"/>
      <c r="Q31" s="51"/>
      <c r="R31" s="52"/>
    </row>
    <row r="32" spans="1:18" s="2" customFormat="1" ht="19.5" customHeight="1" x14ac:dyDescent="0.2">
      <c r="A32" s="96" t="s">
        <v>15</v>
      </c>
      <c r="B32" s="99" t="s">
        <v>66</v>
      </c>
      <c r="C32" s="93" t="s">
        <v>34</v>
      </c>
      <c r="D32" s="21" t="s">
        <v>10</v>
      </c>
      <c r="E32" s="13">
        <f>SUM(E33)</f>
        <v>56453.861170000004</v>
      </c>
      <c r="F32" s="13">
        <f>SUM(F33)</f>
        <v>16938.737069999999</v>
      </c>
      <c r="G32" s="102">
        <f>SUM(G33)</f>
        <v>39515.124100000001</v>
      </c>
      <c r="H32" s="103"/>
      <c r="I32" s="103"/>
      <c r="J32" s="103"/>
      <c r="K32" s="104"/>
      <c r="L32" s="13">
        <f>SUM(L33)</f>
        <v>0</v>
      </c>
      <c r="M32" s="13">
        <f>SUM(M33)</f>
        <v>0</v>
      </c>
      <c r="N32" s="13">
        <f>SUM(N33)</f>
        <v>0</v>
      </c>
      <c r="O32" s="93" t="s">
        <v>21</v>
      </c>
      <c r="P32" s="115" t="s">
        <v>47</v>
      </c>
      <c r="Q32" s="116"/>
      <c r="R32" s="117"/>
    </row>
    <row r="33" spans="1:18" s="2" customFormat="1" ht="68.25" customHeight="1" x14ac:dyDescent="0.2">
      <c r="A33" s="98"/>
      <c r="B33" s="101"/>
      <c r="C33" s="95"/>
      <c r="D33" s="39" t="s">
        <v>13</v>
      </c>
      <c r="E33" s="13">
        <f>SUM(F33+G33+L33+M33+N33)</f>
        <v>56453.861170000004</v>
      </c>
      <c r="F33" s="15">
        <v>16938.737069999999</v>
      </c>
      <c r="G33" s="109">
        <v>39515.124100000001</v>
      </c>
      <c r="H33" s="110"/>
      <c r="I33" s="110"/>
      <c r="J33" s="110"/>
      <c r="K33" s="111"/>
      <c r="L33" s="15">
        <v>0</v>
      </c>
      <c r="M33" s="15">
        <v>0</v>
      </c>
      <c r="N33" s="15">
        <v>0</v>
      </c>
      <c r="O33" s="95"/>
      <c r="P33" s="121"/>
      <c r="Q33" s="122"/>
      <c r="R33" s="123"/>
    </row>
    <row r="34" spans="1:18" s="2" customFormat="1" ht="18.75" customHeight="1" x14ac:dyDescent="0.2">
      <c r="A34" s="96" t="s">
        <v>68</v>
      </c>
      <c r="B34" s="99" t="s">
        <v>70</v>
      </c>
      <c r="C34" s="93" t="s">
        <v>69</v>
      </c>
      <c r="D34" s="39" t="s">
        <v>10</v>
      </c>
      <c r="E34" s="13">
        <f>SUM(E35+E36)</f>
        <v>1566351.61014</v>
      </c>
      <c r="F34" s="15">
        <f>SUM(F35+F36)</f>
        <v>644090.30599999998</v>
      </c>
      <c r="G34" s="109">
        <f>SUM(G35+G36)</f>
        <v>922261.30413999991</v>
      </c>
      <c r="H34" s="110"/>
      <c r="I34" s="110"/>
      <c r="J34" s="110"/>
      <c r="K34" s="111"/>
      <c r="L34" s="15">
        <f>SUM(L35+L36)</f>
        <v>0</v>
      </c>
      <c r="M34" s="15">
        <f>SUM(M35+M36)</f>
        <v>0</v>
      </c>
      <c r="N34" s="15">
        <f>SUM(N35+N36)</f>
        <v>0</v>
      </c>
      <c r="O34" s="93" t="s">
        <v>71</v>
      </c>
      <c r="P34" s="50"/>
      <c r="Q34" s="51"/>
      <c r="R34" s="52"/>
    </row>
    <row r="35" spans="1:18" s="2" customFormat="1" ht="38.25" customHeight="1" x14ac:dyDescent="0.2">
      <c r="A35" s="97"/>
      <c r="B35" s="100"/>
      <c r="C35" s="94"/>
      <c r="D35" s="39" t="s">
        <v>12</v>
      </c>
      <c r="E35" s="13">
        <f>SUM(F35+G35+L35+M35+N35)</f>
        <v>1471171.5260000001</v>
      </c>
      <c r="F35" s="15">
        <v>611885.78899999999</v>
      </c>
      <c r="G35" s="109">
        <v>859285.73699999996</v>
      </c>
      <c r="H35" s="110"/>
      <c r="I35" s="110"/>
      <c r="J35" s="110"/>
      <c r="K35" s="111"/>
      <c r="L35" s="15">
        <v>0</v>
      </c>
      <c r="M35" s="15">
        <v>0</v>
      </c>
      <c r="N35" s="15">
        <v>0</v>
      </c>
      <c r="O35" s="94"/>
      <c r="P35" s="50"/>
      <c r="Q35" s="51"/>
      <c r="R35" s="52"/>
    </row>
    <row r="36" spans="1:18" s="2" customFormat="1" ht="51.75" customHeight="1" x14ac:dyDescent="0.2">
      <c r="A36" s="98"/>
      <c r="B36" s="101"/>
      <c r="C36" s="95"/>
      <c r="D36" s="39" t="s">
        <v>13</v>
      </c>
      <c r="E36" s="13">
        <f>SUM(F36+G36+L36+M36+N36)</f>
        <v>95180.084139999992</v>
      </c>
      <c r="F36" s="15">
        <v>32204.517</v>
      </c>
      <c r="G36" s="109">
        <v>62975.567139999999</v>
      </c>
      <c r="H36" s="110"/>
      <c r="I36" s="110"/>
      <c r="J36" s="110"/>
      <c r="K36" s="111"/>
      <c r="L36" s="15">
        <v>0</v>
      </c>
      <c r="M36" s="15">
        <v>0</v>
      </c>
      <c r="N36" s="15">
        <v>0</v>
      </c>
      <c r="O36" s="95"/>
      <c r="P36" s="50"/>
      <c r="Q36" s="51"/>
      <c r="R36" s="52"/>
    </row>
    <row r="37" spans="1:18" s="2" customFormat="1" ht="18.75" customHeight="1" x14ac:dyDescent="0.2">
      <c r="A37" s="175" t="s">
        <v>22</v>
      </c>
      <c r="B37" s="176" t="s">
        <v>35</v>
      </c>
      <c r="C37" s="93" t="s">
        <v>34</v>
      </c>
      <c r="D37" s="60" t="s">
        <v>10</v>
      </c>
      <c r="E37" s="62">
        <f>SUM(E38+E39)</f>
        <v>5629031.0059700003</v>
      </c>
      <c r="F37" s="13">
        <f>SUM(F38+F39)</f>
        <v>1294531.5036200001</v>
      </c>
      <c r="G37" s="102">
        <f>SUM(G39+G38)</f>
        <v>1369568.16598</v>
      </c>
      <c r="H37" s="103"/>
      <c r="I37" s="103"/>
      <c r="J37" s="103"/>
      <c r="K37" s="104"/>
      <c r="L37" s="13">
        <f>SUM(L38+L39)</f>
        <v>1489322.3363699999</v>
      </c>
      <c r="M37" s="13">
        <f>SUM(M39+M38)</f>
        <v>1475609</v>
      </c>
      <c r="N37" s="13">
        <f>SUM(N39+N38)</f>
        <v>0</v>
      </c>
      <c r="O37" s="93" t="s">
        <v>23</v>
      </c>
      <c r="P37" s="42"/>
      <c r="Q37" s="43"/>
      <c r="R37" s="44"/>
    </row>
    <row r="38" spans="1:18" s="2" customFormat="1" ht="38.25" customHeight="1" x14ac:dyDescent="0.2">
      <c r="A38" s="175"/>
      <c r="B38" s="176"/>
      <c r="C38" s="94"/>
      <c r="D38" s="21" t="s">
        <v>12</v>
      </c>
      <c r="E38" s="13">
        <f>SUM(F38+G38+L38+M38+N38)</f>
        <v>217134.19999999998</v>
      </c>
      <c r="F38" s="13">
        <f>SUM(F41+F55)</f>
        <v>184811</v>
      </c>
      <c r="G38" s="102">
        <f>SUM(G41+G55)</f>
        <v>9696.9599999999991</v>
      </c>
      <c r="H38" s="103"/>
      <c r="I38" s="103"/>
      <c r="J38" s="103"/>
      <c r="K38" s="104"/>
      <c r="L38" s="13">
        <f>SUM(L41+L55)</f>
        <v>22626.240000000002</v>
      </c>
      <c r="M38" s="13">
        <f>SUM(M41+M55)</f>
        <v>0</v>
      </c>
      <c r="N38" s="13">
        <f>SUM(N41+N55)</f>
        <v>0</v>
      </c>
      <c r="O38" s="94"/>
      <c r="P38" s="45"/>
      <c r="Q38" s="28"/>
      <c r="R38" s="46"/>
    </row>
    <row r="39" spans="1:18" s="2" customFormat="1" ht="51.75" customHeight="1" x14ac:dyDescent="0.2">
      <c r="A39" s="175"/>
      <c r="B39" s="176"/>
      <c r="C39" s="94"/>
      <c r="D39" s="21" t="s">
        <v>13</v>
      </c>
      <c r="E39" s="13">
        <f>SUM(F39+G39+L39+M39+N39)</f>
        <v>5411896.8059700001</v>
      </c>
      <c r="F39" s="13">
        <f>SUM(F42+F47+F51+F56+F61+F63)</f>
        <v>1109720.5036200001</v>
      </c>
      <c r="G39" s="112">
        <f>SUM(G42+G47+G56+G61+G63)</f>
        <v>1359871.2059800001</v>
      </c>
      <c r="H39" s="113"/>
      <c r="I39" s="113"/>
      <c r="J39" s="113"/>
      <c r="K39" s="114"/>
      <c r="L39" s="22">
        <f>SUM(L42+L47+L53+L56+L61+L63)</f>
        <v>1466696.0963699999</v>
      </c>
      <c r="M39" s="22">
        <f>SUM(M42+M47+M56+M61+M63)</f>
        <v>1475609</v>
      </c>
      <c r="N39" s="22">
        <f>SUM(N42+N47+N56+N61+N63)</f>
        <v>0</v>
      </c>
      <c r="O39" s="95"/>
      <c r="P39" s="47"/>
      <c r="Q39" s="48"/>
      <c r="R39" s="49"/>
    </row>
    <row r="40" spans="1:18" s="2" customFormat="1" ht="18.75" customHeight="1" x14ac:dyDescent="0.2">
      <c r="A40" s="175" t="s">
        <v>24</v>
      </c>
      <c r="B40" s="176" t="s">
        <v>79</v>
      </c>
      <c r="C40" s="93" t="s">
        <v>34</v>
      </c>
      <c r="D40" s="60" t="s">
        <v>10</v>
      </c>
      <c r="E40" s="62">
        <f>SUM(E41+E42)</f>
        <v>1494981</v>
      </c>
      <c r="F40" s="13">
        <f>SUM(F41+F42)</f>
        <v>317052</v>
      </c>
      <c r="G40" s="102">
        <f>SUM(G42+G41)</f>
        <v>346607</v>
      </c>
      <c r="H40" s="103"/>
      <c r="I40" s="103"/>
      <c r="J40" s="103"/>
      <c r="K40" s="104"/>
      <c r="L40" s="13">
        <f>SUM(L42+L41)</f>
        <v>314713</v>
      </c>
      <c r="M40" s="13">
        <f>SUM(M42+M41)</f>
        <v>516609</v>
      </c>
      <c r="N40" s="13">
        <f>SUM(N42+N41)</f>
        <v>0</v>
      </c>
      <c r="O40" s="93" t="s">
        <v>21</v>
      </c>
      <c r="P40" s="115" t="s">
        <v>48</v>
      </c>
      <c r="Q40" s="116"/>
      <c r="R40" s="117"/>
    </row>
    <row r="41" spans="1:18" s="2" customFormat="1" ht="38.25" x14ac:dyDescent="0.2">
      <c r="A41" s="175"/>
      <c r="B41" s="177"/>
      <c r="C41" s="94"/>
      <c r="D41" s="21" t="s">
        <v>12</v>
      </c>
      <c r="E41" s="13">
        <f>SUM(F41+G41+L41+M41+N41)</f>
        <v>184811</v>
      </c>
      <c r="F41" s="13">
        <v>184811</v>
      </c>
      <c r="G41" s="102">
        <v>0</v>
      </c>
      <c r="H41" s="103"/>
      <c r="I41" s="103"/>
      <c r="J41" s="103"/>
      <c r="K41" s="104"/>
      <c r="L41" s="13">
        <v>0</v>
      </c>
      <c r="M41" s="13">
        <v>0</v>
      </c>
      <c r="N41" s="13">
        <v>0</v>
      </c>
      <c r="O41" s="94"/>
      <c r="P41" s="118"/>
      <c r="Q41" s="119"/>
      <c r="R41" s="120"/>
    </row>
    <row r="42" spans="1:18" s="2" customFormat="1" ht="51.75" customHeight="1" x14ac:dyDescent="0.2">
      <c r="A42" s="175"/>
      <c r="B42" s="177"/>
      <c r="C42" s="95"/>
      <c r="D42" s="21" t="s">
        <v>13</v>
      </c>
      <c r="E42" s="13">
        <f>SUM(F42+G42+L42+M42+N42)</f>
        <v>1310170</v>
      </c>
      <c r="F42" s="13">
        <v>132241</v>
      </c>
      <c r="G42" s="102">
        <v>346607</v>
      </c>
      <c r="H42" s="103"/>
      <c r="I42" s="103"/>
      <c r="J42" s="103"/>
      <c r="K42" s="104"/>
      <c r="L42" s="13">
        <v>314713</v>
      </c>
      <c r="M42" s="13">
        <v>516609</v>
      </c>
      <c r="N42" s="13">
        <v>0</v>
      </c>
      <c r="O42" s="95"/>
      <c r="P42" s="121"/>
      <c r="Q42" s="122"/>
      <c r="R42" s="123"/>
    </row>
    <row r="43" spans="1:18" s="2" customFormat="1" ht="18.75" customHeight="1" x14ac:dyDescent="0.2">
      <c r="A43" s="96"/>
      <c r="B43" s="99" t="s">
        <v>61</v>
      </c>
      <c r="C43" s="93"/>
      <c r="D43" s="93"/>
      <c r="E43" s="88" t="s">
        <v>59</v>
      </c>
      <c r="F43" s="107">
        <v>2023</v>
      </c>
      <c r="G43" s="91" t="s">
        <v>77</v>
      </c>
      <c r="H43" s="102" t="s">
        <v>54</v>
      </c>
      <c r="I43" s="103"/>
      <c r="J43" s="103"/>
      <c r="K43" s="104"/>
      <c r="L43" s="91" t="s">
        <v>7</v>
      </c>
      <c r="M43" s="91" t="s">
        <v>8</v>
      </c>
      <c r="N43" s="91" t="s">
        <v>33</v>
      </c>
      <c r="O43" s="93"/>
      <c r="P43" s="50"/>
      <c r="Q43" s="51"/>
      <c r="R43" s="52"/>
    </row>
    <row r="44" spans="1:18" s="2" customFormat="1" ht="38.25" customHeight="1" x14ac:dyDescent="0.2">
      <c r="A44" s="97"/>
      <c r="B44" s="105"/>
      <c r="C44" s="94"/>
      <c r="D44" s="94"/>
      <c r="E44" s="90"/>
      <c r="F44" s="108"/>
      <c r="G44" s="92"/>
      <c r="H44" s="13" t="s">
        <v>55</v>
      </c>
      <c r="I44" s="13" t="s">
        <v>56</v>
      </c>
      <c r="J44" s="13" t="s">
        <v>57</v>
      </c>
      <c r="K44" s="13" t="s">
        <v>58</v>
      </c>
      <c r="L44" s="92"/>
      <c r="M44" s="92"/>
      <c r="N44" s="92"/>
      <c r="O44" s="94"/>
      <c r="P44" s="50"/>
      <c r="Q44" s="51"/>
      <c r="R44" s="52"/>
    </row>
    <row r="45" spans="1:18" s="2" customFormat="1" ht="30.75" customHeight="1" x14ac:dyDescent="0.2">
      <c r="A45" s="98"/>
      <c r="B45" s="106"/>
      <c r="C45" s="95"/>
      <c r="D45" s="95"/>
      <c r="E45" s="81">
        <f>F45+G45</f>
        <v>194556.21</v>
      </c>
      <c r="F45" s="13">
        <v>61600</v>
      </c>
      <c r="G45" s="13">
        <v>132956.21</v>
      </c>
      <c r="H45" s="13">
        <v>0</v>
      </c>
      <c r="I45" s="13">
        <v>0</v>
      </c>
      <c r="J45" s="13">
        <v>60000</v>
      </c>
      <c r="K45" s="13">
        <v>132956.21</v>
      </c>
      <c r="L45" s="13">
        <v>0</v>
      </c>
      <c r="M45" s="13">
        <v>0</v>
      </c>
      <c r="N45" s="13">
        <v>0</v>
      </c>
      <c r="O45" s="95"/>
      <c r="P45" s="50"/>
      <c r="Q45" s="51"/>
      <c r="R45" s="52"/>
    </row>
    <row r="46" spans="1:18" s="2" customFormat="1" ht="19.5" customHeight="1" x14ac:dyDescent="0.2">
      <c r="A46" s="96" t="s">
        <v>25</v>
      </c>
      <c r="B46" s="99" t="s">
        <v>80</v>
      </c>
      <c r="C46" s="93" t="s">
        <v>34</v>
      </c>
      <c r="D46" s="21" t="s">
        <v>10</v>
      </c>
      <c r="E46" s="13">
        <f>SUM(F46+G46+L46++M46+N46)</f>
        <v>199474.72620999999</v>
      </c>
      <c r="F46" s="13">
        <f>SUM(F47)</f>
        <v>12708.000040000001</v>
      </c>
      <c r="G46" s="102">
        <f>SUM(G47)</f>
        <v>7417.3897999999999</v>
      </c>
      <c r="H46" s="103"/>
      <c r="I46" s="103"/>
      <c r="J46" s="103"/>
      <c r="K46" s="104"/>
      <c r="L46" s="13">
        <f>SUM(L47)</f>
        <v>179349.33637</v>
      </c>
      <c r="M46" s="13">
        <f>SUM(M47)</f>
        <v>0</v>
      </c>
      <c r="N46" s="13">
        <f>SUM(N47)</f>
        <v>0</v>
      </c>
      <c r="O46" s="93" t="s">
        <v>31</v>
      </c>
      <c r="P46" s="115" t="s">
        <v>48</v>
      </c>
      <c r="Q46" s="116"/>
      <c r="R46" s="117"/>
    </row>
    <row r="47" spans="1:18" s="2" customFormat="1" ht="82.5" customHeight="1" x14ac:dyDescent="0.2">
      <c r="A47" s="98"/>
      <c r="B47" s="101"/>
      <c r="C47" s="95"/>
      <c r="D47" s="21" t="s">
        <v>13</v>
      </c>
      <c r="E47" s="13">
        <f>SUM(F47+G47+L47+M47+N47)</f>
        <v>199474.72620999999</v>
      </c>
      <c r="F47" s="13">
        <v>12708.000040000001</v>
      </c>
      <c r="G47" s="102">
        <v>7417.3897999999999</v>
      </c>
      <c r="H47" s="103"/>
      <c r="I47" s="103"/>
      <c r="J47" s="103"/>
      <c r="K47" s="104"/>
      <c r="L47" s="13">
        <v>179349.33637</v>
      </c>
      <c r="M47" s="13">
        <v>0</v>
      </c>
      <c r="N47" s="13">
        <v>0</v>
      </c>
      <c r="O47" s="95"/>
      <c r="P47" s="121"/>
      <c r="Q47" s="122"/>
      <c r="R47" s="123"/>
    </row>
    <row r="48" spans="1:18" s="2" customFormat="1" ht="18.75" customHeight="1" x14ac:dyDescent="0.2">
      <c r="A48" s="96"/>
      <c r="B48" s="99" t="s">
        <v>61</v>
      </c>
      <c r="C48" s="93"/>
      <c r="D48" s="93"/>
      <c r="E48" s="88" t="s">
        <v>59</v>
      </c>
      <c r="F48" s="107">
        <v>2023</v>
      </c>
      <c r="G48" s="91" t="s">
        <v>77</v>
      </c>
      <c r="H48" s="102" t="s">
        <v>54</v>
      </c>
      <c r="I48" s="103"/>
      <c r="J48" s="103"/>
      <c r="K48" s="104"/>
      <c r="L48" s="91" t="s">
        <v>7</v>
      </c>
      <c r="M48" s="91" t="s">
        <v>8</v>
      </c>
      <c r="N48" s="91" t="s">
        <v>33</v>
      </c>
      <c r="O48" s="93"/>
      <c r="P48" s="75"/>
      <c r="Q48" s="76"/>
      <c r="R48" s="77"/>
    </row>
    <row r="49" spans="1:18" s="2" customFormat="1" ht="38.25" customHeight="1" x14ac:dyDescent="0.2">
      <c r="A49" s="97"/>
      <c r="B49" s="105"/>
      <c r="C49" s="94"/>
      <c r="D49" s="94"/>
      <c r="E49" s="90"/>
      <c r="F49" s="108"/>
      <c r="G49" s="92"/>
      <c r="H49" s="13" t="s">
        <v>55</v>
      </c>
      <c r="I49" s="13" t="s">
        <v>56</v>
      </c>
      <c r="J49" s="13" t="s">
        <v>57</v>
      </c>
      <c r="K49" s="13" t="s">
        <v>58</v>
      </c>
      <c r="L49" s="92"/>
      <c r="M49" s="92"/>
      <c r="N49" s="92"/>
      <c r="O49" s="94"/>
      <c r="P49" s="75"/>
      <c r="Q49" s="76"/>
      <c r="R49" s="77"/>
    </row>
    <row r="50" spans="1:18" s="2" customFormat="1" ht="30" customHeight="1" x14ac:dyDescent="0.2">
      <c r="A50" s="98"/>
      <c r="B50" s="106"/>
      <c r="C50" s="95"/>
      <c r="D50" s="95"/>
      <c r="E50" s="81">
        <f>F50+L50</f>
        <v>67129</v>
      </c>
      <c r="F50" s="13">
        <v>61600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5529</v>
      </c>
      <c r="M50" s="13">
        <v>0</v>
      </c>
      <c r="N50" s="13">
        <v>0</v>
      </c>
      <c r="O50" s="95"/>
      <c r="P50" s="75"/>
      <c r="Q50" s="76"/>
      <c r="R50" s="77"/>
    </row>
    <row r="51" spans="1:18" s="2" customFormat="1" ht="18.75" customHeight="1" x14ac:dyDescent="0.2">
      <c r="A51" s="96" t="s">
        <v>88</v>
      </c>
      <c r="B51" s="99" t="s">
        <v>89</v>
      </c>
      <c r="C51" s="93">
        <v>2023</v>
      </c>
      <c r="D51" s="21" t="s">
        <v>10</v>
      </c>
      <c r="E51" s="13">
        <v>3250</v>
      </c>
      <c r="F51" s="13">
        <v>3250</v>
      </c>
      <c r="G51" s="102">
        <v>0</v>
      </c>
      <c r="H51" s="103"/>
      <c r="I51" s="103"/>
      <c r="J51" s="103"/>
      <c r="K51" s="104"/>
      <c r="L51" s="13">
        <v>0</v>
      </c>
      <c r="M51" s="13">
        <f>SUM(M52+M53)</f>
        <v>0</v>
      </c>
      <c r="N51" s="13">
        <f>SUM(N52+N53)</f>
        <v>0</v>
      </c>
      <c r="O51" s="93" t="s">
        <v>21</v>
      </c>
      <c r="P51" s="78"/>
      <c r="Q51" s="79"/>
      <c r="R51" s="80"/>
    </row>
    <row r="52" spans="1:18" s="2" customFormat="1" ht="38.25" x14ac:dyDescent="0.2">
      <c r="A52" s="97"/>
      <c r="B52" s="100"/>
      <c r="C52" s="94"/>
      <c r="D52" s="21" t="s">
        <v>72</v>
      </c>
      <c r="E52" s="13">
        <f>SUM(F52+G52+L52+M52+N52)</f>
        <v>0</v>
      </c>
      <c r="F52" s="13">
        <v>0</v>
      </c>
      <c r="G52" s="102">
        <v>0</v>
      </c>
      <c r="H52" s="103"/>
      <c r="I52" s="103"/>
      <c r="J52" s="103"/>
      <c r="K52" s="104"/>
      <c r="L52" s="13">
        <v>0</v>
      </c>
      <c r="M52" s="13">
        <v>0</v>
      </c>
      <c r="N52" s="13">
        <v>0</v>
      </c>
      <c r="O52" s="94"/>
      <c r="P52" s="78"/>
      <c r="Q52" s="79"/>
      <c r="R52" s="80"/>
    </row>
    <row r="53" spans="1:18" s="2" customFormat="1" ht="51.75" customHeight="1" x14ac:dyDescent="0.2">
      <c r="A53" s="98"/>
      <c r="B53" s="101"/>
      <c r="C53" s="95"/>
      <c r="D53" s="21" t="s">
        <v>74</v>
      </c>
      <c r="E53" s="13">
        <f>SUM(F53+G53+L53+M53+N53)</f>
        <v>3250</v>
      </c>
      <c r="F53" s="13">
        <v>3250</v>
      </c>
      <c r="G53" s="102">
        <v>0</v>
      </c>
      <c r="H53" s="103"/>
      <c r="I53" s="103"/>
      <c r="J53" s="103"/>
      <c r="K53" s="104"/>
      <c r="L53" s="13">
        <v>0</v>
      </c>
      <c r="M53" s="13">
        <v>0</v>
      </c>
      <c r="N53" s="13">
        <v>0</v>
      </c>
      <c r="O53" s="95"/>
      <c r="P53" s="78"/>
      <c r="Q53" s="79"/>
      <c r="R53" s="80"/>
    </row>
    <row r="54" spans="1:18" s="2" customFormat="1" ht="18.75" customHeight="1" x14ac:dyDescent="0.2">
      <c r="A54" s="96" t="s">
        <v>75</v>
      </c>
      <c r="B54" s="99" t="s">
        <v>85</v>
      </c>
      <c r="C54" s="93" t="s">
        <v>86</v>
      </c>
      <c r="D54" s="21" t="s">
        <v>10</v>
      </c>
      <c r="E54" s="13">
        <f>SUM(E55+E56)</f>
        <v>51800</v>
      </c>
      <c r="F54" s="13">
        <v>0</v>
      </c>
      <c r="G54" s="102">
        <f>SUM(G55+G56)</f>
        <v>15540</v>
      </c>
      <c r="H54" s="103"/>
      <c r="I54" s="103"/>
      <c r="J54" s="103"/>
      <c r="K54" s="104"/>
      <c r="L54" s="13">
        <f>SUM(L55+L56)</f>
        <v>36260</v>
      </c>
      <c r="M54" s="13">
        <f>SUM(M55+M56)</f>
        <v>0</v>
      </c>
      <c r="N54" s="13">
        <f>SUM(N55+N56)</f>
        <v>0</v>
      </c>
      <c r="O54" s="74" t="s">
        <v>21</v>
      </c>
      <c r="P54" s="70"/>
      <c r="Q54" s="71"/>
      <c r="R54" s="72"/>
    </row>
    <row r="55" spans="1:18" s="2" customFormat="1" ht="38.25" x14ac:dyDescent="0.2">
      <c r="A55" s="97"/>
      <c r="B55" s="100"/>
      <c r="C55" s="94"/>
      <c r="D55" s="21" t="s">
        <v>72</v>
      </c>
      <c r="E55" s="13">
        <f>SUM(F55+G55+L55+M55+N55)</f>
        <v>32323.200000000001</v>
      </c>
      <c r="F55" s="13">
        <v>0</v>
      </c>
      <c r="G55" s="102">
        <v>9696.9599999999991</v>
      </c>
      <c r="H55" s="103"/>
      <c r="I55" s="103"/>
      <c r="J55" s="103"/>
      <c r="K55" s="104"/>
      <c r="L55" s="13">
        <v>22626.240000000002</v>
      </c>
      <c r="M55" s="13">
        <v>0</v>
      </c>
      <c r="N55" s="13">
        <v>0</v>
      </c>
      <c r="O55" s="74"/>
      <c r="P55" s="70"/>
      <c r="Q55" s="71"/>
      <c r="R55" s="72"/>
    </row>
    <row r="56" spans="1:18" s="2" customFormat="1" ht="51.75" customHeight="1" x14ac:dyDescent="0.2">
      <c r="A56" s="98"/>
      <c r="B56" s="101"/>
      <c r="C56" s="95"/>
      <c r="D56" s="21" t="s">
        <v>74</v>
      </c>
      <c r="E56" s="13">
        <f>SUM(F56+G56+L56+M56+N56)</f>
        <v>19476.8</v>
      </c>
      <c r="F56" s="13">
        <v>0</v>
      </c>
      <c r="G56" s="102">
        <v>5843.04</v>
      </c>
      <c r="H56" s="103"/>
      <c r="I56" s="103"/>
      <c r="J56" s="103"/>
      <c r="K56" s="104"/>
      <c r="L56" s="13">
        <v>13633.76</v>
      </c>
      <c r="M56" s="13">
        <v>0</v>
      </c>
      <c r="N56" s="13">
        <v>0</v>
      </c>
      <c r="O56" s="74"/>
      <c r="P56" s="75"/>
      <c r="Q56" s="76"/>
      <c r="R56" s="77"/>
    </row>
    <row r="57" spans="1:18" s="2" customFormat="1" ht="18.75" customHeight="1" x14ac:dyDescent="0.2">
      <c r="A57" s="96"/>
      <c r="B57" s="99" t="s">
        <v>87</v>
      </c>
      <c r="C57" s="93"/>
      <c r="D57" s="93"/>
      <c r="E57" s="88" t="s">
        <v>59</v>
      </c>
      <c r="F57" s="107">
        <v>2023</v>
      </c>
      <c r="G57" s="91" t="s">
        <v>77</v>
      </c>
      <c r="H57" s="102" t="s">
        <v>54</v>
      </c>
      <c r="I57" s="103"/>
      <c r="J57" s="103"/>
      <c r="K57" s="104"/>
      <c r="L57" s="91" t="s">
        <v>7</v>
      </c>
      <c r="M57" s="91" t="s">
        <v>8</v>
      </c>
      <c r="N57" s="91" t="s">
        <v>33</v>
      </c>
      <c r="O57" s="93"/>
      <c r="P57" s="78"/>
      <c r="Q57" s="79"/>
      <c r="R57" s="80"/>
    </row>
    <row r="58" spans="1:18" s="2" customFormat="1" ht="38.25" customHeight="1" x14ac:dyDescent="0.2">
      <c r="A58" s="97"/>
      <c r="B58" s="105"/>
      <c r="C58" s="94"/>
      <c r="D58" s="94"/>
      <c r="E58" s="90"/>
      <c r="F58" s="108"/>
      <c r="G58" s="92"/>
      <c r="H58" s="13" t="s">
        <v>55</v>
      </c>
      <c r="I58" s="13" t="s">
        <v>56</v>
      </c>
      <c r="J58" s="13" t="s">
        <v>57</v>
      </c>
      <c r="K58" s="13" t="s">
        <v>58</v>
      </c>
      <c r="L58" s="92"/>
      <c r="M58" s="92"/>
      <c r="N58" s="92"/>
      <c r="O58" s="94"/>
      <c r="P58" s="78"/>
      <c r="Q58" s="79"/>
      <c r="R58" s="80"/>
    </row>
    <row r="59" spans="1:18" s="3" customFormat="1" ht="30" customHeight="1" x14ac:dyDescent="0.2">
      <c r="A59" s="98"/>
      <c r="B59" s="106"/>
      <c r="C59" s="95"/>
      <c r="D59" s="95"/>
      <c r="E59" s="84">
        <f>F59+L59</f>
        <v>3534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3534</v>
      </c>
      <c r="M59" s="13">
        <v>0</v>
      </c>
      <c r="N59" s="13">
        <v>0</v>
      </c>
      <c r="O59" s="95"/>
      <c r="P59" s="85"/>
      <c r="Q59" s="86"/>
      <c r="R59" s="87"/>
    </row>
    <row r="60" spans="1:18" s="2" customFormat="1" ht="18.75" customHeight="1" x14ac:dyDescent="0.2">
      <c r="A60" s="96" t="s">
        <v>26</v>
      </c>
      <c r="B60" s="99" t="s">
        <v>36</v>
      </c>
      <c r="C60" s="93" t="s">
        <v>34</v>
      </c>
      <c r="D60" s="21" t="s">
        <v>10</v>
      </c>
      <c r="E60" s="13">
        <f>SUM(E61)</f>
        <v>3879335.2797600003</v>
      </c>
      <c r="F60" s="13">
        <f>SUM(F61)</f>
        <v>961331.50358000002</v>
      </c>
      <c r="G60" s="102">
        <f>SUM(G61)</f>
        <v>1000003.77618</v>
      </c>
      <c r="H60" s="103"/>
      <c r="I60" s="103"/>
      <c r="J60" s="103"/>
      <c r="K60" s="104"/>
      <c r="L60" s="13">
        <f>SUM(L61)</f>
        <v>959000</v>
      </c>
      <c r="M60" s="13">
        <f>SUM(M61)</f>
        <v>959000</v>
      </c>
      <c r="N60" s="13">
        <f>SUM(N61)</f>
        <v>0</v>
      </c>
      <c r="O60" s="93" t="s">
        <v>23</v>
      </c>
      <c r="P60" s="115" t="s">
        <v>49</v>
      </c>
      <c r="Q60" s="116"/>
      <c r="R60" s="117"/>
    </row>
    <row r="61" spans="1:18" s="2" customFormat="1" ht="51.75" customHeight="1" x14ac:dyDescent="0.2">
      <c r="A61" s="98"/>
      <c r="B61" s="101"/>
      <c r="C61" s="95"/>
      <c r="D61" s="21" t="s">
        <v>13</v>
      </c>
      <c r="E61" s="13">
        <f>SUM(F61+G61+L61+M61+N61)</f>
        <v>3879335.2797600003</v>
      </c>
      <c r="F61" s="13">
        <v>961331.50358000002</v>
      </c>
      <c r="G61" s="102">
        <v>1000003.77618</v>
      </c>
      <c r="H61" s="103"/>
      <c r="I61" s="103"/>
      <c r="J61" s="103"/>
      <c r="K61" s="104"/>
      <c r="L61" s="13">
        <v>959000</v>
      </c>
      <c r="M61" s="13">
        <v>959000</v>
      </c>
      <c r="N61" s="13">
        <v>0</v>
      </c>
      <c r="O61" s="95"/>
      <c r="P61" s="121"/>
      <c r="Q61" s="122"/>
      <c r="R61" s="123"/>
    </row>
    <row r="62" spans="1:18" s="2" customFormat="1" ht="19.5" customHeight="1" x14ac:dyDescent="0.2">
      <c r="A62" s="96" t="s">
        <v>84</v>
      </c>
      <c r="B62" s="99" t="s">
        <v>52</v>
      </c>
      <c r="C62" s="93" t="s">
        <v>34</v>
      </c>
      <c r="D62" s="27" t="s">
        <v>10</v>
      </c>
      <c r="E62" s="73">
        <f>SUM(E63)</f>
        <v>190</v>
      </c>
      <c r="F62" s="13">
        <f>SUM(F63)</f>
        <v>190</v>
      </c>
      <c r="G62" s="102">
        <f>SUM(G63)</f>
        <v>0</v>
      </c>
      <c r="H62" s="103"/>
      <c r="I62" s="103"/>
      <c r="J62" s="103"/>
      <c r="K62" s="104"/>
      <c r="L62" s="13">
        <f>SUM(L63)</f>
        <v>0</v>
      </c>
      <c r="M62" s="13">
        <f>SUM(M63)</f>
        <v>0</v>
      </c>
      <c r="N62" s="13">
        <f>SUM(N63)</f>
        <v>0</v>
      </c>
      <c r="O62" s="93" t="s">
        <v>11</v>
      </c>
      <c r="P62" s="115"/>
      <c r="Q62" s="116"/>
      <c r="R62" s="117"/>
    </row>
    <row r="63" spans="1:18" s="2" customFormat="1" ht="51.75" customHeight="1" x14ac:dyDescent="0.2">
      <c r="A63" s="98"/>
      <c r="B63" s="101"/>
      <c r="C63" s="95"/>
      <c r="D63" s="27" t="s">
        <v>13</v>
      </c>
      <c r="E63" s="57">
        <f>SUM(F63+G63+L63+M63+N63)</f>
        <v>190</v>
      </c>
      <c r="F63" s="13">
        <v>190</v>
      </c>
      <c r="G63" s="102">
        <v>0</v>
      </c>
      <c r="H63" s="103"/>
      <c r="I63" s="103"/>
      <c r="J63" s="103"/>
      <c r="K63" s="104"/>
      <c r="L63" s="13">
        <v>0</v>
      </c>
      <c r="M63" s="13">
        <v>0</v>
      </c>
      <c r="N63" s="13">
        <v>0</v>
      </c>
      <c r="O63" s="95"/>
      <c r="P63" s="118"/>
      <c r="Q63" s="119"/>
      <c r="R63" s="120"/>
    </row>
    <row r="64" spans="1:18" s="2" customFormat="1" ht="22.5" customHeight="1" x14ac:dyDescent="0.2">
      <c r="A64" s="127" t="s">
        <v>16</v>
      </c>
      <c r="B64" s="128"/>
      <c r="C64" s="128"/>
      <c r="D64" s="129"/>
      <c r="E64" s="58">
        <f>SUM(E65+E66)</f>
        <v>8754576.8525799997</v>
      </c>
      <c r="F64" s="14">
        <f>SUM(F65+F66)</f>
        <v>2957407.9219900002</v>
      </c>
      <c r="G64" s="163">
        <f>SUM(G66+G65)</f>
        <v>2832237.5942200003</v>
      </c>
      <c r="H64" s="164"/>
      <c r="I64" s="164"/>
      <c r="J64" s="164"/>
      <c r="K64" s="165"/>
      <c r="L64" s="14">
        <f>SUM(L66+L65)</f>
        <v>1489322.3363699999</v>
      </c>
      <c r="M64" s="14">
        <f>SUM(M66+M65)</f>
        <v>1475609</v>
      </c>
      <c r="N64" s="14">
        <f>SUM(N66+N65)</f>
        <v>0</v>
      </c>
      <c r="O64" s="88"/>
      <c r="P64" s="28"/>
      <c r="Q64" s="28"/>
      <c r="R64" s="46"/>
    </row>
    <row r="65" spans="1:18" s="2" customFormat="1" ht="21.75" customHeight="1" x14ac:dyDescent="0.2">
      <c r="A65" s="127" t="s">
        <v>12</v>
      </c>
      <c r="B65" s="128"/>
      <c r="C65" s="128"/>
      <c r="D65" s="129"/>
      <c r="E65" s="58">
        <f t="shared" ref="E65:G66" si="2">SUM(E24+E38)</f>
        <v>3102606.8520000004</v>
      </c>
      <c r="F65" s="32">
        <f t="shared" si="2"/>
        <v>1747671.8900000001</v>
      </c>
      <c r="G65" s="163">
        <f t="shared" si="2"/>
        <v>1332308.7220000001</v>
      </c>
      <c r="H65" s="164"/>
      <c r="I65" s="164"/>
      <c r="J65" s="164"/>
      <c r="K65" s="165"/>
      <c r="L65" s="32">
        <f>SUM(L38+L24)</f>
        <v>22626.240000000002</v>
      </c>
      <c r="M65" s="32">
        <f>SUM(M24+M27)</f>
        <v>0</v>
      </c>
      <c r="N65" s="32">
        <f>SUM(N38+N24)</f>
        <v>0</v>
      </c>
      <c r="O65" s="89"/>
      <c r="P65" s="28"/>
      <c r="Q65" s="28"/>
      <c r="R65" s="46"/>
    </row>
    <row r="66" spans="1:18" s="2" customFormat="1" ht="22.5" customHeight="1" x14ac:dyDescent="0.2">
      <c r="A66" s="127" t="s">
        <v>13</v>
      </c>
      <c r="B66" s="128"/>
      <c r="C66" s="128"/>
      <c r="D66" s="129"/>
      <c r="E66" s="58">
        <f t="shared" si="2"/>
        <v>5651970.0005799998</v>
      </c>
      <c r="F66" s="32">
        <f t="shared" si="2"/>
        <v>1209736.03199</v>
      </c>
      <c r="G66" s="163">
        <f t="shared" si="2"/>
        <v>1499928.87222</v>
      </c>
      <c r="H66" s="164"/>
      <c r="I66" s="164"/>
      <c r="J66" s="164"/>
      <c r="K66" s="165"/>
      <c r="L66" s="14">
        <f>SUM(L25+L39)</f>
        <v>1466696.0963699999</v>
      </c>
      <c r="M66" s="14">
        <f>SUM(M25+M39)</f>
        <v>1475609</v>
      </c>
      <c r="N66" s="14">
        <f>SUM(N25+N39)</f>
        <v>0</v>
      </c>
      <c r="O66" s="90"/>
      <c r="P66" s="47"/>
      <c r="Q66" s="48"/>
      <c r="R66" s="49"/>
    </row>
    <row r="67" spans="1:18" s="2" customFormat="1" ht="19.5" customHeight="1" x14ac:dyDescent="0.2">
      <c r="A67" s="169" t="s">
        <v>73</v>
      </c>
      <c r="B67" s="170"/>
      <c r="C67" s="170"/>
      <c r="D67" s="170"/>
      <c r="E67" s="170"/>
      <c r="F67" s="170"/>
      <c r="G67" s="170"/>
      <c r="H67" s="170"/>
      <c r="I67" s="170"/>
      <c r="J67" s="170"/>
      <c r="K67" s="170"/>
      <c r="L67" s="170"/>
      <c r="M67" s="170"/>
      <c r="N67" s="170"/>
      <c r="O67" s="171"/>
      <c r="P67" s="28"/>
      <c r="Q67" s="28"/>
      <c r="R67" s="46"/>
    </row>
    <row r="68" spans="1:18" s="2" customFormat="1" ht="19.5" customHeight="1" x14ac:dyDescent="0.2">
      <c r="A68" s="96" t="s">
        <v>17</v>
      </c>
      <c r="B68" s="130" t="s">
        <v>27</v>
      </c>
      <c r="C68" s="93" t="s">
        <v>34</v>
      </c>
      <c r="D68" s="24" t="s">
        <v>10</v>
      </c>
      <c r="E68" s="68">
        <f t="shared" ref="E68:E73" si="3">SUM(F68+G68+L68+M68+N68)</f>
        <v>241770.95699999999</v>
      </c>
      <c r="F68" s="23">
        <f>SUM(F69)</f>
        <v>60353.142999999996</v>
      </c>
      <c r="G68" s="182">
        <f>SUM(G73+G71)</f>
        <v>60499.07</v>
      </c>
      <c r="H68" s="183"/>
      <c r="I68" s="183"/>
      <c r="J68" s="183"/>
      <c r="K68" s="184"/>
      <c r="L68" s="23">
        <f>SUM(L70+L72)</f>
        <v>60459.372000000003</v>
      </c>
      <c r="M68" s="25">
        <f>SUM(M69)</f>
        <v>60459.372000000003</v>
      </c>
      <c r="N68" s="26">
        <v>0</v>
      </c>
      <c r="O68" s="93" t="s">
        <v>21</v>
      </c>
      <c r="P68" s="42"/>
      <c r="Q68" s="43"/>
      <c r="R68" s="44"/>
    </row>
    <row r="69" spans="1:18" s="2" customFormat="1" ht="51.75" customHeight="1" x14ac:dyDescent="0.2">
      <c r="A69" s="98"/>
      <c r="B69" s="131"/>
      <c r="C69" s="95"/>
      <c r="D69" s="21" t="s">
        <v>13</v>
      </c>
      <c r="E69" s="23">
        <f t="shared" si="3"/>
        <v>241770.95699999999</v>
      </c>
      <c r="F69" s="23">
        <f>SUM(F71+F72)</f>
        <v>60353.142999999996</v>
      </c>
      <c r="G69" s="182">
        <f>SUM(G71+G72)</f>
        <v>60499.07</v>
      </c>
      <c r="H69" s="183"/>
      <c r="I69" s="183"/>
      <c r="J69" s="183"/>
      <c r="K69" s="184"/>
      <c r="L69" s="23">
        <f>SUM(L72+L70)</f>
        <v>60459.372000000003</v>
      </c>
      <c r="M69" s="23">
        <f>SUM(M72+M70)</f>
        <v>60459.372000000003</v>
      </c>
      <c r="N69" s="23">
        <f>SUM(N70+N72)</f>
        <v>0</v>
      </c>
      <c r="O69" s="95"/>
      <c r="P69" s="47"/>
      <c r="Q69" s="48"/>
      <c r="R69" s="49"/>
    </row>
    <row r="70" spans="1:18" s="2" customFormat="1" ht="19.5" customHeight="1" x14ac:dyDescent="0.2">
      <c r="A70" s="96" t="s">
        <v>20</v>
      </c>
      <c r="B70" s="99" t="s">
        <v>39</v>
      </c>
      <c r="C70" s="93" t="s">
        <v>34</v>
      </c>
      <c r="D70" s="21" t="s">
        <v>10</v>
      </c>
      <c r="E70" s="23">
        <f t="shared" si="3"/>
        <v>0</v>
      </c>
      <c r="F70" s="23">
        <v>0</v>
      </c>
      <c r="G70" s="182">
        <v>0</v>
      </c>
      <c r="H70" s="183"/>
      <c r="I70" s="183"/>
      <c r="J70" s="183"/>
      <c r="K70" s="184"/>
      <c r="L70" s="23">
        <v>0</v>
      </c>
      <c r="M70" s="23">
        <v>0</v>
      </c>
      <c r="N70" s="23">
        <v>0</v>
      </c>
      <c r="O70" s="93" t="s">
        <v>21</v>
      </c>
      <c r="P70" s="115" t="s">
        <v>50</v>
      </c>
      <c r="Q70" s="116"/>
      <c r="R70" s="117"/>
    </row>
    <row r="71" spans="1:18" s="2" customFormat="1" ht="144.75" customHeight="1" x14ac:dyDescent="0.2">
      <c r="A71" s="98"/>
      <c r="B71" s="101"/>
      <c r="C71" s="95"/>
      <c r="D71" s="21" t="s">
        <v>13</v>
      </c>
      <c r="E71" s="23">
        <f t="shared" si="3"/>
        <v>0</v>
      </c>
      <c r="F71" s="23">
        <v>0</v>
      </c>
      <c r="G71" s="182">
        <v>0</v>
      </c>
      <c r="H71" s="183"/>
      <c r="I71" s="183"/>
      <c r="J71" s="183"/>
      <c r="K71" s="184"/>
      <c r="L71" s="23">
        <v>0</v>
      </c>
      <c r="M71" s="23">
        <v>0</v>
      </c>
      <c r="N71" s="23">
        <v>0</v>
      </c>
      <c r="O71" s="95"/>
      <c r="P71" s="121"/>
      <c r="Q71" s="122"/>
      <c r="R71" s="123"/>
    </row>
    <row r="72" spans="1:18" s="2" customFormat="1" ht="19.5" customHeight="1" x14ac:dyDescent="0.2">
      <c r="A72" s="96" t="s">
        <v>15</v>
      </c>
      <c r="B72" s="99" t="s">
        <v>28</v>
      </c>
      <c r="C72" s="93" t="s">
        <v>34</v>
      </c>
      <c r="D72" s="21" t="s">
        <v>10</v>
      </c>
      <c r="E72" s="23">
        <f t="shared" si="3"/>
        <v>241770.95699999999</v>
      </c>
      <c r="F72" s="23">
        <f>SUM(F73)</f>
        <v>60353.142999999996</v>
      </c>
      <c r="G72" s="182">
        <f>SUM(G73)</f>
        <v>60499.07</v>
      </c>
      <c r="H72" s="183"/>
      <c r="I72" s="183"/>
      <c r="J72" s="183"/>
      <c r="K72" s="184"/>
      <c r="L72" s="23">
        <f>SUM(L73)</f>
        <v>60459.372000000003</v>
      </c>
      <c r="M72" s="23">
        <f>SUM(M73)</f>
        <v>60459.372000000003</v>
      </c>
      <c r="N72" s="23">
        <v>0</v>
      </c>
      <c r="O72" s="93" t="s">
        <v>21</v>
      </c>
      <c r="P72" s="115" t="s">
        <v>51</v>
      </c>
      <c r="Q72" s="116"/>
      <c r="R72" s="117"/>
    </row>
    <row r="73" spans="1:18" s="2" customFormat="1" ht="57" customHeight="1" x14ac:dyDescent="0.2">
      <c r="A73" s="98"/>
      <c r="B73" s="101"/>
      <c r="C73" s="95"/>
      <c r="D73" s="21" t="s">
        <v>13</v>
      </c>
      <c r="E73" s="23">
        <f t="shared" si="3"/>
        <v>241770.95699999999</v>
      </c>
      <c r="F73" s="23">
        <v>60353.142999999996</v>
      </c>
      <c r="G73" s="102">
        <v>60499.07</v>
      </c>
      <c r="H73" s="103"/>
      <c r="I73" s="103"/>
      <c r="J73" s="103"/>
      <c r="K73" s="104"/>
      <c r="L73" s="13">
        <v>60459.372000000003</v>
      </c>
      <c r="M73" s="13">
        <v>60459.372000000003</v>
      </c>
      <c r="N73" s="13">
        <v>0</v>
      </c>
      <c r="O73" s="95"/>
      <c r="P73" s="121"/>
      <c r="Q73" s="122"/>
      <c r="R73" s="123"/>
    </row>
    <row r="74" spans="1:18" s="2" customFormat="1" ht="22.5" customHeight="1" x14ac:dyDescent="0.2">
      <c r="A74" s="133" t="s">
        <v>16</v>
      </c>
      <c r="B74" s="134"/>
      <c r="C74" s="134"/>
      <c r="D74" s="135"/>
      <c r="E74" s="69">
        <f>SUM(E68)</f>
        <v>241770.95699999999</v>
      </c>
      <c r="F74" s="14">
        <f>SUM(F68)</f>
        <v>60353.142999999996</v>
      </c>
      <c r="G74" s="163">
        <f>SUM(G68)</f>
        <v>60499.07</v>
      </c>
      <c r="H74" s="164"/>
      <c r="I74" s="164"/>
      <c r="J74" s="164"/>
      <c r="K74" s="165"/>
      <c r="L74" s="14">
        <f>SUM(L68)</f>
        <v>60459.372000000003</v>
      </c>
      <c r="M74" s="14">
        <f>SUM(M68)</f>
        <v>60459.372000000003</v>
      </c>
      <c r="N74" s="14">
        <f>SUM(N69)</f>
        <v>0</v>
      </c>
      <c r="O74" s="88"/>
      <c r="P74" s="28"/>
      <c r="Q74" s="28"/>
      <c r="R74" s="46"/>
    </row>
    <row r="75" spans="1:18" s="2" customFormat="1" ht="22.5" customHeight="1" x14ac:dyDescent="0.2">
      <c r="A75" s="133" t="s">
        <v>13</v>
      </c>
      <c r="B75" s="134"/>
      <c r="C75" s="134"/>
      <c r="D75" s="135"/>
      <c r="E75" s="59">
        <f>SUM(F75+G75+L75+M75+N75)</f>
        <v>241770.95699999999</v>
      </c>
      <c r="F75" s="14">
        <f>SUM(F69)</f>
        <v>60353.142999999996</v>
      </c>
      <c r="G75" s="163">
        <f>SUM(G69)</f>
        <v>60499.07</v>
      </c>
      <c r="H75" s="164"/>
      <c r="I75" s="164"/>
      <c r="J75" s="164"/>
      <c r="K75" s="165"/>
      <c r="L75" s="14">
        <f>SUM(L68)</f>
        <v>60459.372000000003</v>
      </c>
      <c r="M75" s="14">
        <f>SUM(M68)</f>
        <v>60459.372000000003</v>
      </c>
      <c r="N75" s="14">
        <f>SUM(N69)</f>
        <v>0</v>
      </c>
      <c r="O75" s="90"/>
      <c r="P75" s="28"/>
      <c r="Q75" s="28"/>
      <c r="R75" s="46"/>
    </row>
    <row r="76" spans="1:18" s="2" customFormat="1" ht="22.5" customHeight="1" x14ac:dyDescent="0.2">
      <c r="A76" s="133" t="s">
        <v>29</v>
      </c>
      <c r="B76" s="134"/>
      <c r="C76" s="134"/>
      <c r="D76" s="135"/>
      <c r="E76" s="59">
        <f>SUM(E77+E78)</f>
        <v>9915601.4695800003</v>
      </c>
      <c r="F76" s="14">
        <f>SUM(F77+F78)</f>
        <v>3265116.0249899998</v>
      </c>
      <c r="G76" s="179">
        <f>SUM(G77+G78)</f>
        <v>3125061.3642199999</v>
      </c>
      <c r="H76" s="180"/>
      <c r="I76" s="180"/>
      <c r="J76" s="180"/>
      <c r="K76" s="181"/>
      <c r="L76" s="14">
        <f>SUM(L77+L78)</f>
        <v>1768025.7083699999</v>
      </c>
      <c r="M76" s="53">
        <f>SUM(M78+M77)</f>
        <v>1757398.372</v>
      </c>
      <c r="N76" s="14">
        <f>SUM(N77+N78)</f>
        <v>0</v>
      </c>
      <c r="O76" s="88"/>
      <c r="P76" s="42"/>
      <c r="Q76" s="43"/>
      <c r="R76" s="44"/>
    </row>
    <row r="77" spans="1:18" s="2" customFormat="1" ht="22.5" customHeight="1" x14ac:dyDescent="0.2">
      <c r="A77" s="133" t="s">
        <v>12</v>
      </c>
      <c r="B77" s="134"/>
      <c r="C77" s="134"/>
      <c r="D77" s="135"/>
      <c r="E77" s="59">
        <f>SUM(F77+G77+L77+M77+N77)</f>
        <v>3331596.8520000004</v>
      </c>
      <c r="F77" s="14">
        <f>SUM(F65+F20)</f>
        <v>1809414.8900000001</v>
      </c>
      <c r="G77" s="163">
        <f>SUM(G65+G20)</f>
        <v>1389512.7220000001</v>
      </c>
      <c r="H77" s="164"/>
      <c r="I77" s="164"/>
      <c r="J77" s="164"/>
      <c r="K77" s="165"/>
      <c r="L77" s="14">
        <f>SUM(L65+L20)</f>
        <v>77252.240000000005</v>
      </c>
      <c r="M77" s="14">
        <f>SUM(M65+M20)</f>
        <v>55417</v>
      </c>
      <c r="N77" s="14">
        <f>SUM(N65+N20)</f>
        <v>0</v>
      </c>
      <c r="O77" s="89"/>
      <c r="P77" s="28"/>
      <c r="Q77" s="28"/>
      <c r="R77" s="46"/>
    </row>
    <row r="78" spans="1:18" s="2" customFormat="1" ht="22.5" customHeight="1" x14ac:dyDescent="0.2">
      <c r="A78" s="133" t="s">
        <v>13</v>
      </c>
      <c r="B78" s="134"/>
      <c r="C78" s="134"/>
      <c r="D78" s="135"/>
      <c r="E78" s="59">
        <f>SUM(F78+G78+L78+M78+N78)</f>
        <v>6584004.6175800003</v>
      </c>
      <c r="F78" s="14">
        <f>SUM(F75+F66+F21)</f>
        <v>1455701.1349899999</v>
      </c>
      <c r="G78" s="163">
        <f>SUM(G75+G66+G21)</f>
        <v>1735548.64222</v>
      </c>
      <c r="H78" s="164"/>
      <c r="I78" s="164"/>
      <c r="J78" s="164"/>
      <c r="K78" s="165"/>
      <c r="L78" s="14">
        <f>SUM(L75+L66+L21)</f>
        <v>1690773.4683699999</v>
      </c>
      <c r="M78" s="14">
        <f>SUM(M75+M66+M21)</f>
        <v>1701981.372</v>
      </c>
      <c r="N78" s="14">
        <f>SUM(N75+N66+N21)</f>
        <v>0</v>
      </c>
      <c r="O78" s="90"/>
      <c r="P78" s="47"/>
      <c r="Q78" s="48"/>
      <c r="R78" s="49"/>
    </row>
    <row r="79" spans="1:18" s="2" customFormat="1" ht="12.75" customHeight="1" x14ac:dyDescent="0.2">
      <c r="A79" s="6"/>
      <c r="B79" s="7"/>
      <c r="C79" s="7"/>
      <c r="D79" s="8"/>
      <c r="E79" s="65"/>
      <c r="F79" s="9"/>
      <c r="G79" s="9"/>
      <c r="H79" s="9"/>
      <c r="I79" s="9"/>
      <c r="J79" s="9"/>
      <c r="K79" s="9"/>
      <c r="L79" s="9"/>
      <c r="M79" s="9"/>
      <c r="N79" s="9"/>
      <c r="O79" s="31" t="s">
        <v>67</v>
      </c>
      <c r="P79" s="3"/>
      <c r="Q79" s="3"/>
      <c r="R79" s="3"/>
    </row>
    <row r="80" spans="1:18" s="2" customFormat="1" x14ac:dyDescent="0.2">
      <c r="A80" s="10" t="s">
        <v>30</v>
      </c>
      <c r="B80" s="10"/>
      <c r="C80" s="10"/>
      <c r="D80" s="10"/>
      <c r="E80" s="66"/>
      <c r="F80" s="5"/>
      <c r="G80" s="5"/>
      <c r="H80" s="5"/>
      <c r="I80" s="5"/>
      <c r="J80" s="5"/>
      <c r="K80" s="5"/>
      <c r="L80" s="5"/>
      <c r="M80" s="5"/>
      <c r="N80" s="5"/>
      <c r="O80" s="4" t="s">
        <v>40</v>
      </c>
      <c r="P80" s="3"/>
      <c r="Q80" s="3"/>
      <c r="R80" s="3"/>
    </row>
    <row r="81" spans="1:18" s="2" customFormat="1" x14ac:dyDescent="0.2">
      <c r="A81" s="132"/>
      <c r="B81" s="132"/>
      <c r="C81" s="132"/>
      <c r="D81" s="132"/>
      <c r="E81" s="66"/>
      <c r="F81" s="5"/>
      <c r="G81" s="5"/>
      <c r="H81" s="5"/>
      <c r="I81" s="5"/>
      <c r="J81" s="5"/>
      <c r="K81" s="5"/>
      <c r="L81" s="5"/>
      <c r="M81" s="5"/>
      <c r="N81" s="5"/>
      <c r="O81" s="4"/>
      <c r="P81" s="3"/>
      <c r="Q81" s="3"/>
      <c r="R81" s="3"/>
    </row>
    <row r="82" spans="1:18" s="2" customFormat="1" x14ac:dyDescent="0.2">
      <c r="A82" s="16"/>
      <c r="B82" s="4"/>
      <c r="C82" s="11"/>
      <c r="D82" s="4"/>
      <c r="E82" s="64"/>
      <c r="F82" s="5"/>
      <c r="G82" s="5"/>
      <c r="H82" s="5"/>
      <c r="I82" s="5"/>
      <c r="J82" s="5"/>
      <c r="K82" s="5"/>
      <c r="L82" s="5"/>
      <c r="M82" s="5"/>
      <c r="N82" s="5"/>
      <c r="O82" s="17"/>
    </row>
    <row r="83" spans="1:18" s="2" customFormat="1" ht="39.75" customHeight="1" x14ac:dyDescent="0.2">
      <c r="A83" s="136" t="s">
        <v>45</v>
      </c>
      <c r="B83" s="136"/>
      <c r="C83" s="136"/>
      <c r="D83" s="136"/>
      <c r="E83" s="136"/>
      <c r="F83" s="136"/>
      <c r="G83" s="136"/>
      <c r="H83" s="136"/>
      <c r="I83" s="136"/>
      <c r="J83" s="136"/>
      <c r="K83" s="136"/>
      <c r="L83" s="5"/>
      <c r="M83" s="5"/>
      <c r="N83" s="5"/>
      <c r="O83" s="4" t="s">
        <v>41</v>
      </c>
    </row>
    <row r="84" spans="1:18" s="2" customFormat="1" ht="18" customHeight="1" x14ac:dyDescent="0.2">
      <c r="A84" s="132"/>
      <c r="B84" s="132"/>
      <c r="C84" s="132"/>
      <c r="D84" s="132"/>
      <c r="E84" s="66"/>
      <c r="F84" s="5"/>
      <c r="G84" s="5"/>
      <c r="H84" s="5"/>
      <c r="I84" s="5"/>
      <c r="J84" s="5"/>
      <c r="K84" s="5"/>
      <c r="L84" s="5"/>
      <c r="M84" s="5"/>
      <c r="N84" s="5"/>
      <c r="O84" s="17"/>
    </row>
    <row r="85" spans="1:18" s="2" customFormat="1" ht="15.75" customHeight="1" x14ac:dyDescent="0.2">
      <c r="A85" s="132"/>
      <c r="B85" s="132"/>
      <c r="C85" s="132"/>
      <c r="D85" s="132"/>
      <c r="E85" s="66"/>
      <c r="F85" s="5"/>
      <c r="G85" s="5"/>
      <c r="H85" s="5"/>
      <c r="I85" s="5"/>
      <c r="J85" s="5"/>
      <c r="K85" s="5"/>
      <c r="L85" s="5"/>
      <c r="M85" s="5"/>
      <c r="N85" s="5"/>
      <c r="O85" s="11"/>
    </row>
    <row r="86" spans="1:18" s="2" customFormat="1" ht="13.5" customHeight="1" x14ac:dyDescent="0.2">
      <c r="A86" s="132"/>
      <c r="B86" s="132"/>
      <c r="C86" s="132"/>
      <c r="D86" s="132"/>
      <c r="E86" s="66"/>
      <c r="F86" s="5"/>
      <c r="G86" s="5"/>
      <c r="H86" s="5"/>
      <c r="I86" s="5"/>
      <c r="J86" s="5"/>
      <c r="K86" s="5"/>
      <c r="L86" s="5"/>
      <c r="M86" s="5"/>
      <c r="N86" s="5"/>
      <c r="O86" s="4"/>
    </row>
    <row r="87" spans="1:18" s="2" customFormat="1" x14ac:dyDescent="0.2">
      <c r="A87" s="3"/>
      <c r="B87" s="3"/>
      <c r="C87" s="3"/>
      <c r="D87" s="3"/>
      <c r="E87" s="64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8" x14ac:dyDescent="0.2">
      <c r="A88" s="3"/>
      <c r="B88" s="3"/>
      <c r="C88" s="3"/>
      <c r="D88" s="3"/>
      <c r="E88" s="64"/>
      <c r="F88" s="3"/>
      <c r="G88" s="3"/>
      <c r="H88" s="3"/>
      <c r="I88" s="3"/>
      <c r="J88" s="3"/>
      <c r="L88" s="3"/>
      <c r="M88" s="3"/>
      <c r="N88" s="3"/>
      <c r="O88" s="3"/>
    </row>
    <row r="89" spans="1:18" x14ac:dyDescent="0.2">
      <c r="A89" s="3"/>
      <c r="B89" s="3"/>
      <c r="C89" s="3"/>
      <c r="D89" s="3"/>
      <c r="E89" s="64"/>
      <c r="F89" s="3"/>
      <c r="G89" s="3"/>
      <c r="H89" s="3"/>
      <c r="I89" s="3"/>
      <c r="J89" s="3"/>
      <c r="L89" s="3"/>
      <c r="M89" s="3"/>
      <c r="N89" s="3"/>
      <c r="O89" s="3"/>
    </row>
    <row r="90" spans="1:18" x14ac:dyDescent="0.2">
      <c r="A90" s="3"/>
      <c r="B90" s="3"/>
      <c r="C90" s="3"/>
      <c r="D90" s="3"/>
      <c r="E90" s="64"/>
      <c r="F90" s="3"/>
      <c r="G90" s="3"/>
      <c r="H90" s="3"/>
      <c r="I90" s="3"/>
      <c r="J90" s="3"/>
      <c r="L90" s="3"/>
      <c r="M90" s="3"/>
      <c r="N90" s="3"/>
      <c r="O90" s="3"/>
    </row>
    <row r="91" spans="1:18" x14ac:dyDescent="0.2">
      <c r="A91" s="3"/>
      <c r="B91" s="3"/>
      <c r="C91" s="3"/>
      <c r="D91" s="3"/>
      <c r="E91" s="64"/>
      <c r="F91" s="3"/>
      <c r="G91" s="3"/>
      <c r="H91" s="3"/>
      <c r="I91" s="3"/>
      <c r="J91" s="3"/>
      <c r="L91" s="3"/>
      <c r="M91" s="3"/>
      <c r="N91" s="3"/>
      <c r="O91" s="3"/>
    </row>
    <row r="92" spans="1:18" x14ac:dyDescent="0.2">
      <c r="A92" s="3"/>
      <c r="B92" s="3"/>
      <c r="C92" s="3"/>
      <c r="D92" s="3"/>
      <c r="E92" s="64"/>
      <c r="F92" s="3"/>
      <c r="G92" s="3"/>
      <c r="H92" s="3"/>
      <c r="I92" s="3"/>
      <c r="J92" s="3"/>
      <c r="L92" s="3"/>
      <c r="M92" s="3"/>
      <c r="N92" s="3"/>
      <c r="O92" s="3"/>
    </row>
    <row r="93" spans="1:18" x14ac:dyDescent="0.2">
      <c r="A93" s="3"/>
      <c r="B93" s="3"/>
      <c r="C93" s="3"/>
      <c r="D93" s="3"/>
      <c r="E93" s="64"/>
      <c r="F93" s="3"/>
      <c r="G93" s="3"/>
      <c r="H93" s="3"/>
      <c r="I93" s="3"/>
      <c r="J93" s="3"/>
      <c r="L93" s="3"/>
      <c r="M93" s="3"/>
      <c r="N93" s="3"/>
      <c r="O93" s="3"/>
    </row>
    <row r="94" spans="1:18" x14ac:dyDescent="0.2">
      <c r="A94" s="3"/>
      <c r="B94" s="3"/>
      <c r="C94" s="3"/>
      <c r="D94" s="3"/>
      <c r="E94" s="64"/>
      <c r="F94" s="3"/>
      <c r="G94" s="3"/>
      <c r="H94" s="3"/>
      <c r="I94" s="3"/>
      <c r="J94" s="3"/>
      <c r="L94" s="3"/>
      <c r="M94" s="3"/>
      <c r="N94" s="3"/>
      <c r="O94" s="3"/>
    </row>
    <row r="95" spans="1:18" x14ac:dyDescent="0.2">
      <c r="A95" s="3"/>
      <c r="B95" s="3"/>
      <c r="C95" s="3"/>
      <c r="D95" s="3"/>
      <c r="E95" s="64"/>
      <c r="F95" s="3"/>
      <c r="G95" s="3"/>
      <c r="H95" s="3"/>
      <c r="I95" s="3"/>
      <c r="J95" s="3"/>
      <c r="L95" s="3"/>
      <c r="M95" s="3"/>
      <c r="N95" s="3"/>
      <c r="O95" s="3"/>
    </row>
    <row r="96" spans="1:18" x14ac:dyDescent="0.2">
      <c r="A96" s="3"/>
      <c r="B96" s="3"/>
      <c r="C96" s="3"/>
      <c r="D96" s="3"/>
      <c r="E96" s="64"/>
      <c r="F96" s="3"/>
      <c r="G96" s="3"/>
      <c r="H96" s="3"/>
      <c r="I96" s="3"/>
      <c r="J96" s="3"/>
      <c r="L96" s="3"/>
      <c r="M96" s="3"/>
      <c r="N96" s="3"/>
      <c r="O96" s="3"/>
    </row>
    <row r="97" spans="1:15" x14ac:dyDescent="0.2">
      <c r="A97" s="3"/>
      <c r="B97" s="3"/>
      <c r="C97" s="3"/>
      <c r="D97" s="3"/>
      <c r="E97" s="64"/>
      <c r="F97" s="3"/>
      <c r="G97" s="3"/>
      <c r="H97" s="3"/>
      <c r="I97" s="3"/>
      <c r="J97" s="3"/>
      <c r="L97" s="3"/>
      <c r="M97" s="3"/>
      <c r="N97" s="3"/>
      <c r="O97" s="3"/>
    </row>
    <row r="98" spans="1:15" x14ac:dyDescent="0.2">
      <c r="A98" s="3"/>
      <c r="B98" s="3"/>
      <c r="C98" s="3"/>
      <c r="D98" s="3"/>
      <c r="E98" s="64"/>
      <c r="F98" s="3"/>
      <c r="G98" s="3"/>
      <c r="H98" s="3"/>
      <c r="I98" s="3"/>
      <c r="J98" s="3"/>
      <c r="L98" s="3"/>
      <c r="M98" s="3"/>
      <c r="N98" s="3"/>
      <c r="O98" s="3"/>
    </row>
    <row r="99" spans="1:15" x14ac:dyDescent="0.2">
      <c r="A99" s="3"/>
      <c r="B99" s="3"/>
      <c r="C99" s="3"/>
      <c r="D99" s="3"/>
      <c r="E99" s="64"/>
      <c r="F99" s="3"/>
      <c r="G99" s="3"/>
      <c r="H99" s="3"/>
      <c r="I99" s="3"/>
      <c r="J99" s="3"/>
      <c r="L99" s="3"/>
      <c r="M99" s="3"/>
      <c r="N99" s="3"/>
      <c r="O99" s="3"/>
    </row>
    <row r="100" spans="1:15" x14ac:dyDescent="0.2">
      <c r="A100" s="3"/>
      <c r="B100" s="3"/>
      <c r="C100" s="3"/>
      <c r="D100" s="3"/>
      <c r="E100" s="64"/>
      <c r="F100" s="3"/>
      <c r="G100" s="3"/>
      <c r="H100" s="3"/>
      <c r="I100" s="3"/>
      <c r="J100" s="3"/>
      <c r="L100" s="3"/>
      <c r="M100" s="3"/>
      <c r="N100" s="3"/>
      <c r="O100" s="3"/>
    </row>
    <row r="101" spans="1:15" x14ac:dyDescent="0.2">
      <c r="A101" s="3"/>
      <c r="B101" s="3"/>
      <c r="C101" s="3"/>
      <c r="D101" s="3"/>
      <c r="E101" s="64"/>
      <c r="F101" s="3"/>
      <c r="G101" s="3"/>
      <c r="H101" s="3"/>
      <c r="I101" s="3"/>
      <c r="J101" s="3"/>
      <c r="L101" s="3"/>
      <c r="M101" s="3"/>
      <c r="N101" s="3"/>
      <c r="O101" s="3"/>
    </row>
    <row r="102" spans="1:15" x14ac:dyDescent="0.2">
      <c r="A102" s="3"/>
      <c r="B102" s="3"/>
      <c r="C102" s="3"/>
      <c r="D102" s="3"/>
      <c r="E102" s="64"/>
      <c r="F102" s="3"/>
      <c r="G102" s="3"/>
      <c r="H102" s="3"/>
      <c r="I102" s="3"/>
      <c r="J102" s="3"/>
      <c r="L102" s="3"/>
      <c r="M102" s="3"/>
      <c r="N102" s="3"/>
      <c r="O102" s="3"/>
    </row>
    <row r="103" spans="1:15" x14ac:dyDescent="0.2">
      <c r="A103" s="3"/>
      <c r="B103" s="3"/>
      <c r="C103" s="3"/>
      <c r="D103" s="3"/>
      <c r="E103" s="64"/>
      <c r="F103" s="3"/>
      <c r="G103" s="3"/>
      <c r="H103" s="3"/>
      <c r="I103" s="3"/>
      <c r="J103" s="3"/>
      <c r="L103" s="3"/>
      <c r="M103" s="3"/>
      <c r="N103" s="3"/>
      <c r="O103" s="3"/>
    </row>
    <row r="104" spans="1:15" x14ac:dyDescent="0.2">
      <c r="A104" s="3"/>
      <c r="B104" s="3"/>
      <c r="C104" s="3"/>
      <c r="D104" s="3"/>
      <c r="E104" s="64"/>
      <c r="F104" s="3"/>
      <c r="G104" s="3"/>
      <c r="H104" s="3"/>
      <c r="I104" s="3"/>
      <c r="J104" s="3"/>
      <c r="L104" s="3"/>
      <c r="M104" s="3"/>
      <c r="N104" s="3"/>
      <c r="O104" s="3"/>
    </row>
    <row r="105" spans="1:15" x14ac:dyDescent="0.2">
      <c r="A105" s="3"/>
      <c r="B105" s="3"/>
      <c r="C105" s="3"/>
      <c r="D105" s="3"/>
      <c r="E105" s="64"/>
      <c r="F105" s="3"/>
      <c r="G105" s="3"/>
      <c r="H105" s="3"/>
      <c r="I105" s="3"/>
      <c r="J105" s="3"/>
      <c r="L105" s="3"/>
      <c r="M105" s="3"/>
      <c r="N105" s="3"/>
      <c r="O105" s="3"/>
    </row>
    <row r="106" spans="1:15" x14ac:dyDescent="0.2">
      <c r="A106" s="3"/>
      <c r="B106" s="3"/>
      <c r="C106" s="3"/>
      <c r="D106" s="3"/>
      <c r="E106" s="64"/>
      <c r="F106" s="3"/>
      <c r="G106" s="3"/>
      <c r="H106" s="3"/>
      <c r="I106" s="3"/>
      <c r="J106" s="3"/>
      <c r="L106" s="3"/>
      <c r="M106" s="3"/>
      <c r="N106" s="3"/>
      <c r="O106" s="3"/>
    </row>
    <row r="107" spans="1:15" x14ac:dyDescent="0.2">
      <c r="M107" s="3"/>
    </row>
    <row r="108" spans="1:15" x14ac:dyDescent="0.2">
      <c r="M108" s="3"/>
    </row>
    <row r="109" spans="1:15" x14ac:dyDescent="0.2">
      <c r="M109" s="3"/>
    </row>
    <row r="110" spans="1:15" x14ac:dyDescent="0.2">
      <c r="M110" s="3"/>
    </row>
    <row r="111" spans="1:15" x14ac:dyDescent="0.2">
      <c r="M111" s="3"/>
    </row>
    <row r="112" spans="1:15" x14ac:dyDescent="0.2">
      <c r="M112" s="3"/>
    </row>
    <row r="113" spans="13:13" x14ac:dyDescent="0.2">
      <c r="M113" s="3"/>
    </row>
    <row r="114" spans="13:13" x14ac:dyDescent="0.2">
      <c r="M114" s="3"/>
    </row>
    <row r="115" spans="13:13" x14ac:dyDescent="0.2">
      <c r="M115" s="3"/>
    </row>
    <row r="116" spans="13:13" x14ac:dyDescent="0.2">
      <c r="M116" s="3"/>
    </row>
    <row r="117" spans="13:13" x14ac:dyDescent="0.2">
      <c r="M117" s="3"/>
    </row>
    <row r="118" spans="13:13" x14ac:dyDescent="0.2">
      <c r="M118" s="3"/>
    </row>
    <row r="119" spans="13:13" x14ac:dyDescent="0.2">
      <c r="M119" s="3"/>
    </row>
    <row r="120" spans="13:13" x14ac:dyDescent="0.2">
      <c r="M120" s="3"/>
    </row>
    <row r="121" spans="13:13" x14ac:dyDescent="0.2">
      <c r="M121" s="3"/>
    </row>
    <row r="122" spans="13:13" x14ac:dyDescent="0.2">
      <c r="M122" s="3"/>
    </row>
    <row r="123" spans="13:13" x14ac:dyDescent="0.2">
      <c r="M123" s="3"/>
    </row>
    <row r="124" spans="13:13" x14ac:dyDescent="0.2">
      <c r="M124" s="3"/>
    </row>
    <row r="125" spans="13:13" x14ac:dyDescent="0.2">
      <c r="M125" s="3"/>
    </row>
    <row r="126" spans="13:13" x14ac:dyDescent="0.2">
      <c r="M126" s="3"/>
    </row>
    <row r="127" spans="13:13" x14ac:dyDescent="0.2">
      <c r="M127" s="3"/>
    </row>
    <row r="128" spans="13:13" x14ac:dyDescent="0.2">
      <c r="M128" s="3"/>
    </row>
    <row r="129" spans="13:13" x14ac:dyDescent="0.2">
      <c r="M129" s="3"/>
    </row>
    <row r="130" spans="13:13" x14ac:dyDescent="0.2">
      <c r="M130" s="3"/>
    </row>
    <row r="131" spans="13:13" x14ac:dyDescent="0.2">
      <c r="M131" s="3"/>
    </row>
    <row r="132" spans="13:13" x14ac:dyDescent="0.2">
      <c r="M132" s="3"/>
    </row>
    <row r="133" spans="13:13" x14ac:dyDescent="0.2">
      <c r="M133" s="3"/>
    </row>
    <row r="134" spans="13:13" x14ac:dyDescent="0.2">
      <c r="M134" s="3"/>
    </row>
    <row r="135" spans="13:13" x14ac:dyDescent="0.2">
      <c r="M135" s="3"/>
    </row>
    <row r="136" spans="13:13" x14ac:dyDescent="0.2">
      <c r="M136" s="3"/>
    </row>
    <row r="137" spans="13:13" x14ac:dyDescent="0.2">
      <c r="M137" s="3"/>
    </row>
    <row r="138" spans="13:13" x14ac:dyDescent="0.2">
      <c r="M138" s="3"/>
    </row>
    <row r="139" spans="13:13" x14ac:dyDescent="0.2">
      <c r="M139" s="3"/>
    </row>
    <row r="140" spans="13:13" x14ac:dyDescent="0.2">
      <c r="M140" s="3"/>
    </row>
    <row r="141" spans="13:13" x14ac:dyDescent="0.2">
      <c r="M141" s="3"/>
    </row>
    <row r="142" spans="13:13" x14ac:dyDescent="0.2">
      <c r="M142" s="3"/>
    </row>
    <row r="143" spans="13:13" x14ac:dyDescent="0.2">
      <c r="M143" s="3"/>
    </row>
    <row r="144" spans="13:13" x14ac:dyDescent="0.2">
      <c r="M144" s="3"/>
    </row>
    <row r="145" spans="13:13" x14ac:dyDescent="0.2">
      <c r="M145" s="3"/>
    </row>
    <row r="146" spans="13:13" x14ac:dyDescent="0.2">
      <c r="M146" s="3"/>
    </row>
    <row r="147" spans="13:13" x14ac:dyDescent="0.2">
      <c r="M147" s="3"/>
    </row>
    <row r="148" spans="13:13" x14ac:dyDescent="0.2">
      <c r="M148" s="3"/>
    </row>
    <row r="149" spans="13:13" x14ac:dyDescent="0.2">
      <c r="M149" s="3"/>
    </row>
    <row r="150" spans="13:13" x14ac:dyDescent="0.2">
      <c r="M150" s="3"/>
    </row>
    <row r="151" spans="13:13" x14ac:dyDescent="0.2">
      <c r="M151" s="3"/>
    </row>
    <row r="152" spans="13:13" x14ac:dyDescent="0.2">
      <c r="M152" s="3"/>
    </row>
    <row r="153" spans="13:13" x14ac:dyDescent="0.2">
      <c r="M153" s="3"/>
    </row>
    <row r="154" spans="13:13" x14ac:dyDescent="0.2">
      <c r="M154" s="3"/>
    </row>
    <row r="155" spans="13:13" x14ac:dyDescent="0.2">
      <c r="M155" s="3"/>
    </row>
    <row r="156" spans="13:13" x14ac:dyDescent="0.2">
      <c r="M156" s="3"/>
    </row>
    <row r="157" spans="13:13" x14ac:dyDescent="0.2">
      <c r="M157" s="3"/>
    </row>
    <row r="158" spans="13:13" x14ac:dyDescent="0.2">
      <c r="M158" s="3"/>
    </row>
    <row r="159" spans="13:13" x14ac:dyDescent="0.2">
      <c r="M159" s="3"/>
    </row>
    <row r="160" spans="13:13" x14ac:dyDescent="0.2">
      <c r="M160" s="3"/>
    </row>
    <row r="161" spans="13:13" x14ac:dyDescent="0.2">
      <c r="M161" s="3"/>
    </row>
    <row r="162" spans="13:13" x14ac:dyDescent="0.2">
      <c r="M162" s="3"/>
    </row>
    <row r="163" spans="13:13" x14ac:dyDescent="0.2">
      <c r="M163" s="3"/>
    </row>
    <row r="164" spans="13:13" x14ac:dyDescent="0.2">
      <c r="M164" s="3"/>
    </row>
    <row r="165" spans="13:13" x14ac:dyDescent="0.2">
      <c r="M165" s="3"/>
    </row>
    <row r="166" spans="13:13" x14ac:dyDescent="0.2">
      <c r="M166" s="3"/>
    </row>
    <row r="167" spans="13:13" x14ac:dyDescent="0.2">
      <c r="M167" s="3"/>
    </row>
    <row r="168" spans="13:13" x14ac:dyDescent="0.2">
      <c r="M168" s="3"/>
    </row>
    <row r="169" spans="13:13" x14ac:dyDescent="0.2">
      <c r="M169" s="3"/>
    </row>
    <row r="170" spans="13:13" x14ac:dyDescent="0.2">
      <c r="M170" s="3"/>
    </row>
    <row r="171" spans="13:13" x14ac:dyDescent="0.2">
      <c r="M171" s="3"/>
    </row>
    <row r="172" spans="13:13" x14ac:dyDescent="0.2">
      <c r="M172" s="3"/>
    </row>
    <row r="173" spans="13:13" x14ac:dyDescent="0.2">
      <c r="M173" s="3"/>
    </row>
    <row r="174" spans="13:13" x14ac:dyDescent="0.2">
      <c r="M174" s="3"/>
    </row>
    <row r="175" spans="13:13" x14ac:dyDescent="0.2">
      <c r="M175" s="3"/>
    </row>
    <row r="176" spans="13:13" x14ac:dyDescent="0.2">
      <c r="M176" s="3"/>
    </row>
    <row r="177" spans="13:13" x14ac:dyDescent="0.2">
      <c r="M177" s="3"/>
    </row>
    <row r="178" spans="13:13" x14ac:dyDescent="0.2">
      <c r="M178" s="3"/>
    </row>
    <row r="179" spans="13:13" x14ac:dyDescent="0.2">
      <c r="M179" s="3"/>
    </row>
    <row r="180" spans="13:13" x14ac:dyDescent="0.2">
      <c r="M180" s="3"/>
    </row>
    <row r="181" spans="13:13" x14ac:dyDescent="0.2">
      <c r="M181" s="3"/>
    </row>
    <row r="182" spans="13:13" x14ac:dyDescent="0.2">
      <c r="M182" s="3"/>
    </row>
    <row r="183" spans="13:13" x14ac:dyDescent="0.2">
      <c r="M183" s="3"/>
    </row>
  </sheetData>
  <mergeCells count="229">
    <mergeCell ref="A6:R6"/>
    <mergeCell ref="N1:O1"/>
    <mergeCell ref="G78:K78"/>
    <mergeCell ref="G76:K76"/>
    <mergeCell ref="G77:K77"/>
    <mergeCell ref="G66:K66"/>
    <mergeCell ref="G68:K68"/>
    <mergeCell ref="G69:K69"/>
    <mergeCell ref="G70:K70"/>
    <mergeCell ref="G71:K71"/>
    <mergeCell ref="G73:K73"/>
    <mergeCell ref="G72:K72"/>
    <mergeCell ref="G74:K74"/>
    <mergeCell ref="G75:K75"/>
    <mergeCell ref="O43:O45"/>
    <mergeCell ref="G46:K46"/>
    <mergeCell ref="G47:K47"/>
    <mergeCell ref="G61:K61"/>
    <mergeCell ref="G60:K60"/>
    <mergeCell ref="G62:K62"/>
    <mergeCell ref="G63:K63"/>
    <mergeCell ref="G64:K64"/>
    <mergeCell ref="G65:K65"/>
    <mergeCell ref="C32:C33"/>
    <mergeCell ref="A67:O67"/>
    <mergeCell ref="O10:O12"/>
    <mergeCell ref="B60:B61"/>
    <mergeCell ref="C60:C61"/>
    <mergeCell ref="A60:A61"/>
    <mergeCell ref="A46:A47"/>
    <mergeCell ref="B46:B47"/>
    <mergeCell ref="C46:C47"/>
    <mergeCell ref="A22:O22"/>
    <mergeCell ref="O37:O39"/>
    <mergeCell ref="A40:A42"/>
    <mergeCell ref="B40:B42"/>
    <mergeCell ref="C40:C42"/>
    <mergeCell ref="A37:A39"/>
    <mergeCell ref="B37:B39"/>
    <mergeCell ref="C37:C39"/>
    <mergeCell ref="A26:A28"/>
    <mergeCell ref="A23:A25"/>
    <mergeCell ref="F29:F30"/>
    <mergeCell ref="G29:G30"/>
    <mergeCell ref="A32:A33"/>
    <mergeCell ref="B32:B33"/>
    <mergeCell ref="M29:M30"/>
    <mergeCell ref="O29:O31"/>
    <mergeCell ref="G7:K7"/>
    <mergeCell ref="G8:K8"/>
    <mergeCell ref="G9:K9"/>
    <mergeCell ref="G10:K11"/>
    <mergeCell ref="G12:K12"/>
    <mergeCell ref="O19:O21"/>
    <mergeCell ref="A20:D20"/>
    <mergeCell ref="A21:D21"/>
    <mergeCell ref="G21:K21"/>
    <mergeCell ref="G20:K20"/>
    <mergeCell ref="A16:A18"/>
    <mergeCell ref="D16:D18"/>
    <mergeCell ref="G19:K19"/>
    <mergeCell ref="F16:F17"/>
    <mergeCell ref="A7:A9"/>
    <mergeCell ref="B7:B9"/>
    <mergeCell ref="C7:C9"/>
    <mergeCell ref="O7:O9"/>
    <mergeCell ref="M16:M17"/>
    <mergeCell ref="A10:A12"/>
    <mergeCell ref="B10:B12"/>
    <mergeCell ref="H16:K16"/>
    <mergeCell ref="G16:G17"/>
    <mergeCell ref="A19:D19"/>
    <mergeCell ref="A2:O2"/>
    <mergeCell ref="A3:O3"/>
    <mergeCell ref="O4:O5"/>
    <mergeCell ref="A4:A5"/>
    <mergeCell ref="B4:B5"/>
    <mergeCell ref="C4:C5"/>
    <mergeCell ref="P4:R5"/>
    <mergeCell ref="D4:D5"/>
    <mergeCell ref="F4:F5"/>
    <mergeCell ref="G4:L4"/>
    <mergeCell ref="G5:K5"/>
    <mergeCell ref="E4:E5"/>
    <mergeCell ref="A86:D86"/>
    <mergeCell ref="A74:D74"/>
    <mergeCell ref="O74:O75"/>
    <mergeCell ref="A75:D75"/>
    <mergeCell ref="A76:D76"/>
    <mergeCell ref="O76:O78"/>
    <mergeCell ref="A77:D77"/>
    <mergeCell ref="A78:D78"/>
    <mergeCell ref="A81:D81"/>
    <mergeCell ref="A84:D84"/>
    <mergeCell ref="A85:D85"/>
    <mergeCell ref="A83:K83"/>
    <mergeCell ref="B70:B71"/>
    <mergeCell ref="A70:A71"/>
    <mergeCell ref="C70:C71"/>
    <mergeCell ref="B68:B69"/>
    <mergeCell ref="A68:A69"/>
    <mergeCell ref="C68:C69"/>
    <mergeCell ref="A72:A73"/>
    <mergeCell ref="G32:K32"/>
    <mergeCell ref="L29:L30"/>
    <mergeCell ref="B72:B73"/>
    <mergeCell ref="C72:C73"/>
    <mergeCell ref="B43:B45"/>
    <mergeCell ref="C43:C45"/>
    <mergeCell ref="D43:D45"/>
    <mergeCell ref="H43:K43"/>
    <mergeCell ref="F43:F44"/>
    <mergeCell ref="G43:G44"/>
    <mergeCell ref="G41:K41"/>
    <mergeCell ref="G42:K42"/>
    <mergeCell ref="L43:L44"/>
    <mergeCell ref="G33:K33"/>
    <mergeCell ref="C29:C31"/>
    <mergeCell ref="A29:A31"/>
    <mergeCell ref="D29:D31"/>
    <mergeCell ref="O72:O73"/>
    <mergeCell ref="O70:O71"/>
    <mergeCell ref="P32:R33"/>
    <mergeCell ref="P40:R42"/>
    <mergeCell ref="P46:R47"/>
    <mergeCell ref="P60:R61"/>
    <mergeCell ref="P70:R71"/>
    <mergeCell ref="P72:R73"/>
    <mergeCell ref="A64:D64"/>
    <mergeCell ref="A65:D65"/>
    <mergeCell ref="A66:D66"/>
    <mergeCell ref="A62:A63"/>
    <mergeCell ref="B62:B63"/>
    <mergeCell ref="O62:O63"/>
    <mergeCell ref="P62:R63"/>
    <mergeCell ref="C62:C63"/>
    <mergeCell ref="O32:O33"/>
    <mergeCell ref="O46:O47"/>
    <mergeCell ref="O60:O61"/>
    <mergeCell ref="O68:O69"/>
    <mergeCell ref="O64:O66"/>
    <mergeCell ref="O40:O42"/>
    <mergeCell ref="N43:N44"/>
    <mergeCell ref="A43:A45"/>
    <mergeCell ref="P26:R28"/>
    <mergeCell ref="N10:N11"/>
    <mergeCell ref="O26:O28"/>
    <mergeCell ref="O23:O25"/>
    <mergeCell ref="F10:F11"/>
    <mergeCell ref="P10:R12"/>
    <mergeCell ref="B13:B15"/>
    <mergeCell ref="C13:C15"/>
    <mergeCell ref="G13:K13"/>
    <mergeCell ref="G14:K14"/>
    <mergeCell ref="G15:K15"/>
    <mergeCell ref="B23:B25"/>
    <mergeCell ref="C23:C25"/>
    <mergeCell ref="M10:M11"/>
    <mergeCell ref="O13:O15"/>
    <mergeCell ref="D10:D11"/>
    <mergeCell ref="C10:C12"/>
    <mergeCell ref="L10:L11"/>
    <mergeCell ref="B16:B18"/>
    <mergeCell ref="C16:C18"/>
    <mergeCell ref="N16:N17"/>
    <mergeCell ref="L16:L17"/>
    <mergeCell ref="B26:B28"/>
    <mergeCell ref="C26:C28"/>
    <mergeCell ref="O48:O50"/>
    <mergeCell ref="A34:A36"/>
    <mergeCell ref="B34:B36"/>
    <mergeCell ref="C34:C36"/>
    <mergeCell ref="G34:K34"/>
    <mergeCell ref="G35:K35"/>
    <mergeCell ref="G36:K36"/>
    <mergeCell ref="O34:O36"/>
    <mergeCell ref="G37:K37"/>
    <mergeCell ref="G38:K38"/>
    <mergeCell ref="G39:K39"/>
    <mergeCell ref="M43:M44"/>
    <mergeCell ref="A48:A50"/>
    <mergeCell ref="D48:D50"/>
    <mergeCell ref="F48:F49"/>
    <mergeCell ref="G48:G49"/>
    <mergeCell ref="H48:K48"/>
    <mergeCell ref="L48:L49"/>
    <mergeCell ref="M48:M49"/>
    <mergeCell ref="N48:N49"/>
    <mergeCell ref="B54:B56"/>
    <mergeCell ref="C54:C56"/>
    <mergeCell ref="G54:K54"/>
    <mergeCell ref="G55:K55"/>
    <mergeCell ref="G56:K56"/>
    <mergeCell ref="N29:N30"/>
    <mergeCell ref="B29:B31"/>
    <mergeCell ref="G40:K40"/>
    <mergeCell ref="G23:K23"/>
    <mergeCell ref="G24:K24"/>
    <mergeCell ref="G25:K25"/>
    <mergeCell ref="G26:K26"/>
    <mergeCell ref="G27:K27"/>
    <mergeCell ref="G28:K28"/>
    <mergeCell ref="H29:K29"/>
    <mergeCell ref="B48:B50"/>
    <mergeCell ref="C48:C50"/>
    <mergeCell ref="E16:E17"/>
    <mergeCell ref="E29:E30"/>
    <mergeCell ref="E43:E44"/>
    <mergeCell ref="E48:E49"/>
    <mergeCell ref="E57:E58"/>
    <mergeCell ref="N57:N58"/>
    <mergeCell ref="O57:O59"/>
    <mergeCell ref="A51:A53"/>
    <mergeCell ref="B51:B53"/>
    <mergeCell ref="C51:C53"/>
    <mergeCell ref="G51:K51"/>
    <mergeCell ref="G52:K52"/>
    <mergeCell ref="G53:K53"/>
    <mergeCell ref="O51:O53"/>
    <mergeCell ref="A57:A59"/>
    <mergeCell ref="B57:B59"/>
    <mergeCell ref="C57:C59"/>
    <mergeCell ref="D57:D59"/>
    <mergeCell ref="F57:F58"/>
    <mergeCell ref="G57:G58"/>
    <mergeCell ref="H57:K57"/>
    <mergeCell ref="L57:L58"/>
    <mergeCell ref="M57:M58"/>
    <mergeCell ref="A54:A56"/>
  </mergeCells>
  <pageMargins left="0.23622047244094491" right="0.23622047244094491" top="0.39370078740157483" bottom="0.39370078740157483" header="0.11811023622047245" footer="0.31496062992125984"/>
  <pageSetup paperSize="9" scale="56" fitToHeight="0" orientation="landscape" r:id="rId1"/>
  <headerFooter differentFirst="1">
    <oddHeader>&amp;C&amp;P</oddHeader>
  </headerFooter>
  <rowBreaks count="3" manualBreakCount="3">
    <brk id="25" max="16383" man="1"/>
    <brk id="45" max="17" man="1"/>
    <brk id="69" max="16383" man="1"/>
  </rowBreaks>
  <colBreaks count="1" manualBreakCount="1">
    <brk id="15" max="7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Рек МТДИ</vt:lpstr>
      <vt:lpstr>'Рек МТДИ'!Заголовки_для_печати</vt:lpstr>
      <vt:lpstr>'Рек МТДИ'!Область_печати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Тётушкина Татьяна Сергеевна</dc:creator>
  <cp:lastModifiedBy>Жабина Светлана Владимировна</cp:lastModifiedBy>
  <cp:lastPrinted>2024-08-29T06:04:36Z</cp:lastPrinted>
  <dcterms:created xsi:type="dcterms:W3CDTF">2021-03-11T13:52:39Z</dcterms:created>
  <dcterms:modified xsi:type="dcterms:W3CDTF">2024-08-30T07:00:09Z</dcterms:modified>
</cp:coreProperties>
</file>