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Жабина\Мои_документы\Батушенко\ПРОГРАММА НОВАЯ\Программа 2017-2021 с уменьшением Захаровское\Программа 2020-2024\2025\"/>
    </mc:Choice>
  </mc:AlternateContent>
  <bookViews>
    <workbookView xWindow="0" yWindow="0" windowWidth="28725" windowHeight="12270"/>
  </bookViews>
  <sheets>
    <sheet name="Рек МТДИ" sheetId="1" r:id="rId1"/>
  </sheets>
  <definedNames>
    <definedName name="_xlnm.Print_Titles" localSheetId="0">'Рек МТДИ'!$4:$5</definedName>
    <definedName name="_xlnm.Print_Area" localSheetId="0">'Рек МТДИ'!$A$1:$R$104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  <c r="F24" i="1"/>
  <c r="G34" i="1" l="1"/>
  <c r="F50" i="1" l="1"/>
  <c r="F49" i="1"/>
  <c r="N50" i="1"/>
  <c r="N49" i="1"/>
  <c r="M49" i="1"/>
  <c r="M50" i="1"/>
  <c r="L50" i="1"/>
  <c r="L49" i="1"/>
  <c r="G50" i="1"/>
  <c r="G49" i="1"/>
  <c r="E74" i="1"/>
  <c r="N73" i="1"/>
  <c r="M73" i="1"/>
  <c r="L73" i="1"/>
  <c r="G73" i="1"/>
  <c r="E73" i="1" l="1"/>
  <c r="N25" i="1"/>
  <c r="N24" i="1"/>
  <c r="N76" i="1" s="1"/>
  <c r="M25" i="1"/>
  <c r="L24" i="1"/>
  <c r="L76" i="1" s="1"/>
  <c r="G25" i="1"/>
  <c r="G24" i="1"/>
  <c r="E36" i="1"/>
  <c r="E35" i="1"/>
  <c r="F34" i="1"/>
  <c r="N34" i="1"/>
  <c r="M34" i="1"/>
  <c r="L34" i="1"/>
  <c r="E34" i="1" l="1"/>
  <c r="F43" i="1"/>
  <c r="F42" i="1" s="1"/>
  <c r="G43" i="1"/>
  <c r="G42" i="1" s="1"/>
  <c r="N43" i="1"/>
  <c r="N42" i="1" s="1"/>
  <c r="N77" i="1" s="1"/>
  <c r="N75" i="1" s="1"/>
  <c r="M43" i="1"/>
  <c r="M42" i="1" s="1"/>
  <c r="M77" i="1" s="1"/>
  <c r="L43" i="1"/>
  <c r="L42" i="1" s="1"/>
  <c r="E46" i="1"/>
  <c r="E43" i="1" s="1"/>
  <c r="F45" i="1"/>
  <c r="G45" i="1"/>
  <c r="N45" i="1"/>
  <c r="M45" i="1"/>
  <c r="L45" i="1"/>
  <c r="I39" i="1"/>
  <c r="E41" i="1"/>
  <c r="E40" i="1"/>
  <c r="N39" i="1"/>
  <c r="M39" i="1"/>
  <c r="L39" i="1"/>
  <c r="L25" i="1"/>
  <c r="L86" i="1"/>
  <c r="F86" i="1"/>
  <c r="L85" i="1"/>
  <c r="F85" i="1"/>
  <c r="E85" i="1"/>
  <c r="M83" i="1"/>
  <c r="E38" i="1"/>
  <c r="E37" i="1" s="1"/>
  <c r="L77" i="1" l="1"/>
  <c r="L75" i="1" s="1"/>
  <c r="E45" i="1"/>
  <c r="E39" i="1"/>
  <c r="E42" i="1"/>
  <c r="G65" i="1" l="1"/>
  <c r="M9" i="1" l="1"/>
  <c r="N8" i="1"/>
  <c r="M8" i="1"/>
  <c r="L8" i="1"/>
  <c r="L9" i="1"/>
  <c r="N93" i="1"/>
  <c r="N26" i="1" l="1"/>
  <c r="E70" i="1" l="1"/>
  <c r="E61" i="1"/>
  <c r="E56" i="1"/>
  <c r="E64" i="1" l="1"/>
  <c r="E63" i="1"/>
  <c r="N62" i="1"/>
  <c r="M62" i="1"/>
  <c r="F71" i="1" l="1"/>
  <c r="G71" i="1"/>
  <c r="L71" i="1"/>
  <c r="M71" i="1"/>
  <c r="N71" i="1"/>
  <c r="E72" i="1"/>
  <c r="E71" i="1" s="1"/>
  <c r="E67" i="1"/>
  <c r="E66" i="1" l="1"/>
  <c r="E65" i="1" s="1"/>
  <c r="N65" i="1"/>
  <c r="M65" i="1"/>
  <c r="L65" i="1"/>
  <c r="E58" i="1" l="1"/>
  <c r="E91" i="1" l="1"/>
  <c r="E92" i="1"/>
  <c r="E94" i="1"/>
  <c r="F93" i="1"/>
  <c r="F90" i="1" s="1"/>
  <c r="E49" i="1"/>
  <c r="E53" i="1"/>
  <c r="F23" i="1" l="1"/>
  <c r="F96" i="1"/>
  <c r="F89" i="1"/>
  <c r="F95" i="1" s="1"/>
  <c r="F48" i="1"/>
  <c r="F76" i="1"/>
  <c r="F77" i="1"/>
  <c r="G23" i="1"/>
  <c r="E52" i="1"/>
  <c r="E51" i="1" s="1"/>
  <c r="F51" i="1"/>
  <c r="E28" i="1"/>
  <c r="E27" i="1"/>
  <c r="M26" i="1"/>
  <c r="M24" i="1" s="1"/>
  <c r="M76" i="1" s="1"/>
  <c r="M75" i="1" s="1"/>
  <c r="L26" i="1"/>
  <c r="G26" i="1"/>
  <c r="F26" i="1"/>
  <c r="F32" i="1"/>
  <c r="E33" i="1"/>
  <c r="E32" i="1" s="1"/>
  <c r="F75" i="1" l="1"/>
  <c r="E26" i="1"/>
  <c r="M21" i="1"/>
  <c r="M20" i="1"/>
  <c r="L21" i="1"/>
  <c r="L20" i="1"/>
  <c r="F9" i="1"/>
  <c r="F21" i="1" s="1"/>
  <c r="F8" i="1"/>
  <c r="F20" i="1" s="1"/>
  <c r="G8" i="1"/>
  <c r="G20" i="1" s="1"/>
  <c r="G9" i="1"/>
  <c r="G21" i="1" s="1"/>
  <c r="N10" i="1"/>
  <c r="M10" i="1"/>
  <c r="L10" i="1"/>
  <c r="G10" i="1"/>
  <c r="F10" i="1"/>
  <c r="E12" i="1"/>
  <c r="E15" i="1"/>
  <c r="E14" i="1"/>
  <c r="G13" i="1"/>
  <c r="F13" i="1"/>
  <c r="E10" i="1" l="1"/>
  <c r="F7" i="1"/>
  <c r="F19" i="1" s="1"/>
  <c r="N20" i="1"/>
  <c r="N9" i="1"/>
  <c r="N13" i="1"/>
  <c r="N32" i="1"/>
  <c r="E50" i="1"/>
  <c r="N51" i="1"/>
  <c r="N57" i="1"/>
  <c r="N90" i="1"/>
  <c r="N95" i="1" l="1"/>
  <c r="N89" i="1"/>
  <c r="E8" i="1"/>
  <c r="E20" i="1" s="1"/>
  <c r="N21" i="1"/>
  <c r="E9" i="1"/>
  <c r="E21" i="1" s="1"/>
  <c r="E48" i="1"/>
  <c r="N98" i="1"/>
  <c r="N48" i="1"/>
  <c r="N23" i="1"/>
  <c r="N7" i="1"/>
  <c r="N19" i="1" s="1"/>
  <c r="N96" i="1"/>
  <c r="E19" i="1" l="1"/>
  <c r="N99" i="1"/>
  <c r="N97" i="1" s="1"/>
  <c r="M93" i="1"/>
  <c r="L93" i="1"/>
  <c r="L89" i="1" s="1"/>
  <c r="G93" i="1" l="1"/>
  <c r="G90" i="1" s="1"/>
  <c r="G89" i="1"/>
  <c r="E93" i="1" l="1"/>
  <c r="G95" i="1"/>
  <c r="G96" i="1" l="1"/>
  <c r="E24" i="1" l="1"/>
  <c r="E76" i="1" s="1"/>
  <c r="M13" i="1" l="1"/>
  <c r="L13" i="1"/>
  <c r="E13" i="1" l="1"/>
  <c r="M57" i="1"/>
  <c r="L57" i="1"/>
  <c r="G57" i="1"/>
  <c r="M90" i="1" l="1"/>
  <c r="M89" i="1" s="1"/>
  <c r="L90" i="1"/>
  <c r="E90" i="1" l="1"/>
  <c r="M96" i="1"/>
  <c r="E89" i="1"/>
  <c r="E95" i="1" s="1"/>
  <c r="M95" i="1"/>
  <c r="L96" i="1"/>
  <c r="L95" i="1"/>
  <c r="F57" i="1"/>
  <c r="E57" i="1" s="1"/>
  <c r="M51" i="1"/>
  <c r="L51" i="1"/>
  <c r="G51" i="1"/>
  <c r="M32" i="1"/>
  <c r="L32" i="1"/>
  <c r="G77" i="1"/>
  <c r="G32" i="1"/>
  <c r="E96" i="1" l="1"/>
  <c r="E25" i="1"/>
  <c r="E77" i="1" s="1"/>
  <c r="E75" i="1" s="1"/>
  <c r="L7" i="1"/>
  <c r="L19" i="1" s="1"/>
  <c r="M7" i="1"/>
  <c r="M19" i="1" s="1"/>
  <c r="L98" i="1"/>
  <c r="M48" i="1"/>
  <c r="G99" i="1"/>
  <c r="L48" i="1"/>
  <c r="G7" i="1"/>
  <c r="G48" i="1"/>
  <c r="M23" i="1"/>
  <c r="G76" i="1"/>
  <c r="G98" i="1" s="1"/>
  <c r="G75" i="1" l="1"/>
  <c r="E23" i="1"/>
  <c r="G19" i="1"/>
  <c r="E7" i="1"/>
  <c r="G97" i="1"/>
  <c r="M99" i="1"/>
  <c r="M98" i="1"/>
  <c r="L23" i="1"/>
  <c r="F98" i="1" l="1"/>
  <c r="E98" i="1" s="1"/>
  <c r="L99" i="1"/>
  <c r="L97" i="1" s="1"/>
  <c r="F99" i="1"/>
  <c r="M97" i="1"/>
  <c r="E99" i="1" l="1"/>
  <c r="E97" i="1" s="1"/>
  <c r="F97" i="1"/>
  <c r="M85" i="1"/>
  <c r="M86" i="1"/>
  <c r="M82" i="1" s="1"/>
  <c r="M81" i="1" s="1"/>
  <c r="N82" i="1"/>
  <c r="N81" i="1" s="1"/>
  <c r="N80" i="1" s="1"/>
  <c r="N79" i="1" l="1"/>
  <c r="G79" i="1"/>
</calcChain>
</file>

<file path=xl/sharedStrings.xml><?xml version="1.0" encoding="utf-8"?>
<sst xmlns="http://schemas.openxmlformats.org/spreadsheetml/2006/main" count="249" uniqueCount="94">
  <si>
    <t>Перечень мероприятий муниципальной программы Одинцовского городского округа Московской области</t>
  </si>
  <si>
    <t>№ п/п</t>
  </si>
  <si>
    <t>Срок исполнения мероприятий</t>
  </si>
  <si>
    <t>Источники финансирования</t>
  </si>
  <si>
    <t>Объем финансирования по годам (тыс. руб.)</t>
  </si>
  <si>
    <t>2023 год</t>
  </si>
  <si>
    <t>2024 год</t>
  </si>
  <si>
    <t>2025 год</t>
  </si>
  <si>
    <t>2026 год</t>
  </si>
  <si>
    <t>Итого:</t>
  </si>
  <si>
    <t>Управление транспорта, дорожной инфраструктуры и безопасности дорожного движения</t>
  </si>
  <si>
    <t xml:space="preserve">Средства бюджета Московской области </t>
  </si>
  <si>
    <t>Средства бюджета Одинцовского городского округа</t>
  </si>
  <si>
    <t>Итого по подпрограмме:</t>
  </si>
  <si>
    <r>
      <t xml:space="preserve">Основное мероприятие 02 </t>
    </r>
    <r>
      <rPr>
        <sz val="10"/>
        <rFont val="Times New Roman"/>
        <family val="1"/>
        <charset val="204"/>
      </rPr>
      <t>Строительство и реконструкция автомобильных дорог местного значения</t>
    </r>
  </si>
  <si>
    <t>Управление транспорта, дорожной инфраструктуры и безопасности дорожного движения; 
МКУ "Упрдоркапстрой"</t>
  </si>
  <si>
    <t>МКУ "Упрдоркапстрой"</t>
  </si>
  <si>
    <t xml:space="preserve"> МКУ "Упрдоркапстрой"</t>
  </si>
  <si>
    <r>
      <t xml:space="preserve">Основное мероприятие 01 </t>
    </r>
    <r>
      <rPr>
        <sz val="10"/>
        <rFont val="Times New Roman"/>
        <family val="1"/>
        <charset val="204"/>
      </rPr>
      <t>Создание условий для реализации полномочий органов местного самоуправления</t>
    </r>
  </si>
  <si>
    <t>Мероприятие 01.02  Расходы на обеспечение деятельности (оказание услуг) муниципальных учреждений в сфере дорожного хозяйства</t>
  </si>
  <si>
    <t>Всего по муниципальной программе:</t>
  </si>
  <si>
    <t>Начальник Управления транспорта, дорожной инфраструктуры и безопасности дорожного движения</t>
  </si>
  <si>
    <t>Управление транспорта, дорожной инфраструктуры и безопасности дорожного движения, МКУ "Упрдоркапстрой"</t>
  </si>
  <si>
    <r>
      <t xml:space="preserve">Основное мероприятие 02
</t>
    </r>
    <r>
      <rPr>
        <sz val="10"/>
        <rFont val="Times New Roman"/>
        <family val="1"/>
        <charset val="204"/>
      </rPr>
      <t xml:space="preserve">Организация транспортного обслуживания населения </t>
    </r>
  </si>
  <si>
    <t>2027 год</t>
  </si>
  <si>
    <t>2023-2027 годы</t>
  </si>
  <si>
    <r>
      <rPr>
        <b/>
        <sz val="10"/>
        <rFont val="Times New Roman"/>
        <family val="1"/>
        <charset val="204"/>
      </rPr>
      <t xml:space="preserve">Основное мероприятие 04       </t>
    </r>
    <r>
      <rPr>
        <sz val="10"/>
        <rFont val="Times New Roman"/>
        <family val="1"/>
        <charset val="204"/>
      </rPr>
      <t>Ремонт, капитальный ремонт сети автомобильных дорог, мостов и путепроводов местного значения</t>
    </r>
  </si>
  <si>
    <t>Мероприятие 04.08 Дорожная деятельность в отношении автомобильных дорог местного значения в границах городского округа</t>
  </si>
  <si>
    <t xml:space="preserve">Мероприятие 02.01 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
</t>
  </si>
  <si>
    <t>Мероприятие подпрограммы</t>
  </si>
  <si>
    <t>Мероприятие 01.01 Осуществление муниципального контроля за сохранностью автомобильных дорог местного значения в границах городского округа, а также осуществление иных полномочий в области использования автомобильных дорог и осуществления дорожной деятельности</t>
  </si>
  <si>
    <t>С.В.Жабина</t>
  </si>
  <si>
    <t>Н.А.Стародубова</t>
  </si>
  <si>
    <t>Результаты выполнения мероприятия подпрограммы</t>
  </si>
  <si>
    <t>Ответственный за выполнение мероприятия подпрограммы</t>
  </si>
  <si>
    <t>Мероприятие 02.01 Строительство (реконструкция) объектов дорожного хозяйства местного значения</t>
  </si>
  <si>
    <t>Согласовано:
Начальник Управления бухгалтерского учета и отчетности
главный бухгалтер</t>
  </si>
  <si>
    <t>Обеспечение выполнения транспортной работы                         Соблюдение расписания на маршрутах</t>
  </si>
  <si>
    <t>Объемы ввода в эксплуатацию после строительства (реконструкции) объектов дорожного хозяйства местного значения</t>
  </si>
  <si>
    <t>Капитальный ремонт и ремонт автомобильных дорог общего пользования местного значения</t>
  </si>
  <si>
    <t>Количество погибших в дорожно-транспортных происшествиях, человек на 100 тысяч населения</t>
  </si>
  <si>
    <t>Обеспечение сохранности муниципальных автомобильныъх дорог</t>
  </si>
  <si>
    <t xml:space="preserve">Обеспечение деятельности муниципального учреждения МКУ "Упрдоркапстрой"Одинцовского городского округа  в сфере дорожного хозяйства. </t>
  </si>
  <si>
    <t>Обеспечено выполнение транспортной работы автомобильным транспортом в соответствии с заключенными государственными контрактами и договорами на выполнение работ по перевозке пассажиров, %</t>
  </si>
  <si>
    <t>В том числе по кварталам:</t>
  </si>
  <si>
    <t>I</t>
  </si>
  <si>
    <t>II</t>
  </si>
  <si>
    <t>III</t>
  </si>
  <si>
    <t>IV</t>
  </si>
  <si>
    <t>Всего</t>
  </si>
  <si>
    <t>Объемы ввода в эксплуатацию после строительства и реконструкции автомобильных дорог общего пользования местного значения, км</t>
  </si>
  <si>
    <t>Площадь отремонтированных (капитально отремонтированных) автомобильных дорог общего пользования местного значения, м2</t>
  </si>
  <si>
    <t>"Развитие и функционирование дорожно-транспортного комплекса" на 2023-2027 годы</t>
  </si>
  <si>
    <t xml:space="preserve"> Подпрограмма 1 "Пассажирский транспорт общего пользования»</t>
  </si>
  <si>
    <t xml:space="preserve"> Подпрограмма 2 «Дороги Подмосковья»</t>
  </si>
  <si>
    <t>100</t>
  </si>
  <si>
    <t>Мероприятие 02.02 Финансирование работ по строительству (реконструкции) объектов дорожного хозяйства местного значения за счет средств местного бюджета</t>
  </si>
  <si>
    <t>".</t>
  </si>
  <si>
    <t>Средства бюджета Московской области</t>
  </si>
  <si>
    <t>Средства Одинцовского городского округа</t>
  </si>
  <si>
    <t>Всего (тыс.руб.)</t>
  </si>
  <si>
    <t>Итого 2024год</t>
  </si>
  <si>
    <t xml:space="preserve">Всего </t>
  </si>
  <si>
    <t xml:space="preserve">Мероприятия 04.01  Мероприятие в рамках ГП МО -  Капитальный ремонт и ремонт автомобильных дорог общего пользования местного значения
</t>
  </si>
  <si>
    <t>Мероприятие 04.03 Мероприятие не включенное в ГП МО - Капитальный ремонт  и ремонт автомобильных дорог общего пользования местного значения за счет средств местного бюджета</t>
  </si>
  <si>
    <t>Мероприятие 02.04 Организация транспортного обслуживания населения по муниципальным маршрутам регулярных перевозок по регулируемым тарифам автомобильным транспортом в соответствии с муниципальными контрактами и договорами на выполнение работ по перевозке пассажиров</t>
  </si>
  <si>
    <t>Итого 2024 год</t>
  </si>
  <si>
    <t>Мероприятие 04.07. Софинансирование работ по капитальному ремонту автомобильных дорог общего пользования местного значения</t>
  </si>
  <si>
    <t>2024-2025 годы</t>
  </si>
  <si>
    <t>Площадь капитально отремонтированных автомобильных дорог общего пользования местного значения, м2</t>
  </si>
  <si>
    <t>Мероприятие 04.05. Восстановлнение транспортно-эксплуатационных характеристик автомобильных дорог общего пользования местного значения</t>
  </si>
  <si>
    <t xml:space="preserve"> </t>
  </si>
  <si>
    <t>Мероприятие 02.10. Обеспечение транспортной инфраструктурой земельных участков, предоставленных многодетным семьям</t>
  </si>
  <si>
    <t>2024-2027 годы</t>
  </si>
  <si>
    <t>Управление благоустройства, МКУ "Упрдоркапстрой"</t>
  </si>
  <si>
    <r>
      <rPr>
        <b/>
        <sz val="10"/>
        <rFont val="Times New Roman"/>
        <family val="1"/>
        <charset val="204"/>
      </rPr>
      <t xml:space="preserve">Основное мероприятие 03 </t>
    </r>
    <r>
      <rPr>
        <sz val="10"/>
        <rFont val="Times New Roman"/>
        <family val="1"/>
        <charset val="204"/>
      </rPr>
      <t>Содержание автомобильных дорог местного значения</t>
    </r>
  </si>
  <si>
    <t>3</t>
  </si>
  <si>
    <t>2025-2027 годы</t>
  </si>
  <si>
    <t>Мероприятие 03.01  Содержание автомобильных дорог местного значения в границах городского округа, в том числе обеспечение функционирование парковок (парковочных мест)</t>
  </si>
  <si>
    <t>Подпрограмма 3 "Безопасность дорожного движения"</t>
  </si>
  <si>
    <r>
      <t xml:space="preserve">Основное мероприятие 01 </t>
    </r>
    <r>
      <rPr>
        <sz val="10"/>
        <rFont val="Times New Roman"/>
        <family val="1"/>
        <charset val="204"/>
      </rPr>
      <t>Обеспечение безопасного поведения на дорогах</t>
    </r>
  </si>
  <si>
    <r>
      <t xml:space="preserve">Мероприятие 01.01 </t>
    </r>
    <r>
      <rPr>
        <sz val="10"/>
        <rFont val="Times New Roman"/>
        <family val="1"/>
        <charset val="204"/>
      </rPr>
      <t>Обеспечение транспортной безопасности объектов дорожного хозяйства</t>
    </r>
  </si>
  <si>
    <r>
      <t xml:space="preserve">Мероприятие 01.02 </t>
    </r>
    <r>
      <rPr>
        <sz val="10"/>
        <rFont val="Times New Roman"/>
        <family val="1"/>
        <charset val="204"/>
      </rPr>
      <t>Мероприятия по обеспечению безопасности дорожного движения</t>
    </r>
  </si>
  <si>
    <t>Мероприятие 02.03 Строительство (реконструкция) автомобильных дорог местного значения</t>
  </si>
  <si>
    <t>2023-2024 годы</t>
  </si>
  <si>
    <t>Подпрограмма 5 "Обеспечивающая подпрограмма"</t>
  </si>
  <si>
    <t>Мероприятие 02.12 Финансирование работ по строительству и реконструкции автомобильных дорог общего пользования местного значения  (расходы не включенные в ГП МО)</t>
  </si>
  <si>
    <t>1</t>
  </si>
  <si>
    <t>2</t>
  </si>
  <si>
    <t>4</t>
  </si>
  <si>
    <t>5</t>
  </si>
  <si>
    <t>6</t>
  </si>
  <si>
    <t>Мероприятие 04.18 Финансирование работ по капитальному ремонту и ремонту автомобильных дорог общего пользования местного значения</t>
  </si>
  <si>
    <t xml:space="preserve">Приложение 2 к Постановлению Администрации Одинцовского городского округа                                                от _____________№______________     
 "Приложение 1 к муниципальной программе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</si>
</sst>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0"/>
    <numFmt numFmtId="165" formatCode="#,##0.00000"/>
    <numFmt numFmtId="166" formatCode="#,##0.000000"/>
    <numFmt numFmtId="167" formatCode="0.00000"/>
    <numFmt numFmtId="168" formatCode="0.000000000"/>
    <numFmt numFmtId="169" formatCode="#,##0.00000_ ;\-#,##0.00000\ 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6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justify"/>
    </xf>
    <xf numFmtId="164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top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justify" vertical="center" wrapText="1"/>
    </xf>
    <xf numFmtId="164" fontId="4" fillId="0" borderId="0" xfId="0" applyNumberFormat="1" applyFont="1" applyFill="1" applyAlignment="1">
      <alignment horizontal="center" vertical="top" wrapText="1"/>
    </xf>
    <xf numFmtId="49" fontId="2" fillId="0" borderId="0" xfId="0" applyNumberFormat="1" applyFont="1" applyFill="1" applyAlignment="1">
      <alignment vertical="top"/>
    </xf>
    <xf numFmtId="0" fontId="2" fillId="0" borderId="0" xfId="0" applyFont="1" applyFill="1" applyAlignment="1">
      <alignment horizontal="left"/>
    </xf>
    <xf numFmtId="165" fontId="2" fillId="0" borderId="2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right"/>
    </xf>
    <xf numFmtId="1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justify" vertical="top" wrapText="1"/>
    </xf>
    <xf numFmtId="166" fontId="2" fillId="0" borderId="2" xfId="0" applyNumberFormat="1" applyFont="1" applyFill="1" applyBorder="1" applyAlignment="1">
      <alignment horizontal="center" vertical="center" wrapText="1"/>
    </xf>
    <xf numFmtId="44" fontId="2" fillId="0" borderId="2" xfId="0" applyNumberFormat="1" applyFont="1" applyFill="1" applyBorder="1" applyAlignment="1">
      <alignment horizontal="center" vertical="center" wrapText="1"/>
    </xf>
    <xf numFmtId="167" fontId="2" fillId="0" borderId="2" xfId="1" applyNumberFormat="1" applyFont="1" applyFill="1" applyBorder="1" applyAlignment="1">
      <alignment horizontal="center" vertical="center" wrapText="1"/>
    </xf>
    <xf numFmtId="168" fontId="2" fillId="0" borderId="2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164" fontId="4" fillId="0" borderId="4" xfId="0" applyNumberFormat="1" applyFont="1" applyFill="1" applyBorder="1" applyAlignment="1">
      <alignment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9" xfId="0" applyFont="1" applyFill="1" applyBorder="1"/>
    <xf numFmtId="0" fontId="2" fillId="0" borderId="10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2" xfId="0" applyFont="1" applyFill="1" applyBorder="1"/>
    <xf numFmtId="0" fontId="2" fillId="0" borderId="11" xfId="0" applyFont="1" applyFill="1" applyBorder="1"/>
    <xf numFmtId="0" fontId="2" fillId="0" borderId="1" xfId="0" applyFont="1" applyFill="1" applyBorder="1"/>
    <xf numFmtId="0" fontId="2" fillId="0" borderId="15" xfId="0" applyFont="1" applyFill="1" applyBorder="1"/>
    <xf numFmtId="0" fontId="2" fillId="0" borderId="2" xfId="0" applyFont="1" applyFill="1" applyBorder="1" applyAlignment="1">
      <alignment vertical="center"/>
    </xf>
    <xf numFmtId="165" fontId="2" fillId="0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69" fontId="2" fillId="0" borderId="2" xfId="0" applyNumberFormat="1" applyFont="1" applyFill="1" applyBorder="1" applyAlignment="1">
      <alignment horizontal="center" vertical="center" wrapText="1"/>
    </xf>
    <xf numFmtId="169" fontId="4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165" fontId="2" fillId="0" borderId="8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top"/>
    </xf>
    <xf numFmtId="0" fontId="2" fillId="0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49" fontId="2" fillId="0" borderId="8" xfId="0" applyNumberFormat="1" applyFont="1" applyFill="1" applyBorder="1" applyAlignment="1">
      <alignment horizontal="center" vertical="top" wrapText="1"/>
    </xf>
    <xf numFmtId="49" fontId="2" fillId="0" borderId="7" xfId="0" applyNumberFormat="1" applyFont="1" applyFill="1" applyBorder="1" applyAlignment="1">
      <alignment horizontal="center" vertical="top" wrapText="1"/>
    </xf>
    <xf numFmtId="165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165" fontId="4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49" fontId="2" fillId="0" borderId="7" xfId="0" applyNumberFormat="1" applyFont="1" applyFill="1" applyBorder="1" applyAlignment="1">
      <alignment horizontal="center" vertical="top" wrapText="1"/>
    </xf>
    <xf numFmtId="165" fontId="2" fillId="0" borderId="3" xfId="0" applyNumberFormat="1" applyFont="1" applyFill="1" applyBorder="1" applyAlignment="1">
      <alignment horizontal="center" vertical="top" wrapText="1"/>
    </xf>
    <xf numFmtId="165" fontId="2" fillId="0" borderId="4" xfId="0" applyNumberFormat="1" applyFont="1" applyFill="1" applyBorder="1" applyAlignment="1">
      <alignment horizontal="center" vertical="top" wrapText="1"/>
    </xf>
    <xf numFmtId="165" fontId="2" fillId="0" borderId="5" xfId="0" applyNumberFormat="1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165" fontId="4" fillId="0" borderId="5" xfId="0" applyNumberFormat="1" applyFont="1" applyFill="1" applyBorder="1" applyAlignment="1">
      <alignment horizontal="center" vertical="center" wrapText="1"/>
    </xf>
    <xf numFmtId="165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165" fontId="2" fillId="0" borderId="8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/>
    </xf>
    <xf numFmtId="165" fontId="2" fillId="0" borderId="2" xfId="1" applyNumberFormat="1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right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 wrapText="1"/>
    </xf>
    <xf numFmtId="165" fontId="2" fillId="0" borderId="8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 wrapText="1"/>
    </xf>
    <xf numFmtId="165" fontId="2" fillId="0" borderId="8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top" wrapText="1"/>
    </xf>
    <xf numFmtId="49" fontId="2" fillId="0" borderId="8" xfId="0" applyNumberFormat="1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left" vertical="top" wrapText="1"/>
    </xf>
    <xf numFmtId="165" fontId="2" fillId="0" borderId="3" xfId="0" applyNumberFormat="1" applyFont="1" applyFill="1" applyBorder="1" applyAlignment="1">
      <alignment horizontal="center" vertical="top" wrapText="1"/>
    </xf>
    <xf numFmtId="165" fontId="2" fillId="0" borderId="4" xfId="0" applyNumberFormat="1" applyFont="1" applyFill="1" applyBorder="1" applyAlignment="1">
      <alignment horizontal="center" vertical="top" wrapText="1"/>
    </xf>
    <xf numFmtId="165" fontId="2" fillId="0" borderId="5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horizontal="center" vertical="center" wrapText="1"/>
    </xf>
    <xf numFmtId="166" fontId="2" fillId="0" borderId="4" xfId="0" applyNumberFormat="1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5" fontId="2" fillId="0" borderId="9" xfId="0" applyNumberFormat="1" applyFont="1" applyFill="1" applyBorder="1" applyAlignment="1">
      <alignment horizontal="center" vertical="center" wrapText="1"/>
    </xf>
    <xf numFmtId="165" fontId="2" fillId="0" borderId="10" xfId="0" applyNumberFormat="1" applyFont="1" applyFill="1" applyBorder="1" applyAlignment="1">
      <alignment horizontal="center" vertical="center" wrapText="1"/>
    </xf>
    <xf numFmtId="165" fontId="2" fillId="0" borderId="13" xfId="0" applyNumberFormat="1" applyFont="1" applyFill="1" applyBorder="1" applyAlignment="1">
      <alignment horizontal="center" vertical="center" wrapText="1"/>
    </xf>
    <xf numFmtId="165" fontId="2" fillId="0" borderId="1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1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top"/>
    </xf>
    <xf numFmtId="0" fontId="4" fillId="0" borderId="3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right" vertical="center" wrapText="1"/>
    </xf>
    <xf numFmtId="49" fontId="2" fillId="0" borderId="0" xfId="0" applyNumberFormat="1" applyFont="1" applyFill="1" applyAlignment="1">
      <alignment horizontal="left" vertical="top" wrapText="1"/>
    </xf>
    <xf numFmtId="165" fontId="2" fillId="0" borderId="3" xfId="1" applyNumberFormat="1" applyFont="1" applyFill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horizontal="center" vertical="center" wrapText="1"/>
    </xf>
    <xf numFmtId="165" fontId="2" fillId="0" borderId="5" xfId="1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165" fontId="2" fillId="0" borderId="9" xfId="0" applyNumberFormat="1" applyFont="1" applyFill="1" applyBorder="1" applyAlignment="1">
      <alignment horizontal="center" vertical="top" wrapText="1"/>
    </xf>
    <xf numFmtId="165" fontId="2" fillId="0" borderId="10" xfId="0" applyNumberFormat="1" applyFont="1" applyFill="1" applyBorder="1" applyAlignment="1">
      <alignment horizontal="center" vertical="top" wrapText="1"/>
    </xf>
    <xf numFmtId="165" fontId="2" fillId="0" borderId="13" xfId="0" applyNumberFormat="1" applyFont="1" applyFill="1" applyBorder="1" applyAlignment="1">
      <alignment horizontal="center" vertical="top" wrapText="1"/>
    </xf>
    <xf numFmtId="165" fontId="2" fillId="0" borderId="11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center" vertical="top" wrapText="1"/>
    </xf>
    <xf numFmtId="165" fontId="2" fillId="0" borderId="15" xfId="0" applyNumberFormat="1" applyFont="1" applyFill="1" applyBorder="1" applyAlignment="1">
      <alignment horizontal="center" vertical="top" wrapText="1"/>
    </xf>
    <xf numFmtId="165" fontId="2" fillId="0" borderId="6" xfId="0" applyNumberFormat="1" applyFont="1" applyFill="1" applyBorder="1" applyAlignment="1">
      <alignment horizontal="center" vertical="top" wrapText="1"/>
    </xf>
    <xf numFmtId="165" fontId="2" fillId="0" borderId="8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left" vertical="top" wrapText="1"/>
    </xf>
    <xf numFmtId="49" fontId="4" fillId="0" borderId="4" xfId="0" applyNumberFormat="1" applyFont="1" applyFill="1" applyBorder="1" applyAlignment="1">
      <alignment horizontal="left" vertical="top" wrapText="1"/>
    </xf>
    <xf numFmtId="49" fontId="4" fillId="0" borderId="5" xfId="0" applyNumberFormat="1" applyFont="1" applyFill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7"/>
  <sheetViews>
    <sheetView tabSelected="1" view="pageBreakPreview" zoomScale="90" zoomScaleNormal="90" zoomScaleSheetLayoutView="90" workbookViewId="0"/>
  </sheetViews>
  <sheetFormatPr defaultColWidth="9.140625" defaultRowHeight="12.75" x14ac:dyDescent="0.2"/>
  <cols>
    <col min="1" max="1" width="4.7109375" style="1" customWidth="1"/>
    <col min="2" max="2" width="24.42578125" style="1" customWidth="1"/>
    <col min="3" max="3" width="12.7109375" style="1" customWidth="1"/>
    <col min="4" max="4" width="16" style="1" customWidth="1"/>
    <col min="5" max="5" width="16" style="45" customWidth="1"/>
    <col min="6" max="6" width="16.7109375" style="3" customWidth="1"/>
    <col min="7" max="10" width="16.7109375" style="1" customWidth="1"/>
    <col min="11" max="11" width="17.7109375" style="3" customWidth="1"/>
    <col min="12" max="12" width="16" style="3" customWidth="1"/>
    <col min="13" max="13" width="17.42578125" style="3" customWidth="1"/>
    <col min="14" max="14" width="16.7109375" style="3" customWidth="1"/>
    <col min="15" max="15" width="28.85546875" style="1" customWidth="1"/>
    <col min="16" max="16" width="5.42578125" style="1" hidden="1" customWidth="1"/>
    <col min="17" max="17" width="13" style="1" hidden="1" customWidth="1"/>
    <col min="18" max="18" width="9.140625" style="1" hidden="1" customWidth="1"/>
    <col min="19" max="16384" width="9.140625" style="1"/>
  </cols>
  <sheetData>
    <row r="1" spans="1:18" s="3" customFormat="1" ht="86.25" customHeight="1" x14ac:dyDescent="0.2">
      <c r="A1" s="24"/>
      <c r="B1" s="24"/>
      <c r="C1" s="24"/>
      <c r="D1" s="24"/>
      <c r="E1" s="39"/>
      <c r="F1" s="24"/>
      <c r="G1" s="24"/>
      <c r="H1" s="24"/>
      <c r="I1" s="24"/>
      <c r="J1" s="24"/>
      <c r="K1" s="24"/>
      <c r="L1" s="24"/>
      <c r="M1" s="24"/>
      <c r="N1" s="116" t="s">
        <v>93</v>
      </c>
      <c r="O1" s="116"/>
      <c r="P1" s="28"/>
      <c r="Q1" s="28"/>
      <c r="R1" s="28"/>
    </row>
    <row r="2" spans="1:18" s="3" customFormat="1" ht="22.5" customHeight="1" x14ac:dyDescent="0.25">
      <c r="A2" s="147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24"/>
      <c r="Q2" s="24"/>
      <c r="R2" s="24"/>
    </row>
    <row r="3" spans="1:18" s="3" customFormat="1" ht="21.75" customHeight="1" x14ac:dyDescent="0.2">
      <c r="A3" s="148" t="s">
        <v>52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24"/>
      <c r="Q3" s="24"/>
      <c r="R3" s="24"/>
    </row>
    <row r="4" spans="1:18" s="3" customFormat="1" ht="30" customHeight="1" x14ac:dyDescent="0.2">
      <c r="A4" s="152" t="s">
        <v>1</v>
      </c>
      <c r="B4" s="153" t="s">
        <v>29</v>
      </c>
      <c r="C4" s="153" t="s">
        <v>2</v>
      </c>
      <c r="D4" s="153" t="s">
        <v>3</v>
      </c>
      <c r="E4" s="150" t="s">
        <v>60</v>
      </c>
      <c r="F4" s="163" t="s">
        <v>5</v>
      </c>
      <c r="G4" s="165" t="s">
        <v>4</v>
      </c>
      <c r="H4" s="166"/>
      <c r="I4" s="166"/>
      <c r="J4" s="166"/>
      <c r="K4" s="166"/>
      <c r="L4" s="166"/>
      <c r="M4" s="25"/>
      <c r="N4" s="25"/>
      <c r="O4" s="150" t="s">
        <v>34</v>
      </c>
      <c r="P4" s="157" t="s">
        <v>33</v>
      </c>
      <c r="Q4" s="158"/>
      <c r="R4" s="159"/>
    </row>
    <row r="5" spans="1:18" s="3" customFormat="1" ht="30" customHeight="1" x14ac:dyDescent="0.2">
      <c r="A5" s="152"/>
      <c r="B5" s="153"/>
      <c r="C5" s="153"/>
      <c r="D5" s="153"/>
      <c r="E5" s="151"/>
      <c r="F5" s="164"/>
      <c r="G5" s="167" t="s">
        <v>6</v>
      </c>
      <c r="H5" s="168"/>
      <c r="I5" s="168"/>
      <c r="J5" s="168"/>
      <c r="K5" s="169"/>
      <c r="L5" s="16" t="s">
        <v>7</v>
      </c>
      <c r="M5" s="16" t="s">
        <v>8</v>
      </c>
      <c r="N5" s="16" t="s">
        <v>24</v>
      </c>
      <c r="O5" s="151"/>
      <c r="P5" s="160"/>
      <c r="Q5" s="161"/>
      <c r="R5" s="162"/>
    </row>
    <row r="6" spans="1:18" s="3" customFormat="1" ht="18.75" customHeight="1" x14ac:dyDescent="0.2">
      <c r="A6" s="129" t="s">
        <v>53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1"/>
    </row>
    <row r="7" spans="1:18" s="3" customFormat="1" ht="19.5" customHeight="1" x14ac:dyDescent="0.2">
      <c r="A7" s="105"/>
      <c r="B7" s="145" t="s">
        <v>23</v>
      </c>
      <c r="C7" s="109" t="s">
        <v>25</v>
      </c>
      <c r="D7" s="37" t="s">
        <v>9</v>
      </c>
      <c r="E7" s="40">
        <f>SUM(F7+G7+L7+M7+N7)</f>
        <v>1154575.6600000001</v>
      </c>
      <c r="F7" s="12">
        <f>SUM(F8+F9)</f>
        <v>247354.96</v>
      </c>
      <c r="G7" s="117">
        <f>SUM(G8+G9)</f>
        <v>234322.7</v>
      </c>
      <c r="H7" s="118"/>
      <c r="I7" s="118"/>
      <c r="J7" s="118"/>
      <c r="K7" s="119"/>
      <c r="L7" s="12">
        <f>SUM(L8+L9)</f>
        <v>222242</v>
      </c>
      <c r="M7" s="12">
        <f>SUM(M8+M9)</f>
        <v>225328</v>
      </c>
      <c r="N7" s="12">
        <f>SUM(N8+N9)</f>
        <v>225328</v>
      </c>
      <c r="O7" s="109" t="s">
        <v>10</v>
      </c>
      <c r="P7" s="29"/>
      <c r="Q7" s="30"/>
      <c r="R7" s="31"/>
    </row>
    <row r="8" spans="1:18" s="3" customFormat="1" ht="38.25" x14ac:dyDescent="0.2">
      <c r="A8" s="144"/>
      <c r="B8" s="146"/>
      <c r="C8" s="111"/>
      <c r="D8" s="17" t="s">
        <v>11</v>
      </c>
      <c r="E8" s="12">
        <f>SUM(F8+G8+L8+M8+N8)</f>
        <v>522128.5</v>
      </c>
      <c r="F8" s="12">
        <f>SUM(F14)</f>
        <v>61743</v>
      </c>
      <c r="G8" s="117">
        <f>SUM(G14)</f>
        <v>57204</v>
      </c>
      <c r="H8" s="118"/>
      <c r="I8" s="118"/>
      <c r="J8" s="118"/>
      <c r="K8" s="119"/>
      <c r="L8" s="12">
        <f>SUM(L14)</f>
        <v>133120.29999999999</v>
      </c>
      <c r="M8" s="12">
        <f>SUM(M14)</f>
        <v>135030.6</v>
      </c>
      <c r="N8" s="12">
        <f>SUM(N14)</f>
        <v>135030.6</v>
      </c>
      <c r="O8" s="111"/>
      <c r="P8" s="32"/>
      <c r="Q8" s="24"/>
      <c r="R8" s="33"/>
    </row>
    <row r="9" spans="1:18" s="3" customFormat="1" ht="51.75" customHeight="1" x14ac:dyDescent="0.2">
      <c r="A9" s="144"/>
      <c r="B9" s="146"/>
      <c r="C9" s="111"/>
      <c r="D9" s="17" t="s">
        <v>12</v>
      </c>
      <c r="E9" s="12">
        <f>SUM(F9+G9+L9+M9+N9)</f>
        <v>632447.16</v>
      </c>
      <c r="F9" s="12">
        <f>SUM(F12+F15)</f>
        <v>185611.96</v>
      </c>
      <c r="G9" s="117">
        <f>SUM(G12+G15)</f>
        <v>177118.7</v>
      </c>
      <c r="H9" s="118"/>
      <c r="I9" s="118"/>
      <c r="J9" s="118"/>
      <c r="K9" s="119"/>
      <c r="L9" s="12">
        <f>SUM(L15+L12)</f>
        <v>89121.7</v>
      </c>
      <c r="M9" s="12">
        <f>SUM(M12+M15)</f>
        <v>90297.4</v>
      </c>
      <c r="N9" s="12">
        <f>SUM(N12+N15)</f>
        <v>90297.4</v>
      </c>
      <c r="O9" s="110"/>
      <c r="P9" s="34"/>
      <c r="Q9" s="35"/>
      <c r="R9" s="36"/>
    </row>
    <row r="10" spans="1:18" s="3" customFormat="1" ht="19.5" customHeight="1" x14ac:dyDescent="0.2">
      <c r="A10" s="105" t="s">
        <v>87</v>
      </c>
      <c r="B10" s="154" t="s">
        <v>28</v>
      </c>
      <c r="C10" s="109" t="s">
        <v>25</v>
      </c>
      <c r="D10" s="190" t="s">
        <v>9</v>
      </c>
      <c r="E10" s="38">
        <f>SUM(F10+G10+L10+M10+N10)</f>
        <v>34942.660000000003</v>
      </c>
      <c r="F10" s="103">
        <f>SUM(F12)</f>
        <v>4250.96</v>
      </c>
      <c r="G10" s="132">
        <f>SUM(G12)</f>
        <v>9136.7000000000007</v>
      </c>
      <c r="H10" s="133"/>
      <c r="I10" s="133"/>
      <c r="J10" s="133"/>
      <c r="K10" s="134"/>
      <c r="L10" s="103">
        <f>SUM(L12)</f>
        <v>7185</v>
      </c>
      <c r="M10" s="103">
        <f>SUM(M12)</f>
        <v>7185</v>
      </c>
      <c r="N10" s="103">
        <f>SUM(N12)</f>
        <v>7185</v>
      </c>
      <c r="O10" s="109" t="s">
        <v>10</v>
      </c>
      <c r="P10" s="178" t="s">
        <v>37</v>
      </c>
      <c r="Q10" s="179"/>
      <c r="R10" s="180"/>
    </row>
    <row r="11" spans="1:18" s="3" customFormat="1" ht="1.5" customHeight="1" x14ac:dyDescent="0.2">
      <c r="A11" s="144"/>
      <c r="B11" s="155"/>
      <c r="C11" s="111"/>
      <c r="D11" s="191"/>
      <c r="E11" s="41"/>
      <c r="F11" s="104"/>
      <c r="G11" s="135"/>
      <c r="H11" s="136"/>
      <c r="I11" s="136"/>
      <c r="J11" s="136"/>
      <c r="K11" s="137"/>
      <c r="L11" s="104"/>
      <c r="M11" s="104"/>
      <c r="N11" s="104"/>
      <c r="O11" s="111"/>
      <c r="P11" s="184"/>
      <c r="Q11" s="185"/>
      <c r="R11" s="186"/>
    </row>
    <row r="12" spans="1:18" s="3" customFormat="1" ht="107.25" customHeight="1" x14ac:dyDescent="0.2">
      <c r="A12" s="106"/>
      <c r="B12" s="156"/>
      <c r="C12" s="110"/>
      <c r="D12" s="17" t="s">
        <v>12</v>
      </c>
      <c r="E12" s="12">
        <f>SUM(F12+G12+L12+M12+N12)</f>
        <v>34942.660000000003</v>
      </c>
      <c r="F12" s="12">
        <v>4250.96</v>
      </c>
      <c r="G12" s="117">
        <v>9136.7000000000007</v>
      </c>
      <c r="H12" s="118"/>
      <c r="I12" s="118"/>
      <c r="J12" s="118"/>
      <c r="K12" s="119"/>
      <c r="L12" s="12">
        <v>7185</v>
      </c>
      <c r="M12" s="12">
        <v>7185</v>
      </c>
      <c r="N12" s="12">
        <v>7185</v>
      </c>
      <c r="O12" s="110"/>
      <c r="P12" s="181"/>
      <c r="Q12" s="182"/>
      <c r="R12" s="183"/>
    </row>
    <row r="13" spans="1:18" s="3" customFormat="1" ht="19.5" customHeight="1" x14ac:dyDescent="0.2">
      <c r="A13" s="60" t="s">
        <v>88</v>
      </c>
      <c r="B13" s="107" t="s">
        <v>65</v>
      </c>
      <c r="C13" s="109" t="s">
        <v>25</v>
      </c>
      <c r="D13" s="62" t="s">
        <v>9</v>
      </c>
      <c r="E13" s="61">
        <f>SUM(F13+G13+L13+M13+N13)</f>
        <v>1119633</v>
      </c>
      <c r="F13" s="99">
        <f>SUM(F14+F15)</f>
        <v>243104</v>
      </c>
      <c r="G13" s="117">
        <f>SUM(G14+G15)</f>
        <v>225186</v>
      </c>
      <c r="H13" s="118"/>
      <c r="I13" s="118"/>
      <c r="J13" s="118"/>
      <c r="K13" s="119"/>
      <c r="L13" s="12">
        <f>SUM(L14+L15)</f>
        <v>215057</v>
      </c>
      <c r="M13" s="12">
        <f>SUM(M14+M15)</f>
        <v>218143</v>
      </c>
      <c r="N13" s="12">
        <f>SUM(N14+N15)</f>
        <v>218143</v>
      </c>
      <c r="O13" s="109" t="s">
        <v>10</v>
      </c>
      <c r="P13" s="63"/>
      <c r="Q13" s="64"/>
      <c r="R13" s="65"/>
    </row>
    <row r="14" spans="1:18" s="3" customFormat="1" ht="38.25" customHeight="1" x14ac:dyDescent="0.2">
      <c r="A14" s="60"/>
      <c r="B14" s="112"/>
      <c r="C14" s="111"/>
      <c r="D14" s="62" t="s">
        <v>11</v>
      </c>
      <c r="E14" s="61">
        <f>SUM(F14+G14+L14+M14+N14)</f>
        <v>522128.5</v>
      </c>
      <c r="F14" s="99">
        <v>61743</v>
      </c>
      <c r="G14" s="117">
        <v>57204</v>
      </c>
      <c r="H14" s="118"/>
      <c r="I14" s="118"/>
      <c r="J14" s="118"/>
      <c r="K14" s="119"/>
      <c r="L14" s="12">
        <v>133120.29999999999</v>
      </c>
      <c r="M14" s="12">
        <v>135030.6</v>
      </c>
      <c r="N14" s="12">
        <v>135030.6</v>
      </c>
      <c r="O14" s="111"/>
      <c r="P14" s="63"/>
      <c r="Q14" s="64"/>
      <c r="R14" s="65"/>
    </row>
    <row r="15" spans="1:18" s="3" customFormat="1" ht="99.75" customHeight="1" x14ac:dyDescent="0.2">
      <c r="A15" s="59"/>
      <c r="B15" s="112"/>
      <c r="C15" s="111"/>
      <c r="D15" s="62" t="s">
        <v>12</v>
      </c>
      <c r="E15" s="61">
        <f>SUM(F15+G15+L15+M15+N15)</f>
        <v>597504.5</v>
      </c>
      <c r="F15" s="99">
        <v>181361</v>
      </c>
      <c r="G15" s="117">
        <v>167982</v>
      </c>
      <c r="H15" s="118"/>
      <c r="I15" s="118"/>
      <c r="J15" s="118"/>
      <c r="K15" s="119"/>
      <c r="L15" s="12">
        <v>81936.7</v>
      </c>
      <c r="M15" s="12">
        <v>83112.399999999994</v>
      </c>
      <c r="N15" s="12">
        <v>83112.399999999994</v>
      </c>
      <c r="O15" s="110"/>
      <c r="P15" s="63"/>
      <c r="Q15" s="64"/>
      <c r="R15" s="65"/>
    </row>
    <row r="16" spans="1:18" s="3" customFormat="1" ht="19.5" customHeight="1" x14ac:dyDescent="0.2">
      <c r="A16" s="105"/>
      <c r="B16" s="107" t="s">
        <v>43</v>
      </c>
      <c r="C16" s="109"/>
      <c r="D16" s="109"/>
      <c r="E16" s="138" t="s">
        <v>62</v>
      </c>
      <c r="F16" s="101" t="s">
        <v>5</v>
      </c>
      <c r="G16" s="103" t="s">
        <v>66</v>
      </c>
      <c r="H16" s="117" t="s">
        <v>44</v>
      </c>
      <c r="I16" s="118"/>
      <c r="J16" s="118"/>
      <c r="K16" s="119"/>
      <c r="L16" s="103" t="s">
        <v>7</v>
      </c>
      <c r="M16" s="103" t="s">
        <v>8</v>
      </c>
      <c r="N16" s="103" t="s">
        <v>24</v>
      </c>
      <c r="O16" s="51"/>
      <c r="P16" s="56"/>
      <c r="Q16" s="57"/>
      <c r="R16" s="58"/>
    </row>
    <row r="17" spans="1:18" s="3" customFormat="1" ht="38.25" customHeight="1" x14ac:dyDescent="0.2">
      <c r="A17" s="144"/>
      <c r="B17" s="112"/>
      <c r="C17" s="111"/>
      <c r="D17" s="111"/>
      <c r="E17" s="139"/>
      <c r="F17" s="102"/>
      <c r="G17" s="104"/>
      <c r="H17" s="54" t="s">
        <v>45</v>
      </c>
      <c r="I17" s="54" t="s">
        <v>46</v>
      </c>
      <c r="J17" s="54" t="s">
        <v>47</v>
      </c>
      <c r="K17" s="54" t="s">
        <v>48</v>
      </c>
      <c r="L17" s="104"/>
      <c r="M17" s="104"/>
      <c r="N17" s="104"/>
      <c r="O17" s="52"/>
      <c r="P17" s="56"/>
      <c r="Q17" s="57"/>
      <c r="R17" s="58"/>
    </row>
    <row r="18" spans="1:18" s="3" customFormat="1" ht="55.5" customHeight="1" x14ac:dyDescent="0.2">
      <c r="A18" s="106"/>
      <c r="B18" s="108"/>
      <c r="C18" s="110"/>
      <c r="D18" s="110"/>
      <c r="E18" s="48">
        <v>100</v>
      </c>
      <c r="F18" s="26">
        <v>100</v>
      </c>
      <c r="G18" s="26">
        <v>100</v>
      </c>
      <c r="H18" s="26">
        <v>100</v>
      </c>
      <c r="I18" s="26">
        <v>100</v>
      </c>
      <c r="J18" s="26">
        <v>100</v>
      </c>
      <c r="K18" s="26">
        <v>100</v>
      </c>
      <c r="L18" s="26">
        <v>100</v>
      </c>
      <c r="M18" s="26" t="s">
        <v>55</v>
      </c>
      <c r="N18" s="26">
        <v>100</v>
      </c>
      <c r="O18" s="52"/>
      <c r="P18" s="56"/>
      <c r="Q18" s="57"/>
      <c r="R18" s="58"/>
    </row>
    <row r="19" spans="1:18" s="3" customFormat="1" ht="22.9" customHeight="1" x14ac:dyDescent="0.2">
      <c r="A19" s="141" t="s">
        <v>13</v>
      </c>
      <c r="B19" s="142"/>
      <c r="C19" s="142"/>
      <c r="D19" s="143"/>
      <c r="E19" s="50">
        <f>SUM(E21+E20)</f>
        <v>1154575.6600000001</v>
      </c>
      <c r="F19" s="13">
        <f t="shared" ref="E19:G21" si="0">SUM(F7)</f>
        <v>247354.96</v>
      </c>
      <c r="G19" s="120">
        <f t="shared" si="0"/>
        <v>234322.7</v>
      </c>
      <c r="H19" s="121"/>
      <c r="I19" s="121"/>
      <c r="J19" s="121"/>
      <c r="K19" s="122"/>
      <c r="L19" s="13">
        <f t="shared" ref="L19:N21" si="1">SUM(L7)</f>
        <v>222242</v>
      </c>
      <c r="M19" s="13">
        <f t="shared" si="1"/>
        <v>225328</v>
      </c>
      <c r="N19" s="13">
        <f t="shared" si="1"/>
        <v>225328</v>
      </c>
      <c r="O19" s="138"/>
      <c r="P19" s="29"/>
      <c r="Q19" s="30"/>
      <c r="R19" s="31"/>
    </row>
    <row r="20" spans="1:18" s="3" customFormat="1" ht="22.5" customHeight="1" x14ac:dyDescent="0.2">
      <c r="A20" s="141" t="s">
        <v>11</v>
      </c>
      <c r="B20" s="142"/>
      <c r="C20" s="142"/>
      <c r="D20" s="143"/>
      <c r="E20" s="50">
        <f t="shared" si="0"/>
        <v>522128.5</v>
      </c>
      <c r="F20" s="98">
        <f t="shared" si="0"/>
        <v>61743</v>
      </c>
      <c r="G20" s="120">
        <f t="shared" si="0"/>
        <v>57204</v>
      </c>
      <c r="H20" s="121"/>
      <c r="I20" s="121"/>
      <c r="J20" s="121"/>
      <c r="K20" s="122"/>
      <c r="L20" s="69">
        <f t="shared" si="1"/>
        <v>133120.29999999999</v>
      </c>
      <c r="M20" s="69">
        <f t="shared" si="1"/>
        <v>135030.6</v>
      </c>
      <c r="N20" s="69">
        <f t="shared" si="1"/>
        <v>135030.6</v>
      </c>
      <c r="O20" s="139"/>
      <c r="P20" s="32"/>
      <c r="Q20" s="24"/>
      <c r="R20" s="33"/>
    </row>
    <row r="21" spans="1:18" s="3" customFormat="1" ht="22.5" customHeight="1" x14ac:dyDescent="0.2">
      <c r="A21" s="141" t="s">
        <v>12</v>
      </c>
      <c r="B21" s="142"/>
      <c r="C21" s="142"/>
      <c r="D21" s="143"/>
      <c r="E21" s="50">
        <f t="shared" si="0"/>
        <v>632447.16</v>
      </c>
      <c r="F21" s="13">
        <f t="shared" si="0"/>
        <v>185611.96</v>
      </c>
      <c r="G21" s="120">
        <f t="shared" si="0"/>
        <v>177118.7</v>
      </c>
      <c r="H21" s="121"/>
      <c r="I21" s="121"/>
      <c r="J21" s="121"/>
      <c r="K21" s="122"/>
      <c r="L21" s="13">
        <f t="shared" si="1"/>
        <v>89121.7</v>
      </c>
      <c r="M21" s="13">
        <f t="shared" si="1"/>
        <v>90297.4</v>
      </c>
      <c r="N21" s="13">
        <f t="shared" si="1"/>
        <v>90297.4</v>
      </c>
      <c r="O21" s="140"/>
      <c r="P21" s="32"/>
      <c r="Q21" s="24"/>
      <c r="R21" s="33"/>
    </row>
    <row r="22" spans="1:18" s="3" customFormat="1" ht="19.5" customHeight="1" x14ac:dyDescent="0.2">
      <c r="A22" s="129" t="s">
        <v>54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1"/>
      <c r="P22" s="34"/>
      <c r="Q22" s="35"/>
      <c r="R22" s="36"/>
    </row>
    <row r="23" spans="1:18" s="3" customFormat="1" ht="19.5" customHeight="1" x14ac:dyDescent="0.2">
      <c r="A23" s="105"/>
      <c r="B23" s="145" t="s">
        <v>14</v>
      </c>
      <c r="C23" s="109" t="s">
        <v>25</v>
      </c>
      <c r="D23" s="18" t="s">
        <v>9</v>
      </c>
      <c r="E23" s="12">
        <f>SUM(E24+E25)</f>
        <v>3144906.8856099998</v>
      </c>
      <c r="F23" s="12">
        <f>SUM(F24+F25)</f>
        <v>1662876.4183700001</v>
      </c>
      <c r="G23" s="117">
        <f>SUM(G24+G25)</f>
        <v>1094809.71924</v>
      </c>
      <c r="H23" s="118"/>
      <c r="I23" s="118"/>
      <c r="J23" s="118"/>
      <c r="K23" s="119"/>
      <c r="L23" s="12">
        <f>SUM(L24+L25)</f>
        <v>387220.74799999996</v>
      </c>
      <c r="M23" s="12">
        <f>SUM(M25+M24)</f>
        <v>0</v>
      </c>
      <c r="N23" s="12">
        <f>SUM(N25+N24)</f>
        <v>0</v>
      </c>
      <c r="O23" s="109" t="s">
        <v>15</v>
      </c>
      <c r="P23" s="29"/>
      <c r="Q23" s="30"/>
      <c r="R23" s="31"/>
    </row>
    <row r="24" spans="1:18" s="3" customFormat="1" ht="38.25" x14ac:dyDescent="0.2">
      <c r="A24" s="144"/>
      <c r="B24" s="146"/>
      <c r="C24" s="111"/>
      <c r="D24" s="18" t="s">
        <v>11</v>
      </c>
      <c r="E24" s="12">
        <f>SUM(F24+G24+L24+M24+N24)</f>
        <v>2885472.6519999998</v>
      </c>
      <c r="F24" s="12">
        <f>SUM(F27+F35+F40)</f>
        <v>1562860.8900000001</v>
      </c>
      <c r="G24" s="117">
        <f>SUM(G27+G35+G40)</f>
        <v>954752.05300000007</v>
      </c>
      <c r="H24" s="118"/>
      <c r="I24" s="118"/>
      <c r="J24" s="118"/>
      <c r="K24" s="119"/>
      <c r="L24" s="12">
        <f>SUM(L27+L35+L40)</f>
        <v>367859.70899999997</v>
      </c>
      <c r="M24" s="12">
        <f>SUM(M26+M35+M40)</f>
        <v>0</v>
      </c>
      <c r="N24" s="12">
        <f>SUM(N27+N35+N40)</f>
        <v>0</v>
      </c>
      <c r="O24" s="111"/>
      <c r="P24" s="32"/>
      <c r="Q24" s="24"/>
      <c r="R24" s="33"/>
    </row>
    <row r="25" spans="1:18" s="3" customFormat="1" ht="51.75" customHeight="1" x14ac:dyDescent="0.2">
      <c r="A25" s="106"/>
      <c r="B25" s="187"/>
      <c r="C25" s="110"/>
      <c r="D25" s="19" t="s">
        <v>12</v>
      </c>
      <c r="E25" s="12">
        <f>SUM(F25+G25+L25+M25+N25)</f>
        <v>259434.23360999997</v>
      </c>
      <c r="F25" s="12">
        <f>SUM(F28+F33+F36+F38+F41)</f>
        <v>100015.52836999999</v>
      </c>
      <c r="G25" s="117">
        <f>SUM(G28+G33+G36+G38+G41)</f>
        <v>140057.66623999999</v>
      </c>
      <c r="H25" s="118"/>
      <c r="I25" s="118"/>
      <c r="J25" s="118"/>
      <c r="K25" s="119"/>
      <c r="L25" s="12">
        <f>SUM(L28+L33+L38+L41)</f>
        <v>19361.039000000001</v>
      </c>
      <c r="M25" s="12">
        <f>SUM(M28+M33+M36+M38+M41)</f>
        <v>0</v>
      </c>
      <c r="N25" s="12">
        <f>SUM(N28+N33+N36+N38+N41)</f>
        <v>0</v>
      </c>
      <c r="O25" s="110"/>
      <c r="P25" s="34"/>
      <c r="Q25" s="35"/>
      <c r="R25" s="36"/>
    </row>
    <row r="26" spans="1:18" s="3" customFormat="1" ht="18.75" customHeight="1" x14ac:dyDescent="0.2">
      <c r="A26" s="105" t="s">
        <v>87</v>
      </c>
      <c r="B26" s="107" t="s">
        <v>35</v>
      </c>
      <c r="C26" s="109" t="s">
        <v>25</v>
      </c>
      <c r="D26" s="19" t="s">
        <v>9</v>
      </c>
      <c r="E26" s="12">
        <f>SUM(F26+G26+L26+M26+N26)</f>
        <v>1502740.3753</v>
      </c>
      <c r="F26" s="12">
        <f>SUM(F27+F28)</f>
        <v>1001847.3753000001</v>
      </c>
      <c r="G26" s="117">
        <f>SUM(G27+G28)</f>
        <v>500893</v>
      </c>
      <c r="H26" s="118"/>
      <c r="I26" s="118"/>
      <c r="J26" s="118"/>
      <c r="K26" s="119"/>
      <c r="L26" s="12">
        <f>SUM(L27+L28)</f>
        <v>0</v>
      </c>
      <c r="M26" s="12">
        <f>SUM(M27+M28)</f>
        <v>0</v>
      </c>
      <c r="N26" s="12">
        <f>SUM(N27+N28)</f>
        <v>0</v>
      </c>
      <c r="O26" s="109" t="s">
        <v>22</v>
      </c>
      <c r="P26" s="178" t="s">
        <v>38</v>
      </c>
      <c r="Q26" s="179"/>
      <c r="R26" s="180"/>
    </row>
    <row r="27" spans="1:18" s="3" customFormat="1" ht="38.25" customHeight="1" x14ac:dyDescent="0.2">
      <c r="A27" s="144"/>
      <c r="B27" s="112"/>
      <c r="C27" s="111"/>
      <c r="D27" s="19" t="s">
        <v>11</v>
      </c>
      <c r="E27" s="12">
        <f>SUM(F27+G27+L27+M27+N27)</f>
        <v>1414301.1260000002</v>
      </c>
      <c r="F27" s="12">
        <v>950975.10100000002</v>
      </c>
      <c r="G27" s="117">
        <v>463326.02500000002</v>
      </c>
      <c r="H27" s="118"/>
      <c r="I27" s="118"/>
      <c r="J27" s="118"/>
      <c r="K27" s="119"/>
      <c r="L27" s="12">
        <v>0</v>
      </c>
      <c r="M27" s="12">
        <v>0</v>
      </c>
      <c r="N27" s="12">
        <v>0</v>
      </c>
      <c r="O27" s="111"/>
      <c r="P27" s="184"/>
      <c r="Q27" s="185"/>
      <c r="R27" s="186"/>
    </row>
    <row r="28" spans="1:18" s="3" customFormat="1" ht="51.75" customHeight="1" x14ac:dyDescent="0.2">
      <c r="A28" s="106"/>
      <c r="B28" s="108"/>
      <c r="C28" s="110"/>
      <c r="D28" s="19" t="s">
        <v>12</v>
      </c>
      <c r="E28" s="12">
        <f>SUM(F28+G28+L28+M28+N28)</f>
        <v>88439.249299999996</v>
      </c>
      <c r="F28" s="12">
        <v>50872.274299999997</v>
      </c>
      <c r="G28" s="117">
        <v>37566.974999999999</v>
      </c>
      <c r="H28" s="118"/>
      <c r="I28" s="118"/>
      <c r="J28" s="118"/>
      <c r="K28" s="119"/>
      <c r="L28" s="12">
        <v>0</v>
      </c>
      <c r="M28" s="12">
        <v>0</v>
      </c>
      <c r="N28" s="12">
        <v>0</v>
      </c>
      <c r="O28" s="110"/>
      <c r="P28" s="181"/>
      <c r="Q28" s="182"/>
      <c r="R28" s="183"/>
    </row>
    <row r="29" spans="1:18" s="3" customFormat="1" ht="18.75" customHeight="1" x14ac:dyDescent="0.2">
      <c r="A29" s="105"/>
      <c r="B29" s="107" t="s">
        <v>50</v>
      </c>
      <c r="C29" s="109"/>
      <c r="D29" s="109"/>
      <c r="E29" s="138" t="s">
        <v>49</v>
      </c>
      <c r="F29" s="101">
        <v>2023</v>
      </c>
      <c r="G29" s="103" t="s">
        <v>61</v>
      </c>
      <c r="H29" s="117" t="s">
        <v>44</v>
      </c>
      <c r="I29" s="118"/>
      <c r="J29" s="118"/>
      <c r="K29" s="119"/>
      <c r="L29" s="103" t="s">
        <v>7</v>
      </c>
      <c r="M29" s="103" t="s">
        <v>8</v>
      </c>
      <c r="N29" s="103" t="s">
        <v>24</v>
      </c>
      <c r="O29" s="109"/>
      <c r="P29" s="56"/>
      <c r="Q29" s="57"/>
      <c r="R29" s="58"/>
    </row>
    <row r="30" spans="1:18" s="3" customFormat="1" ht="38.25" customHeight="1" x14ac:dyDescent="0.2">
      <c r="A30" s="144"/>
      <c r="B30" s="112"/>
      <c r="C30" s="111"/>
      <c r="D30" s="111"/>
      <c r="E30" s="139"/>
      <c r="F30" s="102"/>
      <c r="G30" s="104"/>
      <c r="H30" s="12" t="s">
        <v>45</v>
      </c>
      <c r="I30" s="12" t="s">
        <v>46</v>
      </c>
      <c r="J30" s="12" t="s">
        <v>47</v>
      </c>
      <c r="K30" s="12" t="s">
        <v>48</v>
      </c>
      <c r="L30" s="104"/>
      <c r="M30" s="104"/>
      <c r="N30" s="104"/>
      <c r="O30" s="111"/>
      <c r="P30" s="56"/>
      <c r="Q30" s="57"/>
      <c r="R30" s="58"/>
    </row>
    <row r="31" spans="1:18" s="3" customFormat="1" ht="31.5" customHeight="1" x14ac:dyDescent="0.2">
      <c r="A31" s="106"/>
      <c r="B31" s="108"/>
      <c r="C31" s="110"/>
      <c r="D31" s="110"/>
      <c r="E31" s="49">
        <v>1.89</v>
      </c>
      <c r="F31" s="12">
        <v>1.89</v>
      </c>
      <c r="G31" s="12">
        <v>1.89</v>
      </c>
      <c r="H31" s="12">
        <v>0</v>
      </c>
      <c r="I31" s="12">
        <v>0</v>
      </c>
      <c r="J31" s="12">
        <v>0</v>
      </c>
      <c r="K31" s="12">
        <v>1.89</v>
      </c>
      <c r="L31" s="12">
        <v>0</v>
      </c>
      <c r="M31" s="12">
        <v>0</v>
      </c>
      <c r="N31" s="12">
        <v>0</v>
      </c>
      <c r="O31" s="110"/>
      <c r="P31" s="56"/>
      <c r="Q31" s="57"/>
      <c r="R31" s="58"/>
    </row>
    <row r="32" spans="1:18" s="3" customFormat="1" ht="19.5" customHeight="1" x14ac:dyDescent="0.2">
      <c r="A32" s="105" t="s">
        <v>88</v>
      </c>
      <c r="B32" s="107" t="s">
        <v>56</v>
      </c>
      <c r="C32" s="109" t="s">
        <v>25</v>
      </c>
      <c r="D32" s="19" t="s">
        <v>9</v>
      </c>
      <c r="E32" s="12">
        <f>SUM(E33)</f>
        <v>56453.861170000004</v>
      </c>
      <c r="F32" s="12">
        <f>SUM(F33)</f>
        <v>16938.737069999999</v>
      </c>
      <c r="G32" s="117">
        <f>SUM(G33)</f>
        <v>39515.124100000001</v>
      </c>
      <c r="H32" s="118"/>
      <c r="I32" s="118"/>
      <c r="J32" s="118"/>
      <c r="K32" s="119"/>
      <c r="L32" s="12">
        <f>SUM(L33)</f>
        <v>0</v>
      </c>
      <c r="M32" s="12">
        <f>SUM(M33)</f>
        <v>0</v>
      </c>
      <c r="N32" s="12">
        <f>SUM(N33)</f>
        <v>0</v>
      </c>
      <c r="O32" s="109" t="s">
        <v>16</v>
      </c>
      <c r="P32" s="178" t="s">
        <v>38</v>
      </c>
      <c r="Q32" s="179"/>
      <c r="R32" s="180"/>
    </row>
    <row r="33" spans="1:18" s="3" customFormat="1" ht="81" customHeight="1" x14ac:dyDescent="0.2">
      <c r="A33" s="106"/>
      <c r="B33" s="108"/>
      <c r="C33" s="110"/>
      <c r="D33" s="53" t="s">
        <v>12</v>
      </c>
      <c r="E33" s="12">
        <f>SUM(F33+G33+L33+M33+N33)</f>
        <v>56453.861170000004</v>
      </c>
      <c r="F33" s="14">
        <v>16938.737069999999</v>
      </c>
      <c r="G33" s="113">
        <v>39515.124100000001</v>
      </c>
      <c r="H33" s="114"/>
      <c r="I33" s="114"/>
      <c r="J33" s="114"/>
      <c r="K33" s="115"/>
      <c r="L33" s="14">
        <v>0</v>
      </c>
      <c r="M33" s="14">
        <v>0</v>
      </c>
      <c r="N33" s="14">
        <v>0</v>
      </c>
      <c r="O33" s="110"/>
      <c r="P33" s="181"/>
      <c r="Q33" s="182"/>
      <c r="R33" s="183"/>
    </row>
    <row r="34" spans="1:18" s="3" customFormat="1" ht="40.5" customHeight="1" x14ac:dyDescent="0.2">
      <c r="A34" s="105" t="s">
        <v>76</v>
      </c>
      <c r="B34" s="107" t="s">
        <v>83</v>
      </c>
      <c r="C34" s="109" t="s">
        <v>84</v>
      </c>
      <c r="D34" s="70" t="s">
        <v>9</v>
      </c>
      <c r="E34" s="12">
        <f>SUM(F34+G34+L34+M34+N34)</f>
        <v>1198491.90114</v>
      </c>
      <c r="F34" s="14">
        <f>SUM(F35+F36)</f>
        <v>644090.30599999998</v>
      </c>
      <c r="G34" s="113">
        <f>SUM(G35+G36)</f>
        <v>554401.59513999999</v>
      </c>
      <c r="H34" s="114"/>
      <c r="I34" s="114"/>
      <c r="J34" s="114"/>
      <c r="K34" s="115"/>
      <c r="L34" s="14">
        <f>SUM(L35+L36)</f>
        <v>0</v>
      </c>
      <c r="M34" s="14">
        <f>SUM(M35+M36)</f>
        <v>0</v>
      </c>
      <c r="N34" s="14">
        <f>SUM(N35+N36)</f>
        <v>0</v>
      </c>
      <c r="O34" s="109" t="s">
        <v>16</v>
      </c>
      <c r="P34" s="71"/>
      <c r="Q34" s="72"/>
      <c r="R34" s="73"/>
    </row>
    <row r="35" spans="1:18" s="3" customFormat="1" ht="48" customHeight="1" x14ac:dyDescent="0.2">
      <c r="A35" s="144"/>
      <c r="B35" s="112"/>
      <c r="C35" s="111"/>
      <c r="D35" s="70" t="s">
        <v>11</v>
      </c>
      <c r="E35" s="12">
        <f>SUM(F35+G35+L35+M35+N35)</f>
        <v>1103311.817</v>
      </c>
      <c r="F35" s="14">
        <v>611885.78899999999</v>
      </c>
      <c r="G35" s="113">
        <v>491426.02799999999</v>
      </c>
      <c r="H35" s="114"/>
      <c r="I35" s="114"/>
      <c r="J35" s="114"/>
      <c r="K35" s="115"/>
      <c r="L35" s="14">
        <v>0</v>
      </c>
      <c r="M35" s="14">
        <v>0</v>
      </c>
      <c r="N35" s="14">
        <v>0</v>
      </c>
      <c r="O35" s="111"/>
      <c r="P35" s="71"/>
      <c r="Q35" s="72"/>
      <c r="R35" s="73"/>
    </row>
    <row r="36" spans="1:18" s="3" customFormat="1" ht="54" customHeight="1" x14ac:dyDescent="0.2">
      <c r="A36" s="106"/>
      <c r="B36" s="108"/>
      <c r="C36" s="110"/>
      <c r="D36" s="70" t="s">
        <v>12</v>
      </c>
      <c r="E36" s="12">
        <f>SUM(F36+G36+L36+M36+N36)</f>
        <v>95180.084139999992</v>
      </c>
      <c r="F36" s="14">
        <v>32204.517</v>
      </c>
      <c r="G36" s="113">
        <v>62975.567139999999</v>
      </c>
      <c r="H36" s="114"/>
      <c r="I36" s="114"/>
      <c r="J36" s="114"/>
      <c r="K36" s="115"/>
      <c r="L36" s="14">
        <v>0</v>
      </c>
      <c r="M36" s="14">
        <v>0</v>
      </c>
      <c r="N36" s="14">
        <v>0</v>
      </c>
      <c r="O36" s="110"/>
      <c r="P36" s="71"/>
      <c r="Q36" s="72"/>
      <c r="R36" s="73"/>
    </row>
    <row r="37" spans="1:18" s="3" customFormat="1" ht="30.75" customHeight="1" x14ac:dyDescent="0.2">
      <c r="A37" s="105" t="s">
        <v>89</v>
      </c>
      <c r="B37" s="107" t="s">
        <v>72</v>
      </c>
      <c r="C37" s="109" t="s">
        <v>73</v>
      </c>
      <c r="D37" s="70" t="s">
        <v>9</v>
      </c>
      <c r="E37" s="12">
        <f>SUM(E38)</f>
        <v>0</v>
      </c>
      <c r="F37" s="12">
        <v>0</v>
      </c>
      <c r="G37" s="113">
        <v>0</v>
      </c>
      <c r="H37" s="114"/>
      <c r="I37" s="114"/>
      <c r="J37" s="114"/>
      <c r="K37" s="115"/>
      <c r="L37" s="14">
        <v>0</v>
      </c>
      <c r="M37" s="14">
        <v>0</v>
      </c>
      <c r="N37" s="14">
        <v>0</v>
      </c>
      <c r="O37" s="109" t="s">
        <v>74</v>
      </c>
      <c r="P37" s="66"/>
      <c r="Q37" s="67"/>
      <c r="R37" s="68"/>
    </row>
    <row r="38" spans="1:18" s="3" customFormat="1" ht="51.75" customHeight="1" x14ac:dyDescent="0.2">
      <c r="A38" s="106"/>
      <c r="B38" s="108"/>
      <c r="C38" s="110"/>
      <c r="D38" s="70" t="s">
        <v>12</v>
      </c>
      <c r="E38" s="12">
        <f>SUM(F38+G38+L38+M38+N38)</f>
        <v>0</v>
      </c>
      <c r="F38" s="12">
        <v>0</v>
      </c>
      <c r="G38" s="113">
        <v>0</v>
      </c>
      <c r="H38" s="114"/>
      <c r="I38" s="114"/>
      <c r="J38" s="114"/>
      <c r="K38" s="115"/>
      <c r="L38" s="14">
        <v>0</v>
      </c>
      <c r="M38" s="14">
        <v>0</v>
      </c>
      <c r="N38" s="14">
        <v>0</v>
      </c>
      <c r="O38" s="110"/>
      <c r="P38" s="85"/>
      <c r="Q38" s="86"/>
      <c r="R38" s="87"/>
    </row>
    <row r="39" spans="1:18" s="3" customFormat="1" ht="51.75" customHeight="1" x14ac:dyDescent="0.2">
      <c r="A39" s="76" t="s">
        <v>90</v>
      </c>
      <c r="B39" s="107" t="s">
        <v>86</v>
      </c>
      <c r="C39" s="80" t="s">
        <v>77</v>
      </c>
      <c r="D39" s="70" t="s">
        <v>9</v>
      </c>
      <c r="E39" s="12">
        <f>SUM(E40+E41)</f>
        <v>387220.74799999996</v>
      </c>
      <c r="F39" s="12">
        <v>0</v>
      </c>
      <c r="G39" s="77"/>
      <c r="H39" s="78"/>
      <c r="I39" s="78">
        <f>SUM(G40+G41)</f>
        <v>0</v>
      </c>
      <c r="J39" s="78"/>
      <c r="K39" s="79"/>
      <c r="L39" s="14">
        <f>SUM(L40+L41)</f>
        <v>387220.74799999996</v>
      </c>
      <c r="M39" s="14">
        <f>SUM(M40+M41)</f>
        <v>0</v>
      </c>
      <c r="N39" s="14">
        <f>SUM(N40+N41)</f>
        <v>0</v>
      </c>
      <c r="O39" s="80"/>
      <c r="P39" s="85"/>
      <c r="Q39" s="86"/>
      <c r="R39" s="87"/>
    </row>
    <row r="40" spans="1:18" s="3" customFormat="1" ht="51.75" customHeight="1" x14ac:dyDescent="0.2">
      <c r="A40" s="76"/>
      <c r="B40" s="112"/>
      <c r="C40" s="80"/>
      <c r="D40" s="70" t="s">
        <v>11</v>
      </c>
      <c r="E40" s="12">
        <f>SUM(F40+G40+L40+M40+N40)</f>
        <v>367859.70899999997</v>
      </c>
      <c r="F40" s="12">
        <v>0</v>
      </c>
      <c r="G40" s="113">
        <v>0</v>
      </c>
      <c r="H40" s="114"/>
      <c r="I40" s="114"/>
      <c r="J40" s="114"/>
      <c r="K40" s="115"/>
      <c r="L40" s="14">
        <v>367859.70899999997</v>
      </c>
      <c r="M40" s="14">
        <v>0</v>
      </c>
      <c r="N40" s="14">
        <v>0</v>
      </c>
      <c r="O40" s="80"/>
      <c r="P40" s="85"/>
      <c r="Q40" s="86"/>
      <c r="R40" s="87"/>
    </row>
    <row r="41" spans="1:18" s="3" customFormat="1" ht="51.75" customHeight="1" x14ac:dyDescent="0.2">
      <c r="A41" s="76"/>
      <c r="B41" s="108"/>
      <c r="C41" s="80"/>
      <c r="D41" s="70" t="s">
        <v>12</v>
      </c>
      <c r="E41" s="12">
        <f>SUM(F41+G41+L41+M41+N41)</f>
        <v>19361.039000000001</v>
      </c>
      <c r="F41" s="12">
        <v>0</v>
      </c>
      <c r="G41" s="113">
        <v>0</v>
      </c>
      <c r="H41" s="114"/>
      <c r="I41" s="114"/>
      <c r="J41" s="114"/>
      <c r="K41" s="115"/>
      <c r="L41" s="14">
        <v>19361.039000000001</v>
      </c>
      <c r="M41" s="14">
        <v>0</v>
      </c>
      <c r="N41" s="14">
        <v>0</v>
      </c>
      <c r="O41" s="81"/>
      <c r="P41" s="85"/>
      <c r="Q41" s="86"/>
      <c r="R41" s="87"/>
    </row>
    <row r="42" spans="1:18" s="3" customFormat="1" ht="51.75" customHeight="1" x14ac:dyDescent="0.2">
      <c r="A42" s="105"/>
      <c r="B42" s="109" t="s">
        <v>75</v>
      </c>
      <c r="C42" s="109" t="s">
        <v>77</v>
      </c>
      <c r="D42" s="70" t="s">
        <v>9</v>
      </c>
      <c r="E42" s="12">
        <f>SUM(F42+G42+L42+M42+N42)</f>
        <v>3021859</v>
      </c>
      <c r="F42" s="12">
        <f>SUM(F43)</f>
        <v>0</v>
      </c>
      <c r="G42" s="113">
        <f>SUM(G43)</f>
        <v>0</v>
      </c>
      <c r="H42" s="114"/>
      <c r="I42" s="114"/>
      <c r="J42" s="114"/>
      <c r="K42" s="115"/>
      <c r="L42" s="14">
        <f>SUM(L43)</f>
        <v>958611</v>
      </c>
      <c r="M42" s="14">
        <f>SUM(M43)</f>
        <v>1009417</v>
      </c>
      <c r="N42" s="14">
        <f>SUM(N43)</f>
        <v>1053831</v>
      </c>
      <c r="O42" s="80"/>
      <c r="P42" s="85"/>
      <c r="Q42" s="86"/>
      <c r="R42" s="87"/>
    </row>
    <row r="43" spans="1:18" s="3" customFormat="1" ht="51.75" customHeight="1" x14ac:dyDescent="0.2">
      <c r="A43" s="144"/>
      <c r="B43" s="111"/>
      <c r="C43" s="111"/>
      <c r="D43" s="109" t="s">
        <v>12</v>
      </c>
      <c r="E43" s="103">
        <f>SUM(E46)</f>
        <v>3021859</v>
      </c>
      <c r="F43" s="103">
        <f>SUM(F46)</f>
        <v>0</v>
      </c>
      <c r="G43" s="195">
        <f>SUM(G46)</f>
        <v>0</v>
      </c>
      <c r="H43" s="196"/>
      <c r="I43" s="196"/>
      <c r="J43" s="196"/>
      <c r="K43" s="197"/>
      <c r="L43" s="201">
        <f>SUM(L46)</f>
        <v>958611</v>
      </c>
      <c r="M43" s="201">
        <f>SUM(M46)</f>
        <v>1009417</v>
      </c>
      <c r="N43" s="201">
        <f>SUM(N46)</f>
        <v>1053831</v>
      </c>
      <c r="O43" s="80"/>
      <c r="P43" s="85"/>
      <c r="Q43" s="86"/>
      <c r="R43" s="87"/>
    </row>
    <row r="44" spans="1:18" s="3" customFormat="1" ht="51.75" customHeight="1" x14ac:dyDescent="0.2">
      <c r="A44" s="106"/>
      <c r="B44" s="110"/>
      <c r="C44" s="110"/>
      <c r="D44" s="110"/>
      <c r="E44" s="104"/>
      <c r="F44" s="104"/>
      <c r="G44" s="198"/>
      <c r="H44" s="199"/>
      <c r="I44" s="199"/>
      <c r="J44" s="199"/>
      <c r="K44" s="200"/>
      <c r="L44" s="202"/>
      <c r="M44" s="202"/>
      <c r="N44" s="202"/>
      <c r="O44" s="81"/>
      <c r="P44" s="85"/>
      <c r="Q44" s="86"/>
      <c r="R44" s="87"/>
    </row>
    <row r="45" spans="1:18" s="3" customFormat="1" ht="51.75" customHeight="1" x14ac:dyDescent="0.2">
      <c r="A45" s="105" t="s">
        <v>87</v>
      </c>
      <c r="B45" s="107" t="s">
        <v>78</v>
      </c>
      <c r="C45" s="80" t="s">
        <v>77</v>
      </c>
      <c r="D45" s="84" t="s">
        <v>9</v>
      </c>
      <c r="E45" s="12">
        <f>SUM(F45+G45+M45+L45+N45)</f>
        <v>3021859</v>
      </c>
      <c r="F45" s="100">
        <f>SUM(F46)</f>
        <v>0</v>
      </c>
      <c r="G45" s="113">
        <f>SUM(G46)</f>
        <v>0</v>
      </c>
      <c r="H45" s="114"/>
      <c r="I45" s="114"/>
      <c r="J45" s="114"/>
      <c r="K45" s="115"/>
      <c r="L45" s="88">
        <f>SUM(L46)</f>
        <v>958611</v>
      </c>
      <c r="M45" s="88">
        <f>SUM(M46)</f>
        <v>1009417</v>
      </c>
      <c r="N45" s="88">
        <f>SUM(N46)</f>
        <v>1053831</v>
      </c>
      <c r="O45" s="80"/>
      <c r="P45" s="85"/>
      <c r="Q45" s="86"/>
      <c r="R45" s="87"/>
    </row>
    <row r="46" spans="1:18" s="3" customFormat="1" ht="51.75" customHeight="1" x14ac:dyDescent="0.2">
      <c r="A46" s="144"/>
      <c r="B46" s="112"/>
      <c r="C46" s="80"/>
      <c r="D46" s="107" t="s">
        <v>59</v>
      </c>
      <c r="E46" s="103">
        <f>SUM(F46+G46+L46+M46+N46)</f>
        <v>3021859</v>
      </c>
      <c r="F46" s="103">
        <v>0</v>
      </c>
      <c r="G46" s="195">
        <v>0</v>
      </c>
      <c r="H46" s="196"/>
      <c r="I46" s="196"/>
      <c r="J46" s="196"/>
      <c r="K46" s="197"/>
      <c r="L46" s="201">
        <v>958611</v>
      </c>
      <c r="M46" s="201">
        <v>1009417</v>
      </c>
      <c r="N46" s="201">
        <v>1053831</v>
      </c>
      <c r="O46" s="80"/>
      <c r="P46" s="85"/>
      <c r="Q46" s="86"/>
      <c r="R46" s="87"/>
    </row>
    <row r="47" spans="1:18" s="3" customFormat="1" ht="51.75" customHeight="1" x14ac:dyDescent="0.2">
      <c r="A47" s="106"/>
      <c r="B47" s="108"/>
      <c r="C47" s="80"/>
      <c r="D47" s="108"/>
      <c r="E47" s="104"/>
      <c r="F47" s="104"/>
      <c r="G47" s="198"/>
      <c r="H47" s="199"/>
      <c r="I47" s="199"/>
      <c r="J47" s="199"/>
      <c r="K47" s="200"/>
      <c r="L47" s="202"/>
      <c r="M47" s="202"/>
      <c r="N47" s="202"/>
      <c r="O47" s="80"/>
      <c r="P47" s="85"/>
      <c r="Q47" s="86"/>
      <c r="R47" s="87"/>
    </row>
    <row r="48" spans="1:18" s="3" customFormat="1" ht="18.75" customHeight="1" x14ac:dyDescent="0.2">
      <c r="A48" s="192"/>
      <c r="B48" s="193" t="s">
        <v>26</v>
      </c>
      <c r="C48" s="109" t="s">
        <v>25</v>
      </c>
      <c r="D48" s="89" t="s">
        <v>9</v>
      </c>
      <c r="E48" s="40">
        <f>SUM(E49+E50)</f>
        <v>3760522.03296</v>
      </c>
      <c r="F48" s="12">
        <f>SUM(F49+F50)</f>
        <v>1294341.5036200001</v>
      </c>
      <c r="G48" s="117">
        <f>SUM(G50+G49)</f>
        <v>1368394.19297</v>
      </c>
      <c r="H48" s="118"/>
      <c r="I48" s="118"/>
      <c r="J48" s="118"/>
      <c r="K48" s="119"/>
      <c r="L48" s="12">
        <f>SUM(L49+L50)</f>
        <v>509114.33636999998</v>
      </c>
      <c r="M48" s="12">
        <f>SUM(M50+M49)</f>
        <v>288000</v>
      </c>
      <c r="N48" s="12">
        <f>SUM(N50+N49)</f>
        <v>300672</v>
      </c>
      <c r="O48" s="109" t="s">
        <v>17</v>
      </c>
      <c r="P48" s="29"/>
      <c r="Q48" s="30"/>
      <c r="R48" s="31"/>
    </row>
    <row r="49" spans="1:18" s="3" customFormat="1" ht="38.25" customHeight="1" x14ac:dyDescent="0.2">
      <c r="A49" s="192"/>
      <c r="B49" s="193"/>
      <c r="C49" s="111"/>
      <c r="D49" s="19" t="s">
        <v>11</v>
      </c>
      <c r="E49" s="12">
        <f>SUM(F49+G49+L49+M49+N49)</f>
        <v>229514.19999999998</v>
      </c>
      <c r="F49" s="12">
        <f>SUM(F52+F63+F66)</f>
        <v>184811</v>
      </c>
      <c r="G49" s="117">
        <f>SUM(G52+G63+G66)</f>
        <v>9696.9599999999991</v>
      </c>
      <c r="H49" s="118"/>
      <c r="I49" s="118"/>
      <c r="J49" s="118"/>
      <c r="K49" s="119"/>
      <c r="L49" s="12">
        <f>SUM(L52+L63+L66)</f>
        <v>35006.239999999998</v>
      </c>
      <c r="M49" s="12">
        <f>SUM(M52+M63+M66)</f>
        <v>0</v>
      </c>
      <c r="N49" s="12">
        <f>SUM(N52+N63+N66)</f>
        <v>0</v>
      </c>
      <c r="O49" s="111"/>
      <c r="P49" s="32"/>
      <c r="Q49" s="24"/>
      <c r="R49" s="33"/>
    </row>
    <row r="50" spans="1:18" s="3" customFormat="1" ht="51.75" customHeight="1" x14ac:dyDescent="0.2">
      <c r="A50" s="192"/>
      <c r="B50" s="193"/>
      <c r="C50" s="111"/>
      <c r="D50" s="19" t="s">
        <v>12</v>
      </c>
      <c r="E50" s="12">
        <f>SUM(F50+G50+L50+M50+N50)</f>
        <v>3531007.8329599998</v>
      </c>
      <c r="F50" s="12">
        <f>SUM(F53+F58+F64+F67+F72+F74)</f>
        <v>1109530.5036200001</v>
      </c>
      <c r="G50" s="175">
        <f>SUM(G53+G58+G64+G67+G72+G74)</f>
        <v>1358697.23297</v>
      </c>
      <c r="H50" s="176"/>
      <c r="I50" s="176"/>
      <c r="J50" s="176"/>
      <c r="K50" s="177"/>
      <c r="L50" s="90">
        <f>SUM(L53+L58+L64+L67+L72+L74)</f>
        <v>474108.09636999998</v>
      </c>
      <c r="M50" s="90">
        <f>SUM(M53+M58+M64+M67+M72+M74)</f>
        <v>288000</v>
      </c>
      <c r="N50" s="90">
        <f>SUM(N53+N58+N64+N67+N72+N74)</f>
        <v>300672</v>
      </c>
      <c r="O50" s="110"/>
      <c r="P50" s="34"/>
      <c r="Q50" s="35"/>
      <c r="R50" s="36"/>
    </row>
    <row r="51" spans="1:18" s="3" customFormat="1" ht="18.75" customHeight="1" x14ac:dyDescent="0.2">
      <c r="A51" s="192" t="s">
        <v>87</v>
      </c>
      <c r="B51" s="193" t="s">
        <v>63</v>
      </c>
      <c r="C51" s="109" t="s">
        <v>25</v>
      </c>
      <c r="D51" s="89" t="s">
        <v>9</v>
      </c>
      <c r="E51" s="40">
        <f>SUM(E52+E53)</f>
        <v>663659</v>
      </c>
      <c r="F51" s="12">
        <f>SUM(F52+F53)</f>
        <v>317052</v>
      </c>
      <c r="G51" s="117">
        <f>SUM(G53+G52)</f>
        <v>346607</v>
      </c>
      <c r="H51" s="118"/>
      <c r="I51" s="118"/>
      <c r="J51" s="118"/>
      <c r="K51" s="119"/>
      <c r="L51" s="12">
        <f>SUM(L53+L52)</f>
        <v>0</v>
      </c>
      <c r="M51" s="12">
        <f>SUM(M53+M52)</f>
        <v>0</v>
      </c>
      <c r="N51" s="12">
        <f>SUM(N53+N52)</f>
        <v>0</v>
      </c>
      <c r="O51" s="109" t="s">
        <v>16</v>
      </c>
      <c r="P51" s="178" t="s">
        <v>39</v>
      </c>
      <c r="Q51" s="179"/>
      <c r="R51" s="180"/>
    </row>
    <row r="52" spans="1:18" s="3" customFormat="1" ht="38.25" x14ac:dyDescent="0.2">
      <c r="A52" s="192"/>
      <c r="B52" s="194"/>
      <c r="C52" s="111"/>
      <c r="D52" s="19" t="s">
        <v>11</v>
      </c>
      <c r="E52" s="12">
        <f>SUM(F52+G52+L52+M52+N52)</f>
        <v>184811</v>
      </c>
      <c r="F52" s="12">
        <v>184811</v>
      </c>
      <c r="G52" s="117">
        <v>0</v>
      </c>
      <c r="H52" s="118"/>
      <c r="I52" s="118"/>
      <c r="J52" s="118"/>
      <c r="K52" s="119"/>
      <c r="L52" s="12">
        <v>0</v>
      </c>
      <c r="M52" s="12">
        <v>0</v>
      </c>
      <c r="N52" s="12">
        <v>0</v>
      </c>
      <c r="O52" s="111"/>
      <c r="P52" s="184"/>
      <c r="Q52" s="185"/>
      <c r="R52" s="186"/>
    </row>
    <row r="53" spans="1:18" s="3" customFormat="1" ht="51.75" customHeight="1" x14ac:dyDescent="0.2">
      <c r="A53" s="192"/>
      <c r="B53" s="194"/>
      <c r="C53" s="110"/>
      <c r="D53" s="19" t="s">
        <v>12</v>
      </c>
      <c r="E53" s="12">
        <f>SUM(F53+G53+L53+M53+N53)</f>
        <v>478848</v>
      </c>
      <c r="F53" s="12">
        <v>132241</v>
      </c>
      <c r="G53" s="117">
        <v>346607</v>
      </c>
      <c r="H53" s="118"/>
      <c r="I53" s="118"/>
      <c r="J53" s="118"/>
      <c r="K53" s="119"/>
      <c r="L53" s="12">
        <v>0</v>
      </c>
      <c r="M53" s="12">
        <v>0</v>
      </c>
      <c r="N53" s="12">
        <v>0</v>
      </c>
      <c r="O53" s="110"/>
      <c r="P53" s="181"/>
      <c r="Q53" s="182"/>
      <c r="R53" s="183"/>
    </row>
    <row r="54" spans="1:18" s="3" customFormat="1" ht="18.75" customHeight="1" x14ac:dyDescent="0.2">
      <c r="A54" s="105"/>
      <c r="B54" s="107" t="s">
        <v>51</v>
      </c>
      <c r="C54" s="109"/>
      <c r="D54" s="109"/>
      <c r="E54" s="138" t="s">
        <v>49</v>
      </c>
      <c r="F54" s="101">
        <v>2023</v>
      </c>
      <c r="G54" s="103" t="s">
        <v>61</v>
      </c>
      <c r="H54" s="117" t="s">
        <v>44</v>
      </c>
      <c r="I54" s="118"/>
      <c r="J54" s="118"/>
      <c r="K54" s="119"/>
      <c r="L54" s="103" t="s">
        <v>7</v>
      </c>
      <c r="M54" s="103" t="s">
        <v>8</v>
      </c>
      <c r="N54" s="103" t="s">
        <v>24</v>
      </c>
      <c r="O54" s="109"/>
      <c r="P54" s="85"/>
      <c r="Q54" s="86"/>
      <c r="R54" s="87"/>
    </row>
    <row r="55" spans="1:18" s="3" customFormat="1" ht="38.25" customHeight="1" x14ac:dyDescent="0.2">
      <c r="A55" s="144"/>
      <c r="B55" s="146"/>
      <c r="C55" s="111"/>
      <c r="D55" s="111"/>
      <c r="E55" s="140"/>
      <c r="F55" s="102"/>
      <c r="G55" s="104"/>
      <c r="H55" s="12" t="s">
        <v>45</v>
      </c>
      <c r="I55" s="12" t="s">
        <v>46</v>
      </c>
      <c r="J55" s="12" t="s">
        <v>47</v>
      </c>
      <c r="K55" s="12" t="s">
        <v>48</v>
      </c>
      <c r="L55" s="104"/>
      <c r="M55" s="104"/>
      <c r="N55" s="104"/>
      <c r="O55" s="111"/>
      <c r="P55" s="85"/>
      <c r="Q55" s="86"/>
      <c r="R55" s="87"/>
    </row>
    <row r="56" spans="1:18" s="3" customFormat="1" ht="30.75" customHeight="1" x14ac:dyDescent="0.2">
      <c r="A56" s="106"/>
      <c r="B56" s="187"/>
      <c r="C56" s="110"/>
      <c r="D56" s="110"/>
      <c r="E56" s="83">
        <f>F56+G56</f>
        <v>194556.21</v>
      </c>
      <c r="F56" s="12">
        <v>61600</v>
      </c>
      <c r="G56" s="12">
        <v>132956.21</v>
      </c>
      <c r="H56" s="12">
        <v>0</v>
      </c>
      <c r="I56" s="12">
        <v>0</v>
      </c>
      <c r="J56" s="12">
        <v>60000</v>
      </c>
      <c r="K56" s="12">
        <v>132956.21</v>
      </c>
      <c r="L56" s="12">
        <v>0</v>
      </c>
      <c r="M56" s="12">
        <v>0</v>
      </c>
      <c r="N56" s="12">
        <v>0</v>
      </c>
      <c r="O56" s="110"/>
      <c r="P56" s="85"/>
      <c r="Q56" s="86"/>
      <c r="R56" s="87"/>
    </row>
    <row r="57" spans="1:18" s="3" customFormat="1" ht="19.5" customHeight="1" x14ac:dyDescent="0.2">
      <c r="A57" s="105" t="s">
        <v>88</v>
      </c>
      <c r="B57" s="107" t="s">
        <v>64</v>
      </c>
      <c r="C57" s="109" t="s">
        <v>25</v>
      </c>
      <c r="D57" s="19" t="s">
        <v>9</v>
      </c>
      <c r="E57" s="12">
        <f>SUM(F57+G57+L57++M57+N57)</f>
        <v>18951.416830000002</v>
      </c>
      <c r="F57" s="12">
        <f>SUM(F58)</f>
        <v>12708.000040000001</v>
      </c>
      <c r="G57" s="117">
        <f>SUM(G58)</f>
        <v>6243.4167900000002</v>
      </c>
      <c r="H57" s="118"/>
      <c r="I57" s="118"/>
      <c r="J57" s="118"/>
      <c r="K57" s="119"/>
      <c r="L57" s="12">
        <f>SUM(L58)</f>
        <v>0</v>
      </c>
      <c r="M57" s="12">
        <f>SUM(M58)</f>
        <v>0</v>
      </c>
      <c r="N57" s="12">
        <f>SUM(N58)</f>
        <v>0</v>
      </c>
      <c r="O57" s="109" t="s">
        <v>22</v>
      </c>
      <c r="P57" s="178" t="s">
        <v>39</v>
      </c>
      <c r="Q57" s="179"/>
      <c r="R57" s="180"/>
    </row>
    <row r="58" spans="1:18" s="3" customFormat="1" ht="82.5" customHeight="1" x14ac:dyDescent="0.2">
      <c r="A58" s="106"/>
      <c r="B58" s="108"/>
      <c r="C58" s="110"/>
      <c r="D58" s="19" t="s">
        <v>12</v>
      </c>
      <c r="E58" s="12">
        <f>SUM(F58+G58+L58+M58+N58)</f>
        <v>18951.416830000002</v>
      </c>
      <c r="F58" s="12">
        <v>12708.000040000001</v>
      </c>
      <c r="G58" s="117">
        <v>6243.4167900000002</v>
      </c>
      <c r="H58" s="118"/>
      <c r="I58" s="118"/>
      <c r="J58" s="118"/>
      <c r="K58" s="119"/>
      <c r="L58" s="12">
        <v>0</v>
      </c>
      <c r="M58" s="12">
        <v>0</v>
      </c>
      <c r="N58" s="12">
        <v>0</v>
      </c>
      <c r="O58" s="110"/>
      <c r="P58" s="181"/>
      <c r="Q58" s="182"/>
      <c r="R58" s="183"/>
    </row>
    <row r="59" spans="1:18" s="3" customFormat="1" ht="18.75" customHeight="1" x14ac:dyDescent="0.2">
      <c r="A59" s="105"/>
      <c r="B59" s="107" t="s">
        <v>51</v>
      </c>
      <c r="C59" s="109"/>
      <c r="D59" s="109"/>
      <c r="E59" s="138" t="s">
        <v>49</v>
      </c>
      <c r="F59" s="101">
        <v>2023</v>
      </c>
      <c r="G59" s="103" t="s">
        <v>61</v>
      </c>
      <c r="H59" s="117" t="s">
        <v>44</v>
      </c>
      <c r="I59" s="118"/>
      <c r="J59" s="118"/>
      <c r="K59" s="119"/>
      <c r="L59" s="103" t="s">
        <v>7</v>
      </c>
      <c r="M59" s="103" t="s">
        <v>8</v>
      </c>
      <c r="N59" s="103" t="s">
        <v>24</v>
      </c>
      <c r="O59" s="109"/>
      <c r="P59" s="85"/>
      <c r="Q59" s="86"/>
      <c r="R59" s="87"/>
    </row>
    <row r="60" spans="1:18" s="3" customFormat="1" ht="38.25" customHeight="1" x14ac:dyDescent="0.2">
      <c r="A60" s="144"/>
      <c r="B60" s="146"/>
      <c r="C60" s="111"/>
      <c r="D60" s="111"/>
      <c r="E60" s="140"/>
      <c r="F60" s="102"/>
      <c r="G60" s="104"/>
      <c r="H60" s="12" t="s">
        <v>45</v>
      </c>
      <c r="I60" s="12" t="s">
        <v>46</v>
      </c>
      <c r="J60" s="12" t="s">
        <v>47</v>
      </c>
      <c r="K60" s="12" t="s">
        <v>48</v>
      </c>
      <c r="L60" s="104"/>
      <c r="M60" s="104"/>
      <c r="N60" s="104"/>
      <c r="O60" s="111"/>
      <c r="P60" s="85"/>
      <c r="Q60" s="86"/>
      <c r="R60" s="87"/>
    </row>
    <row r="61" spans="1:18" s="3" customFormat="1" ht="30" customHeight="1" x14ac:dyDescent="0.2">
      <c r="A61" s="106"/>
      <c r="B61" s="187"/>
      <c r="C61" s="110"/>
      <c r="D61" s="110"/>
      <c r="E61" s="83">
        <f>F61+L61</f>
        <v>5529</v>
      </c>
      <c r="F61" s="12">
        <v>0</v>
      </c>
      <c r="G61" s="12" t="s">
        <v>71</v>
      </c>
      <c r="H61" s="12">
        <v>0</v>
      </c>
      <c r="I61" s="12">
        <v>0</v>
      </c>
      <c r="J61" s="12">
        <v>0</v>
      </c>
      <c r="K61" s="12">
        <v>0</v>
      </c>
      <c r="L61" s="12">
        <v>5529</v>
      </c>
      <c r="M61" s="12">
        <v>0</v>
      </c>
      <c r="N61" s="12">
        <v>0</v>
      </c>
      <c r="O61" s="110"/>
      <c r="P61" s="85"/>
      <c r="Q61" s="86"/>
      <c r="R61" s="87"/>
    </row>
    <row r="62" spans="1:18" s="3" customFormat="1" ht="18.75" customHeight="1" x14ac:dyDescent="0.2">
      <c r="A62" s="105" t="s">
        <v>76</v>
      </c>
      <c r="B62" s="107" t="s">
        <v>70</v>
      </c>
      <c r="C62" s="109">
        <v>2023</v>
      </c>
      <c r="D62" s="19" t="s">
        <v>9</v>
      </c>
      <c r="E62" s="12">
        <v>3250</v>
      </c>
      <c r="F62" s="12">
        <v>3250</v>
      </c>
      <c r="G62" s="117">
        <v>0</v>
      </c>
      <c r="H62" s="118"/>
      <c r="I62" s="118"/>
      <c r="J62" s="118"/>
      <c r="K62" s="119"/>
      <c r="L62" s="12">
        <v>0</v>
      </c>
      <c r="M62" s="12">
        <f>SUM(M63+M64)</f>
        <v>0</v>
      </c>
      <c r="N62" s="12">
        <f>SUM(N63+N64)</f>
        <v>0</v>
      </c>
      <c r="O62" s="109" t="s">
        <v>16</v>
      </c>
      <c r="P62" s="85"/>
      <c r="Q62" s="86"/>
      <c r="R62" s="87"/>
    </row>
    <row r="63" spans="1:18" s="3" customFormat="1" ht="38.25" x14ac:dyDescent="0.2">
      <c r="A63" s="144"/>
      <c r="B63" s="112"/>
      <c r="C63" s="111"/>
      <c r="D63" s="19" t="s">
        <v>58</v>
      </c>
      <c r="E63" s="12">
        <f>SUM(F63+G63+L63+M63+N63)</f>
        <v>0</v>
      </c>
      <c r="F63" s="12">
        <v>0</v>
      </c>
      <c r="G63" s="117">
        <v>0</v>
      </c>
      <c r="H63" s="118"/>
      <c r="I63" s="118"/>
      <c r="J63" s="118"/>
      <c r="K63" s="119"/>
      <c r="L63" s="12">
        <v>0</v>
      </c>
      <c r="M63" s="12">
        <v>0</v>
      </c>
      <c r="N63" s="12">
        <v>0</v>
      </c>
      <c r="O63" s="111"/>
      <c r="P63" s="85"/>
      <c r="Q63" s="86"/>
      <c r="R63" s="87"/>
    </row>
    <row r="64" spans="1:18" s="3" customFormat="1" ht="51.75" customHeight="1" x14ac:dyDescent="0.2">
      <c r="A64" s="106"/>
      <c r="B64" s="108"/>
      <c r="C64" s="110"/>
      <c r="D64" s="19" t="s">
        <v>59</v>
      </c>
      <c r="E64" s="12">
        <f>SUM(F64+G64+L64+M64+N64)</f>
        <v>3250</v>
      </c>
      <c r="F64" s="12">
        <v>3250</v>
      </c>
      <c r="G64" s="117">
        <v>0</v>
      </c>
      <c r="H64" s="118"/>
      <c r="I64" s="118"/>
      <c r="J64" s="118"/>
      <c r="K64" s="119"/>
      <c r="L64" s="12">
        <v>0</v>
      </c>
      <c r="M64" s="12">
        <v>0</v>
      </c>
      <c r="N64" s="12">
        <v>0</v>
      </c>
      <c r="O64" s="110"/>
      <c r="P64" s="85"/>
      <c r="Q64" s="86"/>
      <c r="R64" s="87"/>
    </row>
    <row r="65" spans="1:18" s="3" customFormat="1" ht="18.75" customHeight="1" x14ac:dyDescent="0.2">
      <c r="A65" s="105" t="s">
        <v>89</v>
      </c>
      <c r="B65" s="107" t="s">
        <v>67</v>
      </c>
      <c r="C65" s="109" t="s">
        <v>68</v>
      </c>
      <c r="D65" s="19" t="s">
        <v>9</v>
      </c>
      <c r="E65" s="12">
        <f>SUM(E66+E67)</f>
        <v>71800</v>
      </c>
      <c r="F65" s="12">
        <v>0</v>
      </c>
      <c r="G65" s="117">
        <f>SUM(G66+G67)</f>
        <v>15540</v>
      </c>
      <c r="H65" s="118"/>
      <c r="I65" s="118"/>
      <c r="J65" s="118"/>
      <c r="K65" s="119"/>
      <c r="L65" s="12">
        <f>SUM(L66+L67)</f>
        <v>56260</v>
      </c>
      <c r="M65" s="12">
        <f>SUM(M66+M67)</f>
        <v>0</v>
      </c>
      <c r="N65" s="12">
        <f>SUM(N66+N67)</f>
        <v>0</v>
      </c>
      <c r="O65" s="80" t="s">
        <v>16</v>
      </c>
      <c r="P65" s="85"/>
      <c r="Q65" s="86"/>
      <c r="R65" s="87"/>
    </row>
    <row r="66" spans="1:18" s="3" customFormat="1" ht="38.25" x14ac:dyDescent="0.2">
      <c r="A66" s="144"/>
      <c r="B66" s="112"/>
      <c r="C66" s="111"/>
      <c r="D66" s="19" t="s">
        <v>58</v>
      </c>
      <c r="E66" s="12">
        <f>SUM(F66+G66+L66+M66+N66)</f>
        <v>44703.199999999997</v>
      </c>
      <c r="F66" s="12">
        <v>0</v>
      </c>
      <c r="G66" s="117">
        <v>9696.9599999999991</v>
      </c>
      <c r="H66" s="118"/>
      <c r="I66" s="118"/>
      <c r="J66" s="118"/>
      <c r="K66" s="119"/>
      <c r="L66" s="12">
        <v>35006.239999999998</v>
      </c>
      <c r="M66" s="12">
        <v>0</v>
      </c>
      <c r="N66" s="12">
        <v>0</v>
      </c>
      <c r="O66" s="80"/>
      <c r="P66" s="85"/>
      <c r="Q66" s="86"/>
      <c r="R66" s="87"/>
    </row>
    <row r="67" spans="1:18" s="3" customFormat="1" ht="51.75" customHeight="1" x14ac:dyDescent="0.2">
      <c r="A67" s="106"/>
      <c r="B67" s="108"/>
      <c r="C67" s="110"/>
      <c r="D67" s="19" t="s">
        <v>59</v>
      </c>
      <c r="E67" s="12">
        <f>SUM(F67+G67+L67+M67+N67)</f>
        <v>27096.799999999999</v>
      </c>
      <c r="F67" s="12">
        <v>0</v>
      </c>
      <c r="G67" s="117">
        <v>5843.04</v>
      </c>
      <c r="H67" s="118"/>
      <c r="I67" s="118"/>
      <c r="J67" s="118"/>
      <c r="K67" s="119"/>
      <c r="L67" s="12">
        <v>21253.759999999998</v>
      </c>
      <c r="M67" s="12">
        <v>0</v>
      </c>
      <c r="N67" s="12">
        <v>0</v>
      </c>
      <c r="O67" s="80"/>
      <c r="P67" s="85"/>
      <c r="Q67" s="86"/>
      <c r="R67" s="87"/>
    </row>
    <row r="68" spans="1:18" s="3" customFormat="1" ht="18.75" customHeight="1" x14ac:dyDescent="0.2">
      <c r="A68" s="105"/>
      <c r="B68" s="107" t="s">
        <v>69</v>
      </c>
      <c r="C68" s="109"/>
      <c r="D68" s="109"/>
      <c r="E68" s="138" t="s">
        <v>49</v>
      </c>
      <c r="F68" s="101">
        <v>2023</v>
      </c>
      <c r="G68" s="103" t="s">
        <v>61</v>
      </c>
      <c r="H68" s="117" t="s">
        <v>44</v>
      </c>
      <c r="I68" s="118"/>
      <c r="J68" s="118"/>
      <c r="K68" s="119"/>
      <c r="L68" s="103" t="s">
        <v>7</v>
      </c>
      <c r="M68" s="103" t="s">
        <v>8</v>
      </c>
      <c r="N68" s="103" t="s">
        <v>24</v>
      </c>
      <c r="O68" s="109"/>
      <c r="P68" s="85"/>
      <c r="Q68" s="86"/>
      <c r="R68" s="87"/>
    </row>
    <row r="69" spans="1:18" s="3" customFormat="1" ht="38.25" customHeight="1" x14ac:dyDescent="0.2">
      <c r="A69" s="144"/>
      <c r="B69" s="146"/>
      <c r="C69" s="111"/>
      <c r="D69" s="111"/>
      <c r="E69" s="140"/>
      <c r="F69" s="102"/>
      <c r="G69" s="104"/>
      <c r="H69" s="12" t="s">
        <v>45</v>
      </c>
      <c r="I69" s="12" t="s">
        <v>46</v>
      </c>
      <c r="J69" s="12" t="s">
        <v>47</v>
      </c>
      <c r="K69" s="12" t="s">
        <v>48</v>
      </c>
      <c r="L69" s="104"/>
      <c r="M69" s="104"/>
      <c r="N69" s="104"/>
      <c r="O69" s="111"/>
      <c r="P69" s="85"/>
      <c r="Q69" s="86"/>
      <c r="R69" s="87"/>
    </row>
    <row r="70" spans="1:18" s="3" customFormat="1" ht="30" customHeight="1" x14ac:dyDescent="0.2">
      <c r="A70" s="106"/>
      <c r="B70" s="187"/>
      <c r="C70" s="110"/>
      <c r="D70" s="110"/>
      <c r="E70" s="83">
        <f>F70+L70</f>
        <v>3534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3534</v>
      </c>
      <c r="M70" s="12">
        <v>0</v>
      </c>
      <c r="N70" s="12">
        <v>0</v>
      </c>
      <c r="O70" s="110"/>
      <c r="P70" s="85"/>
      <c r="Q70" s="86"/>
      <c r="R70" s="87"/>
    </row>
    <row r="71" spans="1:18" s="3" customFormat="1" ht="18.75" customHeight="1" x14ac:dyDescent="0.2">
      <c r="A71" s="105" t="s">
        <v>90</v>
      </c>
      <c r="B71" s="107" t="s">
        <v>27</v>
      </c>
      <c r="C71" s="109" t="s">
        <v>25</v>
      </c>
      <c r="D71" s="19" t="s">
        <v>9</v>
      </c>
      <c r="E71" s="12">
        <f>SUM(E72)</f>
        <v>1961335.2797600001</v>
      </c>
      <c r="F71" s="12">
        <f>SUM(F72)</f>
        <v>961331.50358000002</v>
      </c>
      <c r="G71" s="117">
        <f>SUM(G72)</f>
        <v>1000003.77618</v>
      </c>
      <c r="H71" s="118"/>
      <c r="I71" s="118"/>
      <c r="J71" s="118"/>
      <c r="K71" s="119"/>
      <c r="L71" s="12">
        <f>SUM(L72)</f>
        <v>0</v>
      </c>
      <c r="M71" s="12">
        <f>SUM(M72)</f>
        <v>0</v>
      </c>
      <c r="N71" s="12">
        <f>SUM(N72)</f>
        <v>0</v>
      </c>
      <c r="O71" s="109" t="s">
        <v>17</v>
      </c>
      <c r="P71" s="178" t="s">
        <v>40</v>
      </c>
      <c r="Q71" s="179"/>
      <c r="R71" s="180"/>
    </row>
    <row r="72" spans="1:18" s="3" customFormat="1" ht="51.75" customHeight="1" x14ac:dyDescent="0.2">
      <c r="A72" s="106"/>
      <c r="B72" s="108"/>
      <c r="C72" s="110"/>
      <c r="D72" s="19" t="s">
        <v>12</v>
      </c>
      <c r="E72" s="12">
        <f>SUM(F72+G72+L72+M72+N72)</f>
        <v>1961335.2797600001</v>
      </c>
      <c r="F72" s="12">
        <v>961331.50358000002</v>
      </c>
      <c r="G72" s="117">
        <v>1000003.77618</v>
      </c>
      <c r="H72" s="118"/>
      <c r="I72" s="118"/>
      <c r="J72" s="118"/>
      <c r="K72" s="119"/>
      <c r="L72" s="12">
        <v>0</v>
      </c>
      <c r="M72" s="12">
        <v>0</v>
      </c>
      <c r="N72" s="12">
        <v>0</v>
      </c>
      <c r="O72" s="110"/>
      <c r="P72" s="181"/>
      <c r="Q72" s="182"/>
      <c r="R72" s="183"/>
    </row>
    <row r="73" spans="1:18" s="3" customFormat="1" ht="18.75" customHeight="1" x14ac:dyDescent="0.2">
      <c r="A73" s="105" t="s">
        <v>91</v>
      </c>
      <c r="B73" s="107" t="s">
        <v>92</v>
      </c>
      <c r="C73" s="109" t="s">
        <v>77</v>
      </c>
      <c r="D73" s="19" t="s">
        <v>9</v>
      </c>
      <c r="E73" s="12">
        <f>SUM(F73+G73+L73+M73+N73)</f>
        <v>1041526.3363699999</v>
      </c>
      <c r="F73" s="12">
        <v>0</v>
      </c>
      <c r="G73" s="117">
        <f>SUM(G74)</f>
        <v>0</v>
      </c>
      <c r="H73" s="118"/>
      <c r="I73" s="118"/>
      <c r="J73" s="118"/>
      <c r="K73" s="119"/>
      <c r="L73" s="12">
        <f>SUM(L74)</f>
        <v>452854.33636999998</v>
      </c>
      <c r="M73" s="12">
        <f>SUM(M74)</f>
        <v>288000</v>
      </c>
      <c r="N73" s="12">
        <f>SUM(N74)</f>
        <v>300672</v>
      </c>
      <c r="O73" s="80"/>
      <c r="P73" s="178" t="s">
        <v>40</v>
      </c>
      <c r="Q73" s="179"/>
      <c r="R73" s="180"/>
    </row>
    <row r="74" spans="1:18" s="3" customFormat="1" ht="95.25" customHeight="1" x14ac:dyDescent="0.2">
      <c r="A74" s="106"/>
      <c r="B74" s="108"/>
      <c r="C74" s="110"/>
      <c r="D74" s="19" t="s">
        <v>12</v>
      </c>
      <c r="E74" s="12">
        <f>SUM(F74+G74+L74+M74+N74)</f>
        <v>1041526.3363699999</v>
      </c>
      <c r="F74" s="12">
        <v>0</v>
      </c>
      <c r="G74" s="117">
        <v>0</v>
      </c>
      <c r="H74" s="118"/>
      <c r="I74" s="118"/>
      <c r="J74" s="118"/>
      <c r="K74" s="119"/>
      <c r="L74" s="12">
        <v>452854.33636999998</v>
      </c>
      <c r="M74" s="12">
        <v>288000</v>
      </c>
      <c r="N74" s="12">
        <v>300672</v>
      </c>
      <c r="O74" s="109" t="s">
        <v>16</v>
      </c>
      <c r="P74" s="181"/>
      <c r="Q74" s="182"/>
      <c r="R74" s="183"/>
    </row>
    <row r="75" spans="1:18" s="3" customFormat="1" ht="35.25" customHeight="1" x14ac:dyDescent="0.2">
      <c r="A75" s="203" t="s">
        <v>13</v>
      </c>
      <c r="B75" s="204"/>
      <c r="C75" s="204"/>
      <c r="D75" s="205"/>
      <c r="E75" s="82">
        <f>SUM(E77+E76)</f>
        <v>9927287.9185700007</v>
      </c>
      <c r="F75" s="98">
        <f>SUM(F77+F76)</f>
        <v>2957217.9219900002</v>
      </c>
      <c r="G75" s="120">
        <f>SUM(G77+G76)</f>
        <v>2463203.9122099997</v>
      </c>
      <c r="H75" s="121"/>
      <c r="I75" s="121"/>
      <c r="J75" s="121"/>
      <c r="K75" s="122"/>
      <c r="L75" s="82">
        <f>SUM(L77+L76)</f>
        <v>1854946.0843700001</v>
      </c>
      <c r="M75" s="82">
        <f>SUM(M77+M76)</f>
        <v>1297417</v>
      </c>
      <c r="N75" s="82">
        <f>SUM(N77+N76)</f>
        <v>1354503</v>
      </c>
      <c r="O75" s="111"/>
      <c r="P75" s="86"/>
      <c r="Q75" s="86"/>
      <c r="R75" s="87"/>
    </row>
    <row r="76" spans="1:18" s="3" customFormat="1" ht="21.75" customHeight="1" x14ac:dyDescent="0.2">
      <c r="A76" s="141" t="s">
        <v>11</v>
      </c>
      <c r="B76" s="142"/>
      <c r="C76" s="142"/>
      <c r="D76" s="143"/>
      <c r="E76" s="82">
        <f>SUM(E24+E49)</f>
        <v>3114986.852</v>
      </c>
      <c r="F76" s="98">
        <f t="shared" ref="F76:G76" si="2">SUM(F24+F49)</f>
        <v>1747671.8900000001</v>
      </c>
      <c r="G76" s="120">
        <f t="shared" si="2"/>
        <v>964449.01300000004</v>
      </c>
      <c r="H76" s="121"/>
      <c r="I76" s="121"/>
      <c r="J76" s="121"/>
      <c r="K76" s="122"/>
      <c r="L76" s="82">
        <f>SUM(L49+L24)</f>
        <v>402865.94899999996</v>
      </c>
      <c r="M76" s="82">
        <f>SUM(M49+M24)</f>
        <v>0</v>
      </c>
      <c r="N76" s="82">
        <f>SUM(N49+N24)</f>
        <v>0</v>
      </c>
      <c r="O76" s="111"/>
      <c r="P76" s="24"/>
      <c r="Q76" s="24"/>
      <c r="R76" s="33"/>
    </row>
    <row r="77" spans="1:18" s="3" customFormat="1" ht="22.5" customHeight="1" x14ac:dyDescent="0.2">
      <c r="A77" s="141" t="s">
        <v>12</v>
      </c>
      <c r="B77" s="142"/>
      <c r="C77" s="142"/>
      <c r="D77" s="143"/>
      <c r="E77" s="82">
        <f>SUM(E50+E43+E25)</f>
        <v>6812301.0665699998</v>
      </c>
      <c r="F77" s="98">
        <f>SUM(F25+F50)</f>
        <v>1209546.03199</v>
      </c>
      <c r="G77" s="120">
        <f>SUM(G25+G50)</f>
        <v>1498754.8992099999</v>
      </c>
      <c r="H77" s="121"/>
      <c r="I77" s="121"/>
      <c r="J77" s="121"/>
      <c r="K77" s="122"/>
      <c r="L77" s="13">
        <f>SUM(L50+L42+L25)</f>
        <v>1452080.13537</v>
      </c>
      <c r="M77" s="13">
        <f>SUM(M50+M42+M25)</f>
        <v>1297417</v>
      </c>
      <c r="N77" s="13">
        <f>SUM(N50+N42+N25)</f>
        <v>1354503</v>
      </c>
      <c r="O77" s="110"/>
      <c r="P77" s="34"/>
      <c r="Q77" s="35"/>
      <c r="R77" s="36"/>
    </row>
    <row r="78" spans="1:18" s="75" customFormat="1" ht="22.5" customHeight="1" x14ac:dyDescent="0.25">
      <c r="A78" s="129" t="s">
        <v>79</v>
      </c>
      <c r="B78" s="130"/>
      <c r="C78" s="130"/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1"/>
      <c r="P78" s="74"/>
      <c r="Q78" s="74"/>
      <c r="R78" s="74"/>
    </row>
    <row r="79" spans="1:18" s="3" customFormat="1" ht="19.5" customHeight="1" x14ac:dyDescent="0.2">
      <c r="A79" s="105"/>
      <c r="B79" s="188" t="s">
        <v>80</v>
      </c>
      <c r="C79" s="109" t="s">
        <v>77</v>
      </c>
      <c r="D79" s="21" t="s">
        <v>9</v>
      </c>
      <c r="E79" s="46">
        <v>0</v>
      </c>
      <c r="F79" s="20">
        <v>0</v>
      </c>
      <c r="G79" s="123">
        <f>SUM(G84+G82)</f>
        <v>0</v>
      </c>
      <c r="H79" s="124"/>
      <c r="I79" s="124"/>
      <c r="J79" s="124"/>
      <c r="K79" s="125"/>
      <c r="L79" s="20">
        <v>0</v>
      </c>
      <c r="M79" s="22">
        <v>0</v>
      </c>
      <c r="N79" s="23">
        <f>SUM(N80)</f>
        <v>0</v>
      </c>
      <c r="O79" s="109" t="s">
        <v>16</v>
      </c>
      <c r="P79" s="29"/>
      <c r="Q79" s="30"/>
      <c r="R79" s="31"/>
    </row>
    <row r="80" spans="1:18" s="3" customFormat="1" ht="51.75" customHeight="1" x14ac:dyDescent="0.2">
      <c r="A80" s="106"/>
      <c r="B80" s="189"/>
      <c r="C80" s="110"/>
      <c r="D80" s="19" t="s">
        <v>12</v>
      </c>
      <c r="E80" s="20">
        <v>0</v>
      </c>
      <c r="F80" s="20">
        <v>0</v>
      </c>
      <c r="G80" s="123">
        <v>0</v>
      </c>
      <c r="H80" s="124"/>
      <c r="I80" s="124"/>
      <c r="J80" s="124"/>
      <c r="K80" s="125"/>
      <c r="L80" s="20">
        <v>0</v>
      </c>
      <c r="M80" s="20">
        <v>0</v>
      </c>
      <c r="N80" s="20">
        <f>SUM(N81+N83)</f>
        <v>0</v>
      </c>
      <c r="O80" s="110"/>
      <c r="P80" s="34"/>
      <c r="Q80" s="35"/>
      <c r="R80" s="36"/>
    </row>
    <row r="81" spans="1:18" s="3" customFormat="1" ht="19.5" customHeight="1" x14ac:dyDescent="0.2">
      <c r="A81" s="105" t="s">
        <v>87</v>
      </c>
      <c r="B81" s="188" t="s">
        <v>81</v>
      </c>
      <c r="C81" s="109" t="s">
        <v>77</v>
      </c>
      <c r="D81" s="21" t="s">
        <v>9</v>
      </c>
      <c r="E81" s="46">
        <v>0</v>
      </c>
      <c r="F81" s="20">
        <v>0</v>
      </c>
      <c r="G81" s="123">
        <v>0</v>
      </c>
      <c r="H81" s="124"/>
      <c r="I81" s="124"/>
      <c r="J81" s="124"/>
      <c r="K81" s="125"/>
      <c r="L81" s="20">
        <v>0</v>
      </c>
      <c r="M81" s="22">
        <f>SUM(M82)</f>
        <v>0</v>
      </c>
      <c r="N81" s="23">
        <f>SUM(N82)</f>
        <v>0</v>
      </c>
      <c r="O81" s="109" t="s">
        <v>16</v>
      </c>
      <c r="P81" s="29"/>
      <c r="Q81" s="30"/>
      <c r="R81" s="31"/>
    </row>
    <row r="82" spans="1:18" s="3" customFormat="1" ht="51.75" customHeight="1" x14ac:dyDescent="0.2">
      <c r="A82" s="106"/>
      <c r="B82" s="189"/>
      <c r="C82" s="110"/>
      <c r="D82" s="19" t="s">
        <v>12</v>
      </c>
      <c r="E82" s="20">
        <v>0</v>
      </c>
      <c r="F82" s="20">
        <v>0</v>
      </c>
      <c r="G82" s="123">
        <v>0</v>
      </c>
      <c r="H82" s="124"/>
      <c r="I82" s="124"/>
      <c r="J82" s="124"/>
      <c r="K82" s="125"/>
      <c r="L82" s="20">
        <v>0</v>
      </c>
      <c r="M82" s="20">
        <f>SUM(M86+M83)</f>
        <v>0</v>
      </c>
      <c r="N82" s="20">
        <f>SUM(N83+N86)</f>
        <v>0</v>
      </c>
      <c r="O82" s="110"/>
      <c r="P82" s="34"/>
      <c r="Q82" s="35"/>
      <c r="R82" s="36"/>
    </row>
    <row r="83" spans="1:18" s="3" customFormat="1" ht="19.5" customHeight="1" x14ac:dyDescent="0.2">
      <c r="A83" s="105" t="s">
        <v>88</v>
      </c>
      <c r="B83" s="188" t="s">
        <v>82</v>
      </c>
      <c r="C83" s="109" t="s">
        <v>77</v>
      </c>
      <c r="D83" s="21" t="s">
        <v>9</v>
      </c>
      <c r="E83" s="46">
        <v>0</v>
      </c>
      <c r="F83" s="20">
        <v>0</v>
      </c>
      <c r="G83" s="123">
        <v>0</v>
      </c>
      <c r="H83" s="124"/>
      <c r="I83" s="124"/>
      <c r="J83" s="124"/>
      <c r="K83" s="125"/>
      <c r="L83" s="20">
        <v>0</v>
      </c>
      <c r="M83" s="22">
        <f>SUM(M84)</f>
        <v>0</v>
      </c>
      <c r="N83" s="23">
        <v>0</v>
      </c>
      <c r="O83" s="109" t="s">
        <v>16</v>
      </c>
      <c r="P83" s="29"/>
      <c r="Q83" s="30"/>
      <c r="R83" s="31"/>
    </row>
    <row r="84" spans="1:18" s="3" customFormat="1" ht="51.75" customHeight="1" x14ac:dyDescent="0.2">
      <c r="A84" s="106"/>
      <c r="B84" s="189"/>
      <c r="C84" s="110"/>
      <c r="D84" s="19" t="s">
        <v>12</v>
      </c>
      <c r="E84" s="20">
        <v>0</v>
      </c>
      <c r="F84" s="20">
        <v>0</v>
      </c>
      <c r="G84" s="123">
        <v>0</v>
      </c>
      <c r="H84" s="124"/>
      <c r="I84" s="124"/>
      <c r="J84" s="124"/>
      <c r="K84" s="125"/>
      <c r="L84" s="20">
        <v>0</v>
      </c>
      <c r="M84" s="20">
        <v>0</v>
      </c>
      <c r="N84" s="20">
        <v>0</v>
      </c>
      <c r="O84" s="110"/>
      <c r="P84" s="34"/>
      <c r="Q84" s="35"/>
      <c r="R84" s="36"/>
    </row>
    <row r="85" spans="1:18" s="3" customFormat="1" ht="22.5" customHeight="1" x14ac:dyDescent="0.2">
      <c r="A85" s="171" t="s">
        <v>13</v>
      </c>
      <c r="B85" s="172"/>
      <c r="C85" s="172"/>
      <c r="D85" s="173"/>
      <c r="E85" s="47">
        <f>SUM(E79)</f>
        <v>0</v>
      </c>
      <c r="F85" s="13">
        <f>SUM(F79)</f>
        <v>0</v>
      </c>
      <c r="G85" s="120">
        <v>0</v>
      </c>
      <c r="H85" s="121"/>
      <c r="I85" s="121"/>
      <c r="J85" s="121"/>
      <c r="K85" s="122"/>
      <c r="L85" s="13">
        <f>SUM(L79)</f>
        <v>0</v>
      </c>
      <c r="M85" s="13">
        <f>SUM(M79)</f>
        <v>0</v>
      </c>
      <c r="N85" s="13">
        <v>0</v>
      </c>
      <c r="O85" s="138"/>
      <c r="P85" s="24"/>
      <c r="Q85" s="24"/>
      <c r="R85" s="33"/>
    </row>
    <row r="86" spans="1:18" s="3" customFormat="1" ht="22.5" customHeight="1" x14ac:dyDescent="0.2">
      <c r="A86" s="171" t="s">
        <v>12</v>
      </c>
      <c r="B86" s="172"/>
      <c r="C86" s="172"/>
      <c r="D86" s="173"/>
      <c r="E86" s="69">
        <v>0</v>
      </c>
      <c r="F86" s="13">
        <f>SUM(F80)</f>
        <v>0</v>
      </c>
      <c r="G86" s="120">
        <v>0</v>
      </c>
      <c r="H86" s="121"/>
      <c r="I86" s="121"/>
      <c r="J86" s="121"/>
      <c r="K86" s="122"/>
      <c r="L86" s="13">
        <f>SUM(L79)</f>
        <v>0</v>
      </c>
      <c r="M86" s="13">
        <f>SUM(M79)</f>
        <v>0</v>
      </c>
      <c r="N86" s="13">
        <v>0</v>
      </c>
      <c r="O86" s="140"/>
      <c r="P86" s="24"/>
      <c r="Q86" s="24"/>
      <c r="R86" s="33"/>
    </row>
    <row r="87" spans="1:18" s="3" customFormat="1" ht="22.5" customHeight="1" x14ac:dyDescent="0.2">
      <c r="A87" s="96"/>
      <c r="B87" s="97"/>
      <c r="C87" s="97"/>
      <c r="D87" s="95"/>
      <c r="E87" s="93"/>
      <c r="F87" s="13"/>
      <c r="G87" s="126" t="s">
        <v>85</v>
      </c>
      <c r="H87" s="127"/>
      <c r="I87" s="127"/>
      <c r="J87" s="127"/>
      <c r="K87" s="128"/>
      <c r="L87" s="13"/>
      <c r="M87" s="13"/>
      <c r="N87" s="13"/>
      <c r="O87" s="94"/>
      <c r="P87" s="24"/>
      <c r="Q87" s="24"/>
      <c r="R87" s="33"/>
    </row>
    <row r="88" spans="1:18" s="3" customFormat="1" ht="22.5" customHeight="1" x14ac:dyDescent="0.2">
      <c r="A88" s="96"/>
      <c r="B88" s="97"/>
      <c r="C88" s="97"/>
      <c r="D88" s="95"/>
      <c r="E88" s="93"/>
      <c r="F88" s="13"/>
      <c r="G88" s="91"/>
      <c r="H88" s="92"/>
      <c r="I88" s="92"/>
      <c r="J88" s="92"/>
      <c r="K88" s="93"/>
      <c r="L88" s="13"/>
      <c r="M88" s="13"/>
      <c r="N88" s="13"/>
      <c r="O88" s="94"/>
      <c r="P88" s="24"/>
      <c r="Q88" s="24"/>
      <c r="R88" s="33"/>
    </row>
    <row r="89" spans="1:18" s="3" customFormat="1" ht="19.5" customHeight="1" x14ac:dyDescent="0.2">
      <c r="A89" s="105"/>
      <c r="B89" s="188" t="s">
        <v>18</v>
      </c>
      <c r="C89" s="109" t="s">
        <v>25</v>
      </c>
      <c r="D89" s="21" t="s">
        <v>9</v>
      </c>
      <c r="E89" s="46">
        <f t="shared" ref="E89:E94" si="3">SUM(F89+G89+L89+M89+N89)</f>
        <v>304255.03201000002</v>
      </c>
      <c r="F89" s="20">
        <f>SUM(F90)</f>
        <v>60353.142999999996</v>
      </c>
      <c r="G89" s="123">
        <f>SUM(G94+G92)</f>
        <v>61673.043010000001</v>
      </c>
      <c r="H89" s="124"/>
      <c r="I89" s="124"/>
      <c r="J89" s="124"/>
      <c r="K89" s="125"/>
      <c r="L89" s="20">
        <f>SUM(L91+L93)</f>
        <v>60260.281999999999</v>
      </c>
      <c r="M89" s="22">
        <f>SUM(M90)</f>
        <v>60984.281999999999</v>
      </c>
      <c r="N89" s="23">
        <f>SUM(N90)</f>
        <v>60984.281999999999</v>
      </c>
      <c r="O89" s="109" t="s">
        <v>16</v>
      </c>
      <c r="P89" s="29"/>
      <c r="Q89" s="30"/>
      <c r="R89" s="31"/>
    </row>
    <row r="90" spans="1:18" s="3" customFormat="1" ht="51.75" customHeight="1" x14ac:dyDescent="0.2">
      <c r="A90" s="106"/>
      <c r="B90" s="189"/>
      <c r="C90" s="110"/>
      <c r="D90" s="19" t="s">
        <v>12</v>
      </c>
      <c r="E90" s="20">
        <f t="shared" si="3"/>
        <v>304255.03201000002</v>
      </c>
      <c r="F90" s="20">
        <f>SUM(F92+F93)</f>
        <v>60353.142999999996</v>
      </c>
      <c r="G90" s="123">
        <f>SUM(G92+G93)</f>
        <v>61673.043010000001</v>
      </c>
      <c r="H90" s="124"/>
      <c r="I90" s="124"/>
      <c r="J90" s="124"/>
      <c r="K90" s="125"/>
      <c r="L90" s="20">
        <f>SUM(L93+L91)</f>
        <v>60260.281999999999</v>
      </c>
      <c r="M90" s="20">
        <f>SUM(M93+M91)</f>
        <v>60984.281999999999</v>
      </c>
      <c r="N90" s="20">
        <f>SUM(N91+N93)</f>
        <v>60984.281999999999</v>
      </c>
      <c r="O90" s="110"/>
      <c r="P90" s="34"/>
      <c r="Q90" s="35"/>
      <c r="R90" s="36"/>
    </row>
    <row r="91" spans="1:18" s="3" customFormat="1" ht="19.5" customHeight="1" x14ac:dyDescent="0.2">
      <c r="A91" s="105" t="s">
        <v>87</v>
      </c>
      <c r="B91" s="107" t="s">
        <v>30</v>
      </c>
      <c r="C91" s="109" t="s">
        <v>25</v>
      </c>
      <c r="D91" s="19" t="s">
        <v>9</v>
      </c>
      <c r="E91" s="20">
        <f t="shared" si="3"/>
        <v>0</v>
      </c>
      <c r="F91" s="20">
        <v>0</v>
      </c>
      <c r="G91" s="123">
        <v>0</v>
      </c>
      <c r="H91" s="124"/>
      <c r="I91" s="124"/>
      <c r="J91" s="124"/>
      <c r="K91" s="125"/>
      <c r="L91" s="20">
        <v>0</v>
      </c>
      <c r="M91" s="20">
        <v>0</v>
      </c>
      <c r="N91" s="20">
        <v>0</v>
      </c>
      <c r="O91" s="109" t="s">
        <v>16</v>
      </c>
      <c r="P91" s="178" t="s">
        <v>41</v>
      </c>
      <c r="Q91" s="179"/>
      <c r="R91" s="180"/>
    </row>
    <row r="92" spans="1:18" s="3" customFormat="1" ht="144.75" customHeight="1" x14ac:dyDescent="0.2">
      <c r="A92" s="106"/>
      <c r="B92" s="108"/>
      <c r="C92" s="110"/>
      <c r="D92" s="19" t="s">
        <v>12</v>
      </c>
      <c r="E92" s="20">
        <f t="shared" si="3"/>
        <v>0</v>
      </c>
      <c r="F92" s="20">
        <v>0</v>
      </c>
      <c r="G92" s="123">
        <v>0</v>
      </c>
      <c r="H92" s="124"/>
      <c r="I92" s="124"/>
      <c r="J92" s="124"/>
      <c r="K92" s="125"/>
      <c r="L92" s="20">
        <v>0</v>
      </c>
      <c r="M92" s="20">
        <v>0</v>
      </c>
      <c r="N92" s="20">
        <v>0</v>
      </c>
      <c r="O92" s="110"/>
      <c r="P92" s="181"/>
      <c r="Q92" s="182"/>
      <c r="R92" s="183"/>
    </row>
    <row r="93" spans="1:18" s="3" customFormat="1" ht="19.5" customHeight="1" x14ac:dyDescent="0.2">
      <c r="A93" s="105" t="s">
        <v>88</v>
      </c>
      <c r="B93" s="107" t="s">
        <v>19</v>
      </c>
      <c r="C93" s="109" t="s">
        <v>25</v>
      </c>
      <c r="D93" s="19" t="s">
        <v>9</v>
      </c>
      <c r="E93" s="20">
        <f t="shared" si="3"/>
        <v>304255.03201000002</v>
      </c>
      <c r="F93" s="20">
        <f>SUM(F94)</f>
        <v>60353.142999999996</v>
      </c>
      <c r="G93" s="123">
        <f>SUM(G94)</f>
        <v>61673.043010000001</v>
      </c>
      <c r="H93" s="124"/>
      <c r="I93" s="124"/>
      <c r="J93" s="124"/>
      <c r="K93" s="125"/>
      <c r="L93" s="20">
        <f>SUM(L94)</f>
        <v>60260.281999999999</v>
      </c>
      <c r="M93" s="20">
        <f>SUM(M94)</f>
        <v>60984.281999999999</v>
      </c>
      <c r="N93" s="20">
        <f>SUM(N94)</f>
        <v>60984.281999999999</v>
      </c>
      <c r="O93" s="109" t="s">
        <v>16</v>
      </c>
      <c r="P93" s="178" t="s">
        <v>42</v>
      </c>
      <c r="Q93" s="179"/>
      <c r="R93" s="180"/>
    </row>
    <row r="94" spans="1:18" s="3" customFormat="1" ht="57" customHeight="1" x14ac:dyDescent="0.2">
      <c r="A94" s="106"/>
      <c r="B94" s="108"/>
      <c r="C94" s="110"/>
      <c r="D94" s="19" t="s">
        <v>12</v>
      </c>
      <c r="E94" s="20">
        <f t="shared" si="3"/>
        <v>304255.03201000002</v>
      </c>
      <c r="F94" s="20">
        <v>60353.142999999996</v>
      </c>
      <c r="G94" s="117">
        <v>61673.043010000001</v>
      </c>
      <c r="H94" s="118"/>
      <c r="I94" s="118"/>
      <c r="J94" s="118"/>
      <c r="K94" s="119"/>
      <c r="L94" s="12">
        <v>60260.281999999999</v>
      </c>
      <c r="M94" s="12">
        <v>60984.281999999999</v>
      </c>
      <c r="N94" s="12">
        <v>60984.281999999999</v>
      </c>
      <c r="O94" s="110"/>
      <c r="P94" s="181"/>
      <c r="Q94" s="182"/>
      <c r="R94" s="183"/>
    </row>
    <row r="95" spans="1:18" s="3" customFormat="1" ht="22.5" customHeight="1" x14ac:dyDescent="0.2">
      <c r="A95" s="171" t="s">
        <v>13</v>
      </c>
      <c r="B95" s="172"/>
      <c r="C95" s="172"/>
      <c r="D95" s="173"/>
      <c r="E95" s="47">
        <f>SUM(E89)</f>
        <v>304255.03201000002</v>
      </c>
      <c r="F95" s="13">
        <f>SUM(F89)</f>
        <v>60353.142999999996</v>
      </c>
      <c r="G95" s="120">
        <f>SUM(G89)</f>
        <v>61673.043010000001</v>
      </c>
      <c r="H95" s="121"/>
      <c r="I95" s="121"/>
      <c r="J95" s="121"/>
      <c r="K95" s="122"/>
      <c r="L95" s="13">
        <f>SUM(L89)</f>
        <v>60260.281999999999</v>
      </c>
      <c r="M95" s="13">
        <f>SUM(M89)</f>
        <v>60984.281999999999</v>
      </c>
      <c r="N95" s="13">
        <f>SUM(N90)</f>
        <v>60984.281999999999</v>
      </c>
      <c r="O95" s="138"/>
      <c r="P95" s="24"/>
      <c r="Q95" s="24"/>
      <c r="R95" s="33"/>
    </row>
    <row r="96" spans="1:18" s="3" customFormat="1" ht="22.5" customHeight="1" x14ac:dyDescent="0.2">
      <c r="A96" s="171" t="s">
        <v>12</v>
      </c>
      <c r="B96" s="172"/>
      <c r="C96" s="172"/>
      <c r="D96" s="173"/>
      <c r="E96" s="50">
        <f>SUM(F96+G96+L96+M96+N96)</f>
        <v>304255.03201000002</v>
      </c>
      <c r="F96" s="13">
        <f>SUM(F90)</f>
        <v>60353.142999999996</v>
      </c>
      <c r="G96" s="120">
        <f>SUM(G90)</f>
        <v>61673.043010000001</v>
      </c>
      <c r="H96" s="121"/>
      <c r="I96" s="121"/>
      <c r="J96" s="121"/>
      <c r="K96" s="122"/>
      <c r="L96" s="13">
        <f>SUM(L89)</f>
        <v>60260.281999999999</v>
      </c>
      <c r="M96" s="13">
        <f>SUM(M89)</f>
        <v>60984.281999999999</v>
      </c>
      <c r="N96" s="13">
        <f>SUM(N90)</f>
        <v>60984.281999999999</v>
      </c>
      <c r="O96" s="140"/>
      <c r="P96" s="24"/>
      <c r="Q96" s="24"/>
      <c r="R96" s="33"/>
    </row>
    <row r="97" spans="1:18" s="3" customFormat="1" ht="22.5" customHeight="1" x14ac:dyDescent="0.2">
      <c r="A97" s="171" t="s">
        <v>20</v>
      </c>
      <c r="B97" s="172"/>
      <c r="C97" s="172"/>
      <c r="D97" s="173"/>
      <c r="E97" s="50">
        <f>SUM(E98+E99)</f>
        <v>11386118.610580001</v>
      </c>
      <c r="F97" s="13">
        <f>SUM(F98+F99)</f>
        <v>3264926.0249899998</v>
      </c>
      <c r="G97" s="120">
        <f>SUM(G98+G99)</f>
        <v>2759199.6552200001</v>
      </c>
      <c r="H97" s="121"/>
      <c r="I97" s="121"/>
      <c r="J97" s="121"/>
      <c r="K97" s="122"/>
      <c r="L97" s="13">
        <f>SUM(L98+L99)</f>
        <v>2137448.3663699999</v>
      </c>
      <c r="M97" s="13">
        <f>SUM(M99+M98)</f>
        <v>1583729.2819999999</v>
      </c>
      <c r="N97" s="13">
        <f>SUM(N98+N99)</f>
        <v>1640815.2819999999</v>
      </c>
      <c r="O97" s="138"/>
      <c r="P97" s="29"/>
      <c r="Q97" s="30"/>
      <c r="R97" s="31"/>
    </row>
    <row r="98" spans="1:18" s="3" customFormat="1" ht="22.5" customHeight="1" x14ac:dyDescent="0.2">
      <c r="A98" s="171" t="s">
        <v>11</v>
      </c>
      <c r="B98" s="172"/>
      <c r="C98" s="172"/>
      <c r="D98" s="173"/>
      <c r="E98" s="50">
        <f>SUM(F98+G98+L98+M98+N98)</f>
        <v>3637115.352</v>
      </c>
      <c r="F98" s="13">
        <f>SUM(F76+F20)</f>
        <v>1809414.8900000001</v>
      </c>
      <c r="G98" s="120">
        <f>SUM(G76+G20)</f>
        <v>1021653.013</v>
      </c>
      <c r="H98" s="121"/>
      <c r="I98" s="121"/>
      <c r="J98" s="121"/>
      <c r="K98" s="122"/>
      <c r="L98" s="13">
        <f>SUM(L76+L20)</f>
        <v>535986.24899999995</v>
      </c>
      <c r="M98" s="13">
        <f>SUM(M76+M20)</f>
        <v>135030.6</v>
      </c>
      <c r="N98" s="13">
        <f>SUM(N76+N20)</f>
        <v>135030.6</v>
      </c>
      <c r="O98" s="139"/>
      <c r="P98" s="24"/>
      <c r="Q98" s="24"/>
      <c r="R98" s="33"/>
    </row>
    <row r="99" spans="1:18" s="3" customFormat="1" ht="22.5" customHeight="1" x14ac:dyDescent="0.2">
      <c r="A99" s="171" t="s">
        <v>12</v>
      </c>
      <c r="B99" s="172"/>
      <c r="C99" s="172"/>
      <c r="D99" s="173"/>
      <c r="E99" s="50">
        <f>SUM(F99+G99+L99+M99+N99)</f>
        <v>7749003.2585800001</v>
      </c>
      <c r="F99" s="13">
        <f>SUM(F96+F77+F21)</f>
        <v>1455511.1349899999</v>
      </c>
      <c r="G99" s="120">
        <f>SUM(G96+G77+G21)</f>
        <v>1737546.6422199998</v>
      </c>
      <c r="H99" s="121"/>
      <c r="I99" s="121"/>
      <c r="J99" s="121"/>
      <c r="K99" s="122"/>
      <c r="L99" s="13">
        <f>SUM(L96+L77+L21)</f>
        <v>1601462.1173699999</v>
      </c>
      <c r="M99" s="13">
        <f>SUM(M96+M77+M21)</f>
        <v>1448698.6819999998</v>
      </c>
      <c r="N99" s="13">
        <f>SUM(N96+N77+N21)</f>
        <v>1505784.6819999998</v>
      </c>
      <c r="O99" s="140"/>
      <c r="P99" s="34"/>
      <c r="Q99" s="35"/>
      <c r="R99" s="36"/>
    </row>
    <row r="100" spans="1:18" s="3" customFormat="1" ht="12.75" customHeight="1" x14ac:dyDescent="0.2">
      <c r="A100" s="6"/>
      <c r="B100" s="7"/>
      <c r="C100" s="7"/>
      <c r="D100" s="8"/>
      <c r="E100" s="43"/>
      <c r="F100" s="9"/>
      <c r="G100" s="9"/>
      <c r="H100" s="9"/>
      <c r="I100" s="9"/>
      <c r="J100" s="9"/>
      <c r="K100" s="9"/>
      <c r="L100" s="9"/>
      <c r="M100" s="9"/>
      <c r="N100" s="9"/>
      <c r="O100" s="27" t="s">
        <v>57</v>
      </c>
    </row>
    <row r="101" spans="1:18" s="3" customFormat="1" x14ac:dyDescent="0.2">
      <c r="A101" s="10" t="s">
        <v>21</v>
      </c>
      <c r="B101" s="10"/>
      <c r="C101" s="10"/>
      <c r="D101" s="10"/>
      <c r="E101" s="44"/>
      <c r="F101" s="5"/>
      <c r="G101" s="5"/>
      <c r="H101" s="5"/>
      <c r="I101" s="5"/>
      <c r="J101" s="5"/>
      <c r="K101" s="5"/>
      <c r="L101" s="5"/>
      <c r="M101" s="5"/>
      <c r="N101" s="5"/>
      <c r="O101" s="4" t="s">
        <v>31</v>
      </c>
    </row>
    <row r="102" spans="1:18" s="3" customFormat="1" x14ac:dyDescent="0.2">
      <c r="A102" s="170"/>
      <c r="B102" s="170"/>
      <c r="C102" s="170"/>
      <c r="D102" s="170"/>
      <c r="E102" s="44"/>
      <c r="F102" s="5"/>
      <c r="G102" s="5"/>
      <c r="H102" s="5"/>
      <c r="I102" s="5"/>
      <c r="J102" s="5"/>
      <c r="K102" s="5"/>
      <c r="L102" s="5"/>
      <c r="M102" s="5"/>
      <c r="N102" s="5"/>
      <c r="O102" s="4"/>
    </row>
    <row r="103" spans="1:18" s="3" customFormat="1" x14ac:dyDescent="0.2">
      <c r="A103" s="55"/>
      <c r="B103" s="4"/>
      <c r="C103" s="11"/>
      <c r="D103" s="4"/>
      <c r="E103" s="42"/>
      <c r="F103" s="5"/>
      <c r="G103" s="5"/>
      <c r="H103" s="5"/>
      <c r="I103" s="5"/>
      <c r="J103" s="5"/>
      <c r="K103" s="5"/>
      <c r="L103" s="5"/>
      <c r="M103" s="5"/>
      <c r="N103" s="5"/>
      <c r="O103" s="15"/>
    </row>
    <row r="104" spans="1:18" s="2" customFormat="1" ht="39.75" customHeight="1" x14ac:dyDescent="0.2">
      <c r="A104" s="174" t="s">
        <v>36</v>
      </c>
      <c r="B104" s="174"/>
      <c r="C104" s="174"/>
      <c r="D104" s="174"/>
      <c r="E104" s="174"/>
      <c r="F104" s="174"/>
      <c r="G104" s="174"/>
      <c r="H104" s="174"/>
      <c r="I104" s="174"/>
      <c r="J104" s="174"/>
      <c r="K104" s="174"/>
      <c r="L104" s="5"/>
      <c r="M104" s="5"/>
      <c r="N104" s="5"/>
      <c r="O104" s="4" t="s">
        <v>32</v>
      </c>
    </row>
    <row r="105" spans="1:18" s="2" customFormat="1" ht="18" customHeight="1" x14ac:dyDescent="0.2">
      <c r="A105" s="170"/>
      <c r="B105" s="170"/>
      <c r="C105" s="170"/>
      <c r="D105" s="170"/>
      <c r="E105" s="44"/>
      <c r="F105" s="5"/>
      <c r="G105" s="5"/>
      <c r="H105" s="5"/>
      <c r="I105" s="5"/>
      <c r="J105" s="5"/>
      <c r="K105" s="5"/>
      <c r="L105" s="5"/>
      <c r="M105" s="5"/>
      <c r="N105" s="5"/>
      <c r="O105" s="15"/>
    </row>
    <row r="106" spans="1:18" s="2" customFormat="1" ht="15.75" customHeight="1" x14ac:dyDescent="0.2">
      <c r="A106" s="170"/>
      <c r="B106" s="170"/>
      <c r="C106" s="170"/>
      <c r="D106" s="170"/>
      <c r="E106" s="44"/>
      <c r="F106" s="5"/>
      <c r="G106" s="5"/>
      <c r="H106" s="5"/>
      <c r="I106" s="5"/>
      <c r="J106" s="5"/>
      <c r="K106" s="5"/>
      <c r="L106" s="5"/>
      <c r="M106" s="5"/>
      <c r="N106" s="5"/>
      <c r="O106" s="11"/>
    </row>
    <row r="107" spans="1:18" s="2" customFormat="1" ht="13.5" customHeight="1" x14ac:dyDescent="0.2">
      <c r="A107" s="170"/>
      <c r="B107" s="170"/>
      <c r="C107" s="170"/>
      <c r="D107" s="170"/>
      <c r="E107" s="44"/>
      <c r="F107" s="5"/>
      <c r="G107" s="5"/>
      <c r="H107" s="5"/>
      <c r="I107" s="5"/>
      <c r="J107" s="5"/>
      <c r="K107" s="5"/>
      <c r="L107" s="5"/>
      <c r="M107" s="5"/>
      <c r="N107" s="5"/>
      <c r="O107" s="4"/>
    </row>
    <row r="108" spans="1:18" s="2" customFormat="1" x14ac:dyDescent="0.2">
      <c r="A108" s="3"/>
      <c r="B108" s="3"/>
      <c r="C108" s="3"/>
      <c r="D108" s="3"/>
      <c r="E108" s="42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8" x14ac:dyDescent="0.2">
      <c r="A109" s="3"/>
      <c r="B109" s="3"/>
      <c r="C109" s="3"/>
      <c r="D109" s="3"/>
      <c r="E109" s="42"/>
      <c r="G109" s="3"/>
      <c r="H109" s="3"/>
      <c r="I109" s="3"/>
      <c r="J109" s="3"/>
      <c r="O109" s="3"/>
    </row>
    <row r="110" spans="1:18" x14ac:dyDescent="0.2">
      <c r="A110" s="3"/>
      <c r="B110" s="3"/>
      <c r="C110" s="3"/>
      <c r="D110" s="3"/>
      <c r="E110" s="42"/>
      <c r="G110" s="3"/>
      <c r="H110" s="3"/>
      <c r="I110" s="3"/>
      <c r="J110" s="3"/>
      <c r="O110" s="3"/>
    </row>
    <row r="111" spans="1:18" x14ac:dyDescent="0.2">
      <c r="A111" s="3"/>
      <c r="B111" s="3"/>
      <c r="C111" s="3"/>
      <c r="D111" s="3"/>
      <c r="E111" s="42"/>
      <c r="G111" s="3"/>
      <c r="H111" s="3"/>
      <c r="I111" s="3"/>
      <c r="J111" s="3"/>
      <c r="O111" s="3"/>
    </row>
    <row r="112" spans="1:18" x14ac:dyDescent="0.2">
      <c r="A112" s="3"/>
      <c r="B112" s="3"/>
      <c r="C112" s="3"/>
      <c r="D112" s="3"/>
      <c r="E112" s="42"/>
      <c r="G112" s="3"/>
      <c r="H112" s="3"/>
      <c r="I112" s="3"/>
      <c r="J112" s="3"/>
      <c r="O112" s="3"/>
    </row>
    <row r="113" spans="1:15" x14ac:dyDescent="0.2">
      <c r="A113" s="3"/>
      <c r="B113" s="3"/>
      <c r="C113" s="3"/>
      <c r="D113" s="3"/>
      <c r="E113" s="42"/>
      <c r="G113" s="3"/>
      <c r="H113" s="3"/>
      <c r="I113" s="3"/>
      <c r="J113" s="3"/>
      <c r="O113" s="3"/>
    </row>
    <row r="114" spans="1:15" x14ac:dyDescent="0.2">
      <c r="A114" s="3"/>
      <c r="B114" s="3"/>
      <c r="C114" s="3"/>
      <c r="D114" s="3"/>
      <c r="E114" s="42"/>
      <c r="G114" s="3"/>
      <c r="H114" s="3"/>
      <c r="I114" s="3"/>
      <c r="J114" s="3"/>
      <c r="O114" s="3"/>
    </row>
    <row r="115" spans="1:15" x14ac:dyDescent="0.2">
      <c r="A115" s="3"/>
      <c r="B115" s="3"/>
      <c r="C115" s="3"/>
      <c r="D115" s="3"/>
      <c r="E115" s="42"/>
      <c r="G115" s="3"/>
      <c r="H115" s="3"/>
      <c r="I115" s="3"/>
      <c r="J115" s="3"/>
      <c r="O115" s="3"/>
    </row>
    <row r="116" spans="1:15" x14ac:dyDescent="0.2">
      <c r="A116" s="3"/>
      <c r="B116" s="3"/>
      <c r="C116" s="3"/>
      <c r="D116" s="3"/>
      <c r="E116" s="42"/>
      <c r="G116" s="3"/>
      <c r="H116" s="3"/>
      <c r="I116" s="3"/>
      <c r="J116" s="3"/>
      <c r="O116" s="3"/>
    </row>
    <row r="117" spans="1:15" x14ac:dyDescent="0.2">
      <c r="A117" s="3"/>
      <c r="B117" s="3"/>
      <c r="C117" s="3"/>
      <c r="D117" s="3"/>
      <c r="E117" s="42"/>
      <c r="G117" s="3"/>
      <c r="H117" s="3"/>
      <c r="I117" s="3"/>
      <c r="J117" s="3"/>
      <c r="O117" s="3"/>
    </row>
    <row r="118" spans="1:15" x14ac:dyDescent="0.2">
      <c r="A118" s="3"/>
      <c r="B118" s="3"/>
      <c r="C118" s="3"/>
      <c r="D118" s="3"/>
      <c r="E118" s="42"/>
      <c r="G118" s="3"/>
      <c r="H118" s="3"/>
      <c r="I118" s="3"/>
      <c r="J118" s="3"/>
      <c r="O118" s="3"/>
    </row>
    <row r="119" spans="1:15" x14ac:dyDescent="0.2">
      <c r="A119" s="3"/>
      <c r="B119" s="3"/>
      <c r="C119" s="3"/>
      <c r="D119" s="3"/>
      <c r="E119" s="42"/>
      <c r="G119" s="3"/>
      <c r="H119" s="3"/>
      <c r="I119" s="3"/>
      <c r="J119" s="3"/>
      <c r="O119" s="3"/>
    </row>
    <row r="120" spans="1:15" x14ac:dyDescent="0.2">
      <c r="A120" s="3"/>
      <c r="B120" s="3"/>
      <c r="C120" s="3"/>
      <c r="D120" s="3"/>
      <c r="E120" s="42"/>
      <c r="G120" s="3"/>
      <c r="H120" s="3"/>
      <c r="I120" s="3"/>
      <c r="J120" s="3"/>
      <c r="O120" s="3"/>
    </row>
    <row r="121" spans="1:15" x14ac:dyDescent="0.2">
      <c r="A121" s="3"/>
      <c r="B121" s="3"/>
      <c r="C121" s="3"/>
      <c r="D121" s="3"/>
      <c r="E121" s="42"/>
      <c r="G121" s="3"/>
      <c r="H121" s="3"/>
      <c r="I121" s="3"/>
      <c r="J121" s="3"/>
      <c r="O121" s="3"/>
    </row>
    <row r="122" spans="1:15" x14ac:dyDescent="0.2">
      <c r="A122" s="3"/>
      <c r="B122" s="3"/>
      <c r="C122" s="3"/>
      <c r="D122" s="3"/>
      <c r="E122" s="42"/>
      <c r="G122" s="3"/>
      <c r="H122" s="3"/>
      <c r="I122" s="3"/>
      <c r="J122" s="3"/>
      <c r="O122" s="3"/>
    </row>
    <row r="123" spans="1:15" x14ac:dyDescent="0.2">
      <c r="A123" s="3"/>
      <c r="B123" s="3"/>
      <c r="C123" s="3"/>
      <c r="D123" s="3"/>
      <c r="E123" s="42"/>
      <c r="G123" s="3"/>
      <c r="H123" s="3"/>
      <c r="I123" s="3"/>
      <c r="J123" s="3"/>
      <c r="O123" s="3"/>
    </row>
    <row r="124" spans="1:15" x14ac:dyDescent="0.2">
      <c r="A124" s="3"/>
      <c r="B124" s="3"/>
      <c r="C124" s="3"/>
      <c r="D124" s="3"/>
      <c r="E124" s="42"/>
      <c r="G124" s="3"/>
      <c r="H124" s="3"/>
      <c r="I124" s="3"/>
      <c r="J124" s="3"/>
      <c r="O124" s="3"/>
    </row>
    <row r="125" spans="1:15" x14ac:dyDescent="0.2">
      <c r="A125" s="3"/>
      <c r="B125" s="3"/>
      <c r="C125" s="3"/>
      <c r="D125" s="3"/>
      <c r="E125" s="42"/>
      <c r="G125" s="3"/>
      <c r="H125" s="3"/>
      <c r="I125" s="3"/>
      <c r="J125" s="3"/>
      <c r="O125" s="3"/>
    </row>
    <row r="126" spans="1:15" x14ac:dyDescent="0.2">
      <c r="A126" s="3"/>
      <c r="B126" s="3"/>
      <c r="C126" s="3"/>
      <c r="D126" s="3"/>
      <c r="E126" s="42"/>
      <c r="G126" s="3"/>
      <c r="H126" s="3"/>
      <c r="I126" s="3"/>
      <c r="J126" s="3"/>
      <c r="O126" s="3"/>
    </row>
    <row r="127" spans="1:15" x14ac:dyDescent="0.2">
      <c r="A127" s="3"/>
      <c r="B127" s="3"/>
      <c r="C127" s="3"/>
      <c r="D127" s="3"/>
      <c r="E127" s="42"/>
      <c r="G127" s="3"/>
      <c r="H127" s="3"/>
      <c r="I127" s="3"/>
      <c r="J127" s="3"/>
      <c r="O127" s="3"/>
    </row>
  </sheetData>
  <mergeCells count="282">
    <mergeCell ref="G73:K73"/>
    <mergeCell ref="P73:R74"/>
    <mergeCell ref="A75:D75"/>
    <mergeCell ref="G75:K75"/>
    <mergeCell ref="A83:A84"/>
    <mergeCell ref="B83:B84"/>
    <mergeCell ref="C83:C84"/>
    <mergeCell ref="G83:K83"/>
    <mergeCell ref="O83:O84"/>
    <mergeCell ref="G84:K84"/>
    <mergeCell ref="G74:K74"/>
    <mergeCell ref="A78:O78"/>
    <mergeCell ref="A73:A74"/>
    <mergeCell ref="B73:B74"/>
    <mergeCell ref="C73:C74"/>
    <mergeCell ref="A85:D85"/>
    <mergeCell ref="G85:K85"/>
    <mergeCell ref="O85:O86"/>
    <mergeCell ref="A86:D86"/>
    <mergeCell ref="G86:K86"/>
    <mergeCell ref="A79:A80"/>
    <mergeCell ref="B79:B80"/>
    <mergeCell ref="C79:C80"/>
    <mergeCell ref="G79:K79"/>
    <mergeCell ref="O79:O80"/>
    <mergeCell ref="G80:K80"/>
    <mergeCell ref="A81:A82"/>
    <mergeCell ref="B81:B82"/>
    <mergeCell ref="C81:C82"/>
    <mergeCell ref="G81:K81"/>
    <mergeCell ref="O81:O82"/>
    <mergeCell ref="G82:K82"/>
    <mergeCell ref="N68:N69"/>
    <mergeCell ref="O68:O70"/>
    <mergeCell ref="A62:A64"/>
    <mergeCell ref="B62:B64"/>
    <mergeCell ref="C62:C64"/>
    <mergeCell ref="G62:K62"/>
    <mergeCell ref="G63:K63"/>
    <mergeCell ref="G64:K64"/>
    <mergeCell ref="O62:O64"/>
    <mergeCell ref="A68:A70"/>
    <mergeCell ref="B68:B70"/>
    <mergeCell ref="C68:C70"/>
    <mergeCell ref="D68:D70"/>
    <mergeCell ref="F68:F69"/>
    <mergeCell ref="G68:G69"/>
    <mergeCell ref="H68:K68"/>
    <mergeCell ref="L68:L69"/>
    <mergeCell ref="M68:M69"/>
    <mergeCell ref="A65:A67"/>
    <mergeCell ref="B65:B67"/>
    <mergeCell ref="C65:C67"/>
    <mergeCell ref="G65:K65"/>
    <mergeCell ref="G66:K66"/>
    <mergeCell ref="G67:K67"/>
    <mergeCell ref="G42:K42"/>
    <mergeCell ref="E43:E44"/>
    <mergeCell ref="A45:A47"/>
    <mergeCell ref="E46:E47"/>
    <mergeCell ref="D46:D47"/>
    <mergeCell ref="F46:F47"/>
    <mergeCell ref="G46:K47"/>
    <mergeCell ref="L46:L47"/>
    <mergeCell ref="M46:M47"/>
    <mergeCell ref="G45:K45"/>
    <mergeCell ref="C42:C44"/>
    <mergeCell ref="D43:D44"/>
    <mergeCell ref="A51:A53"/>
    <mergeCell ref="B51:B53"/>
    <mergeCell ref="C51:C53"/>
    <mergeCell ref="F43:F44"/>
    <mergeCell ref="G43:K44"/>
    <mergeCell ref="E54:E55"/>
    <mergeCell ref="E59:E60"/>
    <mergeCell ref="N54:N55"/>
    <mergeCell ref="A54:A56"/>
    <mergeCell ref="D59:D61"/>
    <mergeCell ref="F59:F60"/>
    <mergeCell ref="G59:G60"/>
    <mergeCell ref="H59:K59"/>
    <mergeCell ref="L59:L60"/>
    <mergeCell ref="M59:M60"/>
    <mergeCell ref="N59:N60"/>
    <mergeCell ref="B59:B61"/>
    <mergeCell ref="C59:C61"/>
    <mergeCell ref="G53:K53"/>
    <mergeCell ref="L43:L44"/>
    <mergeCell ref="M43:M44"/>
    <mergeCell ref="N43:N44"/>
    <mergeCell ref="N46:N47"/>
    <mergeCell ref="O48:O50"/>
    <mergeCell ref="A48:A50"/>
    <mergeCell ref="C32:C33"/>
    <mergeCell ref="G33:K33"/>
    <mergeCell ref="C29:C31"/>
    <mergeCell ref="B37:B38"/>
    <mergeCell ref="N29:N30"/>
    <mergeCell ref="B29:B31"/>
    <mergeCell ref="G51:K51"/>
    <mergeCell ref="H29:K29"/>
    <mergeCell ref="B45:B47"/>
    <mergeCell ref="G40:K40"/>
    <mergeCell ref="G41:K41"/>
    <mergeCell ref="G37:K37"/>
    <mergeCell ref="G38:K38"/>
    <mergeCell ref="E29:E30"/>
    <mergeCell ref="B48:B50"/>
    <mergeCell ref="C48:C50"/>
    <mergeCell ref="A42:A44"/>
    <mergeCell ref="B42:B44"/>
    <mergeCell ref="B39:B41"/>
    <mergeCell ref="O51:O53"/>
    <mergeCell ref="A34:A36"/>
    <mergeCell ref="G34:K34"/>
    <mergeCell ref="P26:R28"/>
    <mergeCell ref="N10:N11"/>
    <mergeCell ref="O26:O28"/>
    <mergeCell ref="O23:O25"/>
    <mergeCell ref="F10:F11"/>
    <mergeCell ref="P10:R12"/>
    <mergeCell ref="B13:B15"/>
    <mergeCell ref="C13:C15"/>
    <mergeCell ref="G13:K13"/>
    <mergeCell ref="G14:K14"/>
    <mergeCell ref="G15:K15"/>
    <mergeCell ref="B23:B25"/>
    <mergeCell ref="C23:C25"/>
    <mergeCell ref="M10:M11"/>
    <mergeCell ref="O13:O15"/>
    <mergeCell ref="D10:D11"/>
    <mergeCell ref="C10:C12"/>
    <mergeCell ref="L10:L11"/>
    <mergeCell ref="B16:B18"/>
    <mergeCell ref="G20:K20"/>
    <mergeCell ref="C26:C28"/>
    <mergeCell ref="A22:O22"/>
    <mergeCell ref="A26:A28"/>
    <mergeCell ref="G23:K23"/>
    <mergeCell ref="P32:R33"/>
    <mergeCell ref="P51:R53"/>
    <mergeCell ref="P57:R58"/>
    <mergeCell ref="P71:R72"/>
    <mergeCell ref="P91:R92"/>
    <mergeCell ref="P93:R94"/>
    <mergeCell ref="A76:D76"/>
    <mergeCell ref="A77:D77"/>
    <mergeCell ref="O32:O33"/>
    <mergeCell ref="O57:O58"/>
    <mergeCell ref="O71:O72"/>
    <mergeCell ref="O89:O90"/>
    <mergeCell ref="C93:C94"/>
    <mergeCell ref="B54:B56"/>
    <mergeCell ref="C54:C56"/>
    <mergeCell ref="O74:O77"/>
    <mergeCell ref="B91:B92"/>
    <mergeCell ref="A91:A92"/>
    <mergeCell ref="A37:A38"/>
    <mergeCell ref="C37:C38"/>
    <mergeCell ref="C91:C92"/>
    <mergeCell ref="B89:B90"/>
    <mergeCell ref="O59:O61"/>
    <mergeCell ref="G48:K48"/>
    <mergeCell ref="E68:E69"/>
    <mergeCell ref="B34:B36"/>
    <mergeCell ref="C34:C36"/>
    <mergeCell ref="A29:A31"/>
    <mergeCell ref="G76:K76"/>
    <mergeCell ref="A107:D107"/>
    <mergeCell ref="A95:D95"/>
    <mergeCell ref="O95:O96"/>
    <mergeCell ref="A96:D96"/>
    <mergeCell ref="A97:D97"/>
    <mergeCell ref="O97:O99"/>
    <mergeCell ref="A98:D98"/>
    <mergeCell ref="A99:D99"/>
    <mergeCell ref="A102:D102"/>
    <mergeCell ref="A105:D105"/>
    <mergeCell ref="A106:D106"/>
    <mergeCell ref="A104:K104"/>
    <mergeCell ref="O93:O94"/>
    <mergeCell ref="O91:O92"/>
    <mergeCell ref="G49:K49"/>
    <mergeCell ref="G50:K50"/>
    <mergeCell ref="M54:M55"/>
    <mergeCell ref="A59:A61"/>
    <mergeCell ref="G99:K99"/>
    <mergeCell ref="P4:R5"/>
    <mergeCell ref="D4:D5"/>
    <mergeCell ref="F4:F5"/>
    <mergeCell ref="G4:L4"/>
    <mergeCell ref="G5:K5"/>
    <mergeCell ref="E4:E5"/>
    <mergeCell ref="A89:A90"/>
    <mergeCell ref="C89:C90"/>
    <mergeCell ref="A93:A94"/>
    <mergeCell ref="G32:K32"/>
    <mergeCell ref="L29:L30"/>
    <mergeCell ref="B93:B94"/>
    <mergeCell ref="B71:B72"/>
    <mergeCell ref="C71:C72"/>
    <mergeCell ref="A71:A72"/>
    <mergeCell ref="A57:A58"/>
    <mergeCell ref="B57:B58"/>
    <mergeCell ref="C57:C58"/>
    <mergeCell ref="L54:L55"/>
    <mergeCell ref="D54:D56"/>
    <mergeCell ref="H54:K54"/>
    <mergeCell ref="F54:F55"/>
    <mergeCell ref="G54:G55"/>
    <mergeCell ref="G52:K52"/>
    <mergeCell ref="A23:A25"/>
    <mergeCell ref="A7:A9"/>
    <mergeCell ref="B7:B9"/>
    <mergeCell ref="C7:C9"/>
    <mergeCell ref="O7:O9"/>
    <mergeCell ref="M16:M17"/>
    <mergeCell ref="A10:A12"/>
    <mergeCell ref="A2:O2"/>
    <mergeCell ref="A3:O3"/>
    <mergeCell ref="O4:O5"/>
    <mergeCell ref="A4:A5"/>
    <mergeCell ref="B4:B5"/>
    <mergeCell ref="C4:C5"/>
    <mergeCell ref="B10:B12"/>
    <mergeCell ref="H16:K16"/>
    <mergeCell ref="G16:G17"/>
    <mergeCell ref="C16:C18"/>
    <mergeCell ref="L16:L17"/>
    <mergeCell ref="G7:K7"/>
    <mergeCell ref="G8:K8"/>
    <mergeCell ref="G9:K9"/>
    <mergeCell ref="G10:K11"/>
    <mergeCell ref="G12:K12"/>
    <mergeCell ref="O19:O21"/>
    <mergeCell ref="A20:D20"/>
    <mergeCell ref="A21:D21"/>
    <mergeCell ref="G21:K21"/>
    <mergeCell ref="O10:O12"/>
    <mergeCell ref="A19:D19"/>
    <mergeCell ref="N16:N17"/>
    <mergeCell ref="E16:E17"/>
    <mergeCell ref="A16:A18"/>
    <mergeCell ref="D16:D18"/>
    <mergeCell ref="G19:K19"/>
    <mergeCell ref="F16:F17"/>
    <mergeCell ref="N1:O1"/>
    <mergeCell ref="O54:O56"/>
    <mergeCell ref="G57:K57"/>
    <mergeCell ref="G58:K58"/>
    <mergeCell ref="G72:K72"/>
    <mergeCell ref="G71:K71"/>
    <mergeCell ref="G97:K97"/>
    <mergeCell ref="G98:K98"/>
    <mergeCell ref="G77:K77"/>
    <mergeCell ref="G89:K89"/>
    <mergeCell ref="G90:K90"/>
    <mergeCell ref="G91:K91"/>
    <mergeCell ref="G92:K92"/>
    <mergeCell ref="G94:K94"/>
    <mergeCell ref="G93:K93"/>
    <mergeCell ref="G95:K95"/>
    <mergeCell ref="G96:K96"/>
    <mergeCell ref="G87:K87"/>
    <mergeCell ref="G24:K24"/>
    <mergeCell ref="G25:K25"/>
    <mergeCell ref="G26:K26"/>
    <mergeCell ref="G27:K27"/>
    <mergeCell ref="G28:K28"/>
    <mergeCell ref="A6:R6"/>
    <mergeCell ref="F29:F30"/>
    <mergeCell ref="G29:G30"/>
    <mergeCell ref="A32:A33"/>
    <mergeCell ref="B32:B33"/>
    <mergeCell ref="M29:M30"/>
    <mergeCell ref="O37:O38"/>
    <mergeCell ref="O29:O31"/>
    <mergeCell ref="D29:D31"/>
    <mergeCell ref="B26:B28"/>
    <mergeCell ref="G35:K35"/>
    <mergeCell ref="G36:K36"/>
    <mergeCell ref="O34:O36"/>
  </mergeCells>
  <pageMargins left="0.23622047244094491" right="0.23622047244094491" top="0.39370078740157483" bottom="0.39370078740157483" header="0.11811023622047245" footer="0.31496062992125984"/>
  <pageSetup paperSize="9" scale="56" fitToHeight="0" orientation="landscape" r:id="rId1"/>
  <headerFooter differentFirst="1">
    <oddHeader>&amp;C&amp;P</oddHeader>
  </headerFooter>
  <rowBreaks count="4" manualBreakCount="4">
    <brk id="25" max="16383" man="1"/>
    <brk id="44" max="17" man="1"/>
    <brk id="67" max="17" man="1"/>
    <brk id="86" max="17" man="1"/>
  </rowBreaks>
  <colBreaks count="1" manualBreakCount="1">
    <brk id="15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Рек МТДИ</vt:lpstr>
      <vt:lpstr>'Рек МТДИ'!Заголовки_для_печати</vt:lpstr>
      <vt:lpstr>'Рек МТДИ'!Область_печати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Тётушкина Татьяна Сергеевна</dc:creator>
  <cp:lastModifiedBy>Жабина Светлана Владимировна</cp:lastModifiedBy>
  <cp:lastPrinted>2024-11-15T11:35:59Z</cp:lastPrinted>
  <dcterms:created xsi:type="dcterms:W3CDTF">2021-03-11T13:52:39Z</dcterms:created>
  <dcterms:modified xsi:type="dcterms:W3CDTF">2024-11-15T11:36:58Z</dcterms:modified>
</cp:coreProperties>
</file>