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Жабина\Мои_документы\Батушенко\ПРОГРАММА НОВАЯ\Программа 2017-2021 с уменьшением Захаровское\Программа 2020-2024\2025\"/>
    </mc:Choice>
  </mc:AlternateContent>
  <bookViews>
    <workbookView xWindow="0" yWindow="0" windowWidth="28800" windowHeight="12045" activeTab="1"/>
  </bookViews>
  <sheets>
    <sheet name="Лист1" sheetId="1" r:id="rId1"/>
    <sheet name="2023" sheetId="2" r:id="rId2"/>
  </sheets>
  <definedNames>
    <definedName name="_xlnm.Print_Titles" localSheetId="1">'2023'!$3:$5</definedName>
    <definedName name="_xlnm.Print_Titles" localSheetId="0">Лист1!$3:$5</definedName>
    <definedName name="_xlnm.Print_Area" localSheetId="1">'2023'!$A$1:$R$37</definedName>
    <definedName name="_xlnm.Print_Area" localSheetId="0">Лист1!$A$1:$R$31</definedName>
  </definedNames>
  <calcPr calcId="162913"/>
</workbook>
</file>

<file path=xl/calcChain.xml><?xml version="1.0" encoding="utf-8"?>
<calcChain xmlns="http://schemas.openxmlformats.org/spreadsheetml/2006/main">
  <c r="K32" i="2" l="1"/>
  <c r="K31" i="2"/>
  <c r="K30" i="2"/>
  <c r="N30" i="2"/>
  <c r="N31" i="2"/>
  <c r="N32" i="2"/>
  <c r="K35" i="2"/>
  <c r="K34" i="2"/>
  <c r="K33" i="2"/>
  <c r="P33" i="2"/>
  <c r="O33" i="2"/>
  <c r="N33" i="2"/>
  <c r="M31" i="2"/>
  <c r="P30" i="2"/>
  <c r="O30" i="2"/>
  <c r="N25" i="2" l="1"/>
  <c r="N26" i="2"/>
  <c r="K29" i="2" l="1"/>
  <c r="K16" i="2" l="1"/>
  <c r="K15" i="2"/>
  <c r="M14" i="2"/>
  <c r="K14" i="2" s="1"/>
  <c r="M25" i="2" l="1"/>
  <c r="M9" i="2" l="1"/>
  <c r="M10" i="2"/>
  <c r="M11" i="2"/>
  <c r="M18" i="2"/>
  <c r="M8" i="2" l="1"/>
  <c r="K26" i="2"/>
  <c r="K28" i="2"/>
  <c r="K25" i="2" s="1"/>
  <c r="P27" i="2"/>
  <c r="O27" i="2"/>
  <c r="M27" i="2"/>
  <c r="L27" i="2"/>
  <c r="P24" i="2"/>
  <c r="O24" i="2"/>
  <c r="N24" i="2"/>
  <c r="M24" i="2"/>
  <c r="L24" i="2"/>
  <c r="K22" i="2"/>
  <c r="K21" i="2"/>
  <c r="K19" i="2"/>
  <c r="P18" i="2"/>
  <c r="O18" i="2"/>
  <c r="N18" i="2"/>
  <c r="N17" i="2" s="1"/>
  <c r="L18" i="2"/>
  <c r="L17" i="2" s="1"/>
  <c r="M17" i="2"/>
  <c r="L14" i="2"/>
  <c r="K13" i="2"/>
  <c r="K12" i="2"/>
  <c r="L11" i="2"/>
  <c r="L10" i="2"/>
  <c r="K10" i="2" s="1"/>
  <c r="L9" i="2"/>
  <c r="K9" i="2"/>
  <c r="P18" i="1"/>
  <c r="O18" i="1"/>
  <c r="N18" i="1"/>
  <c r="L18" i="1"/>
  <c r="K24" i="2" l="1"/>
  <c r="K8" i="2"/>
  <c r="K27" i="2"/>
  <c r="K11" i="2"/>
  <c r="K18" i="2"/>
  <c r="K17" i="2" s="1"/>
  <c r="L8" i="2"/>
  <c r="K28" i="1"/>
  <c r="K27" i="1" s="1"/>
  <c r="K29" i="1"/>
  <c r="K26" i="1" s="1"/>
  <c r="P27" i="1"/>
  <c r="O27" i="1"/>
  <c r="N27" i="1"/>
  <c r="M27" i="1"/>
  <c r="L27" i="1"/>
  <c r="P24" i="1"/>
  <c r="O24" i="1"/>
  <c r="N24" i="1"/>
  <c r="M24" i="1"/>
  <c r="L24" i="1"/>
  <c r="K25" i="1" l="1"/>
  <c r="K24" i="1" s="1"/>
  <c r="K21" i="1"/>
  <c r="K19" i="1"/>
  <c r="K22" i="1"/>
  <c r="K18" i="1" l="1"/>
  <c r="L17" i="1"/>
  <c r="L14" i="1"/>
  <c r="L11" i="1"/>
  <c r="L10" i="1"/>
  <c r="L9" i="1"/>
  <c r="L8" i="1" l="1"/>
  <c r="M17" i="1"/>
  <c r="N17" i="1"/>
  <c r="K16" i="1" l="1"/>
  <c r="K14" i="1" l="1"/>
  <c r="K17" i="1" l="1"/>
  <c r="K10" i="1"/>
  <c r="K9" i="1"/>
  <c r="K8" i="1" l="1"/>
  <c r="K13" i="1" l="1"/>
  <c r="K12" i="1"/>
  <c r="K11" i="1" l="1"/>
</calcChain>
</file>

<file path=xl/sharedStrings.xml><?xml version="1.0" encoding="utf-8"?>
<sst xmlns="http://schemas.openxmlformats.org/spreadsheetml/2006/main" count="198" uniqueCount="61">
  <si>
    <t>N п/п</t>
  </si>
  <si>
    <t>Финансирование, тыс. рублей</t>
  </si>
  <si>
    <t>Всего</t>
  </si>
  <si>
    <t>Итого</t>
  </si>
  <si>
    <t>Наименование главного распорядителя средств бюджета Одинцовского городского округа</t>
  </si>
  <si>
    <t>Администрация Одинцовского городского округа</t>
  </si>
  <si>
    <t>С.В.Жабина</t>
  </si>
  <si>
    <t>Средства бюджета Московской области</t>
  </si>
  <si>
    <t>Средства бюджета Одинцовского городского округа</t>
  </si>
  <si>
    <t xml:space="preserve">                     </t>
  </si>
  <si>
    <t>Начальник управления транспорта, дорожной инфраструктуры и безопасности дорожного движения</t>
  </si>
  <si>
    <t>"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</si>
  <si>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</si>
  <si>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1.1</t>
  </si>
  <si>
    <t>2021-2023</t>
  </si>
  <si>
    <t>определяется проектом</t>
  </si>
  <si>
    <t>2022-2023</t>
  </si>
  <si>
    <t>Мощность/прирост мощности объекта (кв.метр, погонный метр, место, койко-место и т.д.)</t>
  </si>
  <si>
    <t>Мероприятие 02.01 Строительство (реконструкции) объектов дорожного хозяйства местного значения.</t>
  </si>
  <si>
    <t>1,89 км/1890 п.м.</t>
  </si>
  <si>
    <t>2.1</t>
  </si>
  <si>
    <t>2.2</t>
  </si>
  <si>
    <t>1.2</t>
  </si>
  <si>
    <t>2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</si>
  <si>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</si>
  <si>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</si>
  <si>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</si>
  <si>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>Сроки проведения работ по проектированию, строительству/реконструкции объектов (дд.мм.гг)</t>
  </si>
  <si>
    <t>Открытие объекта/завершение работ (дд.мм.гг)</t>
  </si>
  <si>
    <t>Предельная стоимость объекта капитального строительства/работ, тыс.руб.</t>
  </si>
  <si>
    <t>Источники финансирования, в том числе по годам реализации программы (тыс.руб.)</t>
  </si>
  <si>
    <t>Остаток сметной стоимости до ввода в эксплуатацию объекта капитального строительства/до завершения работ (тыс.руб.)</t>
  </si>
  <si>
    <t>г.Одинцово</t>
  </si>
  <si>
    <t>д.Жуковка</t>
  </si>
  <si>
    <t>2.3</t>
  </si>
  <si>
    <t>Одинцовский го</t>
  </si>
  <si>
    <t>2019-2023</t>
  </si>
  <si>
    <t>проектирование</t>
  </si>
  <si>
    <t>реконструкция</t>
  </si>
  <si>
    <r>
      <rPr>
        <b/>
        <sz val="12"/>
        <color theme="1"/>
        <rFont val="Times New Roman"/>
        <family val="1"/>
        <charset val="204"/>
      </rPr>
      <t>Адресный перечень по строительству (реконструкции) объектов муниципальной собственности Одинцовского городского округа Московской области,
финансирование которых предусмотрено муниципальной программой Одинцовского городского округа Московской области "Развитие и функционирование дорожно-транспортного комплекса" на 2023-2027 годы</t>
    </r>
    <r>
      <rPr>
        <sz val="12"/>
        <color theme="1"/>
        <rFont val="Times New Roman"/>
        <family val="1"/>
        <charset val="204"/>
      </rPr>
      <t xml:space="preserve">
</t>
    </r>
  </si>
  <si>
    <t>Подпрограмма 2 "Дороги Подмосковья"</t>
  </si>
  <si>
    <t>Основное мероприятие 02 "Строительство и реконструкция автомобильных дорог местного значения"</t>
  </si>
  <si>
    <t>Объект 1. Реконструкция объекта улицы Чистяковой от 19 км Можайского шоссе до Нового выхода на Московскую кольцевую автомобильную дорогу</t>
  </si>
  <si>
    <t>Объект 1. Строительство подъезда к мкр №9 от ул.Сосновой в г.Одинцово, Московская область</t>
  </si>
  <si>
    <t>Профинансировано на 01.10.2022         (тыс. руб.)</t>
  </si>
  <si>
    <t xml:space="preserve">Объект 3. Реконструкция автомобильной дороги А-106 Рублево-Успенское шоссе подъезд к Госдачам </t>
  </si>
  <si>
    <t>".</t>
  </si>
  <si>
    <t>Мероприятие 02.03. Строительство (реконструкция) автомобильных дорог общего пользованияместного значения</t>
  </si>
  <si>
    <t>2023-2024</t>
  </si>
  <si>
    <t>Администрация одинцовского городского округа</t>
  </si>
  <si>
    <t xml:space="preserve">Объект 1. Реконструкция проезда в д. Жуковка в Одинцовском городском округе Московской области </t>
  </si>
  <si>
    <t xml:space="preserve">Объект 2. Реконструкция проезда в д. Жуковка в Одинцовском городском округе Московской области </t>
  </si>
  <si>
    <t xml:space="preserve">Объект 2. Строительство автомобильной дороги от автомобильной дороги Можайское шоссе-Покровское-Ястребки до п.Клин </t>
  </si>
  <si>
    <t>Приложение 2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</si>
  <si>
    <t>2021-2024</t>
  </si>
  <si>
    <t xml:space="preserve">          2023-2024</t>
  </si>
  <si>
    <t>Мероприятие 02.03. Строительство (реконструкция) автомобильных дорог общего пользования местного значения</t>
  </si>
  <si>
    <t>2025-2027</t>
  </si>
  <si>
    <t>начальник Управления транспорта, дорожной инфраструктуры и БДД</t>
  </si>
  <si>
    <t>Мероприятие 02.12. Финансирование работ по строительству и реконструкции автомобильных дорог общего пользования местного значения (расходы не включенные в ГП МО)</t>
  </si>
  <si>
    <t>Приложение 3 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</si>
</sst>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0"/>
    <numFmt numFmtId="166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1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Alignment="1">
      <alignment horizontal="center" vertical="top" wrapText="1"/>
    </xf>
    <xf numFmtId="166" fontId="6" fillId="0" borderId="9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topLeftCell="A7" zoomScale="70" zoomScaleNormal="90" zoomScaleSheetLayoutView="70" workbookViewId="0">
      <selection activeCell="L8" sqref="L1:L1048576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customWidth="1"/>
    <col min="13" max="13" width="15.7109375" customWidth="1"/>
    <col min="14" max="14" width="13.140625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t="s">
        <v>9</v>
      </c>
      <c r="M1" s="60" t="s">
        <v>53</v>
      </c>
      <c r="N1" s="60"/>
      <c r="O1" s="60"/>
      <c r="P1" s="60"/>
      <c r="Q1" s="60"/>
      <c r="R1" s="60"/>
    </row>
    <row r="2" spans="1:18" ht="49.5" customHeight="1" x14ac:dyDescent="0.25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30.75" customHeight="1" x14ac:dyDescent="0.25">
      <c r="A3" s="62" t="s">
        <v>0</v>
      </c>
      <c r="B3" s="62" t="s">
        <v>24</v>
      </c>
      <c r="C3" s="62" t="s">
        <v>17</v>
      </c>
      <c r="D3" s="45" t="s">
        <v>25</v>
      </c>
      <c r="E3" s="45" t="s">
        <v>26</v>
      </c>
      <c r="F3" s="67" t="s">
        <v>27</v>
      </c>
      <c r="G3" s="62" t="s">
        <v>28</v>
      </c>
      <c r="H3" s="45" t="s">
        <v>29</v>
      </c>
      <c r="I3" s="62" t="s">
        <v>44</v>
      </c>
      <c r="J3" s="62" t="s">
        <v>30</v>
      </c>
      <c r="K3" s="62" t="s">
        <v>1</v>
      </c>
      <c r="L3" s="62"/>
      <c r="M3" s="62"/>
      <c r="N3" s="62"/>
      <c r="O3" s="62"/>
      <c r="P3" s="62"/>
      <c r="Q3" s="62" t="s">
        <v>31</v>
      </c>
      <c r="R3" s="62" t="s">
        <v>4</v>
      </c>
    </row>
    <row r="4" spans="1:18" ht="133.5" customHeight="1" x14ac:dyDescent="0.25">
      <c r="A4" s="62"/>
      <c r="B4" s="62"/>
      <c r="C4" s="62"/>
      <c r="D4" s="47"/>
      <c r="E4" s="47"/>
      <c r="F4" s="67"/>
      <c r="G4" s="62"/>
      <c r="H4" s="47"/>
      <c r="I4" s="62"/>
      <c r="J4" s="62"/>
      <c r="K4" s="3" t="s">
        <v>2</v>
      </c>
      <c r="L4" s="3">
        <v>2023</v>
      </c>
      <c r="M4" s="3">
        <v>2024</v>
      </c>
      <c r="N4" s="3">
        <v>2025</v>
      </c>
      <c r="O4" s="3">
        <v>2026</v>
      </c>
      <c r="P4" s="3">
        <v>2027</v>
      </c>
      <c r="Q4" s="63"/>
      <c r="R4" s="62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4" t="s">
        <v>40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18" s="2" customFormat="1" ht="30.75" customHeight="1" x14ac:dyDescent="0.25">
      <c r="A7" s="66" t="s">
        <v>41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1:18" s="2" customFormat="1" x14ac:dyDescent="0.25">
      <c r="A8" s="69">
        <v>1</v>
      </c>
      <c r="B8" s="57" t="s">
        <v>18</v>
      </c>
      <c r="C8" s="11"/>
      <c r="D8" s="11"/>
      <c r="E8" s="11"/>
      <c r="F8" s="45"/>
      <c r="G8" s="45"/>
      <c r="H8" s="16"/>
      <c r="I8" s="48"/>
      <c r="J8" s="5" t="s">
        <v>3</v>
      </c>
      <c r="K8" s="22">
        <f>SUM(K9+K10)</f>
        <v>1001847.3753000001</v>
      </c>
      <c r="L8" s="22">
        <f>SUM(L10+L9)</f>
        <v>1001847.3753000001</v>
      </c>
      <c r="M8" s="22">
        <v>0</v>
      </c>
      <c r="N8" s="22">
        <v>0</v>
      </c>
      <c r="O8" s="22">
        <v>0</v>
      </c>
      <c r="P8" s="22">
        <v>0</v>
      </c>
      <c r="Q8" s="3"/>
      <c r="R8" s="51" t="s">
        <v>5</v>
      </c>
    </row>
    <row r="9" spans="1:18" s="2" customFormat="1" ht="30" x14ac:dyDescent="0.25">
      <c r="A9" s="69"/>
      <c r="B9" s="58"/>
      <c r="C9" s="12"/>
      <c r="D9" s="12"/>
      <c r="E9" s="12"/>
      <c r="F9" s="46"/>
      <c r="G9" s="46"/>
      <c r="H9" s="21"/>
      <c r="I9" s="49"/>
      <c r="J9" s="5" t="s">
        <v>7</v>
      </c>
      <c r="K9" s="23">
        <f>SUM(L9+M9+N9+P9)</f>
        <v>950975.10100000002</v>
      </c>
      <c r="L9" s="23">
        <f>SUM(L12+L15)</f>
        <v>950975.10100000002</v>
      </c>
      <c r="M9" s="23">
        <v>0</v>
      </c>
      <c r="N9" s="23">
        <v>0</v>
      </c>
      <c r="O9" s="23">
        <v>0</v>
      </c>
      <c r="P9" s="23">
        <v>0</v>
      </c>
      <c r="Q9" s="3"/>
      <c r="R9" s="52"/>
    </row>
    <row r="10" spans="1:18" s="2" customFormat="1" ht="45" x14ac:dyDescent="0.25">
      <c r="A10" s="69"/>
      <c r="B10" s="59"/>
      <c r="C10" s="13"/>
      <c r="D10" s="13"/>
      <c r="E10" s="13"/>
      <c r="F10" s="47"/>
      <c r="G10" s="47"/>
      <c r="H10" s="4"/>
      <c r="I10" s="50"/>
      <c r="J10" s="5" t="s">
        <v>8</v>
      </c>
      <c r="K10" s="23">
        <f>SUM(L10+M10+N10+P10)</f>
        <v>50872.274299999997</v>
      </c>
      <c r="L10" s="23">
        <f>SUM(L13+L16)</f>
        <v>50872.274299999997</v>
      </c>
      <c r="M10" s="23">
        <v>0</v>
      </c>
      <c r="N10" s="23">
        <v>0</v>
      </c>
      <c r="O10" s="23">
        <v>0</v>
      </c>
      <c r="P10" s="23">
        <v>0</v>
      </c>
      <c r="Q10" s="3"/>
      <c r="R10" s="53"/>
    </row>
    <row r="11" spans="1:18" s="2" customFormat="1" x14ac:dyDescent="0.25">
      <c r="A11" s="68" t="s">
        <v>13</v>
      </c>
      <c r="B11" s="57" t="s">
        <v>42</v>
      </c>
      <c r="C11" s="54" t="s">
        <v>19</v>
      </c>
      <c r="D11" s="54" t="s">
        <v>32</v>
      </c>
      <c r="E11" s="54" t="s">
        <v>38</v>
      </c>
      <c r="F11" s="54" t="s">
        <v>14</v>
      </c>
      <c r="G11" s="76"/>
      <c r="H11" s="76">
        <v>1983863.18028</v>
      </c>
      <c r="I11" s="48">
        <v>642391.4939</v>
      </c>
      <c r="J11" s="6" t="s">
        <v>3</v>
      </c>
      <c r="K11" s="23">
        <f>SUM(K12+K13)</f>
        <v>1001026.4230000001</v>
      </c>
      <c r="L11" s="23">
        <f>SUM(L12+L13)</f>
        <v>1001026.4230000001</v>
      </c>
      <c r="M11" s="23">
        <v>0</v>
      </c>
      <c r="N11" s="23">
        <v>0</v>
      </c>
      <c r="O11" s="23">
        <v>0</v>
      </c>
      <c r="P11" s="23">
        <v>0</v>
      </c>
      <c r="Q11" s="7"/>
      <c r="R11" s="51" t="s">
        <v>5</v>
      </c>
    </row>
    <row r="12" spans="1:18" s="2" customFormat="1" ht="30" x14ac:dyDescent="0.25">
      <c r="A12" s="68"/>
      <c r="B12" s="58"/>
      <c r="C12" s="56"/>
      <c r="D12" s="56"/>
      <c r="E12" s="56"/>
      <c r="F12" s="56"/>
      <c r="G12" s="77"/>
      <c r="H12" s="77"/>
      <c r="I12" s="49"/>
      <c r="J12" s="6" t="s">
        <v>7</v>
      </c>
      <c r="K12" s="23">
        <f>SUM(L12+M12+N12+P12)</f>
        <v>950975.10100000002</v>
      </c>
      <c r="L12" s="23">
        <v>950975.10100000002</v>
      </c>
      <c r="M12" s="23">
        <v>0</v>
      </c>
      <c r="N12" s="23">
        <v>0</v>
      </c>
      <c r="O12" s="23">
        <v>0</v>
      </c>
      <c r="P12" s="23">
        <v>0</v>
      </c>
      <c r="Q12" s="7"/>
      <c r="R12" s="52"/>
    </row>
    <row r="13" spans="1:18" s="2" customFormat="1" ht="45" x14ac:dyDescent="0.25">
      <c r="A13" s="68"/>
      <c r="B13" s="59"/>
      <c r="C13" s="55"/>
      <c r="D13" s="55"/>
      <c r="E13" s="55"/>
      <c r="F13" s="55"/>
      <c r="G13" s="81"/>
      <c r="H13" s="81"/>
      <c r="I13" s="50"/>
      <c r="J13" s="5" t="s">
        <v>8</v>
      </c>
      <c r="K13" s="23">
        <f>SUM(L13+M13+N13+P13)</f>
        <v>50051.322</v>
      </c>
      <c r="L13" s="23">
        <v>50051.322</v>
      </c>
      <c r="M13" s="23">
        <v>0</v>
      </c>
      <c r="N13" s="23">
        <v>0</v>
      </c>
      <c r="O13" s="23">
        <v>0</v>
      </c>
      <c r="P13" s="23">
        <v>0</v>
      </c>
      <c r="Q13" s="7"/>
      <c r="R13" s="53"/>
    </row>
    <row r="14" spans="1:18" s="2" customFormat="1" ht="15.75" customHeight="1" x14ac:dyDescent="0.25">
      <c r="A14" s="70" t="s">
        <v>22</v>
      </c>
      <c r="B14" s="73" t="s">
        <v>51</v>
      </c>
      <c r="C14" s="54" t="s">
        <v>15</v>
      </c>
      <c r="D14" s="78" t="s">
        <v>33</v>
      </c>
      <c r="E14" s="11"/>
      <c r="F14" s="54" t="s">
        <v>16</v>
      </c>
      <c r="G14" s="15"/>
      <c r="H14" s="76" t="s">
        <v>15</v>
      </c>
      <c r="I14" s="19">
        <v>0</v>
      </c>
      <c r="J14" s="6" t="s">
        <v>3</v>
      </c>
      <c r="K14" s="18">
        <f>SUM(K16+K15)</f>
        <v>820.95230000000004</v>
      </c>
      <c r="L14" s="18">
        <f>SUM(L16+L15)</f>
        <v>820.95230000000004</v>
      </c>
      <c r="M14" s="18">
        <v>0</v>
      </c>
      <c r="N14" s="18">
        <v>0</v>
      </c>
      <c r="O14" s="18">
        <v>0</v>
      </c>
      <c r="P14" s="18">
        <v>0</v>
      </c>
      <c r="Q14" s="14"/>
      <c r="R14" s="51" t="s">
        <v>5</v>
      </c>
    </row>
    <row r="15" spans="1:18" s="2" customFormat="1" ht="33" customHeight="1" x14ac:dyDescent="0.25">
      <c r="A15" s="71"/>
      <c r="B15" s="74"/>
      <c r="C15" s="56"/>
      <c r="D15" s="79"/>
      <c r="E15" s="12" t="s">
        <v>37</v>
      </c>
      <c r="F15" s="56"/>
      <c r="G15" s="15"/>
      <c r="H15" s="77"/>
      <c r="I15" s="19"/>
      <c r="J15" s="6" t="s">
        <v>7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4"/>
      <c r="R15" s="52"/>
    </row>
    <row r="16" spans="1:18" s="2" customFormat="1" ht="48.75" customHeight="1" x14ac:dyDescent="0.25">
      <c r="A16" s="72"/>
      <c r="B16" s="75"/>
      <c r="C16" s="55"/>
      <c r="D16" s="80"/>
      <c r="E16" s="12"/>
      <c r="F16" s="12"/>
      <c r="G16" s="15"/>
      <c r="H16" s="15"/>
      <c r="I16" s="19"/>
      <c r="J16" s="6" t="s">
        <v>8</v>
      </c>
      <c r="K16" s="18">
        <f>SUM(L16+M16+N16+P16)</f>
        <v>820.95230000000004</v>
      </c>
      <c r="L16" s="18">
        <v>820.95230000000004</v>
      </c>
      <c r="M16" s="18">
        <v>0</v>
      </c>
      <c r="N16" s="18">
        <v>0</v>
      </c>
      <c r="O16" s="18">
        <v>0</v>
      </c>
      <c r="P16" s="18">
        <v>0</v>
      </c>
      <c r="Q16" s="14"/>
      <c r="R16" s="53"/>
    </row>
    <row r="17" spans="1:18" s="2" customFormat="1" ht="20.25" customHeight="1" x14ac:dyDescent="0.25">
      <c r="A17" s="68" t="s">
        <v>23</v>
      </c>
      <c r="B17" s="86" t="s">
        <v>12</v>
      </c>
      <c r="C17" s="54"/>
      <c r="D17" s="11"/>
      <c r="E17" s="11"/>
      <c r="F17" s="45"/>
      <c r="G17" s="45"/>
      <c r="H17" s="16"/>
      <c r="I17" s="48"/>
      <c r="J17" s="6" t="s">
        <v>3</v>
      </c>
      <c r="K17" s="18">
        <f t="shared" ref="K17:M17" si="0">SUM(K18)</f>
        <v>44297.335779999994</v>
      </c>
      <c r="L17" s="18">
        <f>SUM(L18)</f>
        <v>16938.737499999999</v>
      </c>
      <c r="M17" s="18">
        <f t="shared" si="0"/>
        <v>27358.598279999998</v>
      </c>
      <c r="N17" s="18">
        <f>SUM(N18)</f>
        <v>0</v>
      </c>
      <c r="O17" s="18">
        <v>0</v>
      </c>
      <c r="P17" s="18">
        <v>0</v>
      </c>
      <c r="Q17" s="14"/>
      <c r="R17" s="51" t="s">
        <v>5</v>
      </c>
    </row>
    <row r="18" spans="1:18" s="2" customFormat="1" ht="45" x14ac:dyDescent="0.25">
      <c r="A18" s="68"/>
      <c r="B18" s="87"/>
      <c r="C18" s="55"/>
      <c r="D18" s="13"/>
      <c r="E18" s="13"/>
      <c r="F18" s="47"/>
      <c r="G18" s="47"/>
      <c r="H18" s="4"/>
      <c r="I18" s="50"/>
      <c r="J18" s="5" t="s">
        <v>8</v>
      </c>
      <c r="K18" s="18">
        <f>SUM(L18+M18+N18+O18+P18)</f>
        <v>44297.335779999994</v>
      </c>
      <c r="L18" s="18">
        <f>SUM(L19+L21+L22)</f>
        <v>16938.737499999999</v>
      </c>
      <c r="M18" s="18">
        <v>27358.598279999998</v>
      </c>
      <c r="N18" s="18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3"/>
    </row>
    <row r="19" spans="1:18" s="2" customFormat="1" ht="15.75" customHeight="1" x14ac:dyDescent="0.25">
      <c r="A19" s="70" t="s">
        <v>20</v>
      </c>
      <c r="B19" s="86" t="s">
        <v>43</v>
      </c>
      <c r="C19" s="54" t="s">
        <v>15</v>
      </c>
      <c r="D19" s="54" t="s">
        <v>32</v>
      </c>
      <c r="E19" s="54" t="s">
        <v>37</v>
      </c>
      <c r="F19" s="45" t="s">
        <v>36</v>
      </c>
      <c r="G19" s="45"/>
      <c r="H19" s="45"/>
      <c r="I19" s="48"/>
      <c r="J19" s="82" t="s">
        <v>8</v>
      </c>
      <c r="K19" s="76">
        <f>SUM(L19+M19+N19+O19+P19)</f>
        <v>10328.54557</v>
      </c>
      <c r="L19" s="76">
        <v>10328.54557</v>
      </c>
      <c r="M19" s="76">
        <v>0</v>
      </c>
      <c r="N19" s="76">
        <v>0</v>
      </c>
      <c r="O19" s="76">
        <v>0</v>
      </c>
      <c r="P19" s="76">
        <v>0</v>
      </c>
      <c r="Q19" s="51"/>
      <c r="R19" s="51" t="s">
        <v>5</v>
      </c>
    </row>
    <row r="20" spans="1:18" s="2" customFormat="1" ht="42" customHeight="1" x14ac:dyDescent="0.25">
      <c r="A20" s="72"/>
      <c r="B20" s="87"/>
      <c r="C20" s="55"/>
      <c r="D20" s="55"/>
      <c r="E20" s="55"/>
      <c r="F20" s="47"/>
      <c r="G20" s="47"/>
      <c r="H20" s="47"/>
      <c r="I20" s="50"/>
      <c r="J20" s="83"/>
      <c r="K20" s="81"/>
      <c r="L20" s="81"/>
      <c r="M20" s="81"/>
      <c r="N20" s="81"/>
      <c r="O20" s="81"/>
      <c r="P20" s="81"/>
      <c r="Q20" s="53"/>
      <c r="R20" s="53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>
        <v>2023</v>
      </c>
      <c r="G21" s="4"/>
      <c r="H21" s="4"/>
      <c r="I21" s="20">
        <v>0</v>
      </c>
      <c r="J21" s="5" t="s">
        <v>8</v>
      </c>
      <c r="K21" s="23">
        <f>SUM(L21+N21+M21+O21+P21)</f>
        <v>6610.1914999999999</v>
      </c>
      <c r="L21" s="23">
        <v>6610.1914999999999</v>
      </c>
      <c r="M21" s="23">
        <v>0</v>
      </c>
      <c r="N21" s="23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>
        <v>2023</v>
      </c>
      <c r="G22" s="4"/>
      <c r="H22" s="4"/>
      <c r="I22" s="20">
        <v>0</v>
      </c>
      <c r="J22" s="5" t="s">
        <v>8</v>
      </c>
      <c r="K22" s="23">
        <f>SUM(L22+M22+N22+O22+P22)</f>
        <v>27358.598709999998</v>
      </c>
      <c r="L22" s="23">
        <v>4.2999999999999999E-4</v>
      </c>
      <c r="M22" s="23">
        <v>27358.598279999998</v>
      </c>
      <c r="N22" s="23">
        <v>0</v>
      </c>
      <c r="O22" s="23">
        <v>0</v>
      </c>
      <c r="P22" s="23">
        <v>0</v>
      </c>
      <c r="Q22" s="7"/>
      <c r="R22" s="14" t="s">
        <v>5</v>
      </c>
    </row>
    <row r="23" spans="1:18" ht="90" hidden="1" customHeight="1" x14ac:dyDescent="0.25">
      <c r="A23" s="8"/>
      <c r="B23" s="24"/>
      <c r="C23" s="8"/>
      <c r="D23" s="8"/>
      <c r="E23" s="8"/>
      <c r="F23" s="25"/>
      <c r="G23" s="25"/>
      <c r="H23" s="25"/>
      <c r="I23" s="26"/>
      <c r="J23" s="27"/>
      <c r="K23" s="28"/>
      <c r="L23" s="29"/>
      <c r="M23" s="28"/>
      <c r="N23" s="28"/>
      <c r="O23" s="28"/>
      <c r="P23" s="29"/>
      <c r="Q23" s="29"/>
      <c r="R23" s="29" t="s">
        <v>11</v>
      </c>
    </row>
    <row r="24" spans="1:18" ht="25.5" customHeight="1" x14ac:dyDescent="0.25">
      <c r="A24" s="54"/>
      <c r="B24" s="84" t="s">
        <v>47</v>
      </c>
      <c r="C24" s="54"/>
      <c r="D24" s="54"/>
      <c r="E24" s="54"/>
      <c r="F24" s="45"/>
      <c r="G24" s="45"/>
      <c r="H24" s="45"/>
      <c r="I24" s="48"/>
      <c r="J24" s="5" t="s">
        <v>3</v>
      </c>
      <c r="K24" s="23">
        <f t="shared" ref="K24:P24" si="1">SUM(K26+K25)</f>
        <v>1098431.959</v>
      </c>
      <c r="L24" s="23">
        <f t="shared" si="1"/>
        <v>644090.30599999998</v>
      </c>
      <c r="M24" s="23">
        <f t="shared" si="1"/>
        <v>454341.65299999999</v>
      </c>
      <c r="N24" s="23">
        <f t="shared" si="1"/>
        <v>0</v>
      </c>
      <c r="O24" s="23">
        <f t="shared" si="1"/>
        <v>0</v>
      </c>
      <c r="P24" s="23">
        <f t="shared" si="1"/>
        <v>0</v>
      </c>
      <c r="Q24" s="7"/>
      <c r="R24" s="51" t="s">
        <v>49</v>
      </c>
    </row>
    <row r="25" spans="1:18" ht="33.75" customHeight="1" x14ac:dyDescent="0.25">
      <c r="A25" s="56"/>
      <c r="B25" s="84"/>
      <c r="C25" s="56"/>
      <c r="D25" s="56"/>
      <c r="E25" s="56"/>
      <c r="F25" s="46"/>
      <c r="G25" s="46"/>
      <c r="H25" s="46"/>
      <c r="I25" s="49"/>
      <c r="J25" s="5" t="s">
        <v>7</v>
      </c>
      <c r="K25" s="23">
        <f>SUM(K28)</f>
        <v>1043510.3589999999</v>
      </c>
      <c r="L25" s="28">
        <v>611885.78899999999</v>
      </c>
      <c r="M25" s="23">
        <v>431624.57</v>
      </c>
      <c r="N25" s="23">
        <v>0</v>
      </c>
      <c r="O25" s="23">
        <v>0</v>
      </c>
      <c r="P25" s="23">
        <v>0</v>
      </c>
      <c r="Q25" s="7"/>
      <c r="R25" s="52"/>
    </row>
    <row r="26" spans="1:18" ht="44.25" customHeight="1" x14ac:dyDescent="0.25">
      <c r="A26" s="55"/>
      <c r="B26" s="85"/>
      <c r="C26" s="55"/>
      <c r="D26" s="55"/>
      <c r="E26" s="55"/>
      <c r="F26" s="47"/>
      <c r="G26" s="47"/>
      <c r="H26" s="47"/>
      <c r="I26" s="50"/>
      <c r="J26" s="5" t="s">
        <v>8</v>
      </c>
      <c r="K26" s="23">
        <f>SUM(K29)</f>
        <v>54921.599999999999</v>
      </c>
      <c r="L26" s="23">
        <v>32204.517</v>
      </c>
      <c r="M26" s="23">
        <v>22717.082999999999</v>
      </c>
      <c r="N26" s="23">
        <v>0</v>
      </c>
      <c r="O26" s="23">
        <v>0</v>
      </c>
      <c r="P26" s="23">
        <v>0</v>
      </c>
      <c r="Q26" s="7"/>
      <c r="R26" s="53"/>
    </row>
    <row r="27" spans="1:18" ht="63.75" customHeight="1" x14ac:dyDescent="0.25">
      <c r="A27" s="54"/>
      <c r="B27" s="57" t="s">
        <v>50</v>
      </c>
      <c r="C27" s="54" t="s">
        <v>15</v>
      </c>
      <c r="D27" s="54" t="s">
        <v>33</v>
      </c>
      <c r="E27" s="54" t="s">
        <v>37</v>
      </c>
      <c r="F27" s="45" t="s">
        <v>48</v>
      </c>
      <c r="G27" s="45"/>
      <c r="H27" s="45" t="s">
        <v>15</v>
      </c>
      <c r="I27" s="48"/>
      <c r="J27" s="5" t="s">
        <v>3</v>
      </c>
      <c r="K27" s="23">
        <f t="shared" ref="K27:P27" si="2">SUM(K28+K29)</f>
        <v>1098431.959</v>
      </c>
      <c r="L27" s="23">
        <f t="shared" si="2"/>
        <v>644090.30599999998</v>
      </c>
      <c r="M27" s="23">
        <f t="shared" si="2"/>
        <v>454341.65299999999</v>
      </c>
      <c r="N27" s="23">
        <f t="shared" si="2"/>
        <v>0</v>
      </c>
      <c r="O27" s="23">
        <f t="shared" si="2"/>
        <v>0</v>
      </c>
      <c r="P27" s="7">
        <f t="shared" si="2"/>
        <v>0</v>
      </c>
      <c r="Q27" s="7"/>
      <c r="R27" s="51" t="s">
        <v>5</v>
      </c>
    </row>
    <row r="28" spans="1:18" ht="63.75" customHeight="1" x14ac:dyDescent="0.25">
      <c r="A28" s="56"/>
      <c r="B28" s="58"/>
      <c r="C28" s="56"/>
      <c r="D28" s="56"/>
      <c r="E28" s="56"/>
      <c r="F28" s="46"/>
      <c r="G28" s="46"/>
      <c r="H28" s="46"/>
      <c r="I28" s="49"/>
      <c r="J28" s="5" t="s">
        <v>7</v>
      </c>
      <c r="K28" s="23">
        <f>SUM(L28+M28+N28+O28+P28)</f>
        <v>1043510.3589999999</v>
      </c>
      <c r="L28" s="23">
        <v>611885.78899999999</v>
      </c>
      <c r="M28" s="23">
        <v>431624.57</v>
      </c>
      <c r="N28" s="23">
        <v>0</v>
      </c>
      <c r="O28" s="23">
        <v>0</v>
      </c>
      <c r="P28" s="23">
        <v>0</v>
      </c>
      <c r="Q28" s="7"/>
      <c r="R28" s="52"/>
    </row>
    <row r="29" spans="1:18" ht="63.75" customHeight="1" x14ac:dyDescent="0.25">
      <c r="A29" s="55"/>
      <c r="B29" s="59"/>
      <c r="C29" s="55"/>
      <c r="D29" s="55"/>
      <c r="E29" s="55"/>
      <c r="F29" s="47"/>
      <c r="G29" s="47"/>
      <c r="H29" s="47"/>
      <c r="I29" s="50"/>
      <c r="J29" s="5" t="s">
        <v>8</v>
      </c>
      <c r="K29" s="23">
        <f>SUM(L29+M29+N29+O29+P29)</f>
        <v>54921.599999999999</v>
      </c>
      <c r="L29" s="23">
        <v>32204.517</v>
      </c>
      <c r="M29" s="23">
        <v>22717.082999999999</v>
      </c>
      <c r="N29" s="23">
        <v>0</v>
      </c>
      <c r="O29" s="23">
        <v>0</v>
      </c>
      <c r="P29" s="23">
        <v>0</v>
      </c>
      <c r="Q29" s="7"/>
      <c r="R29" s="53"/>
    </row>
    <row r="30" spans="1:18" ht="15.75" x14ac:dyDescent="0.25">
      <c r="A30" s="8"/>
      <c r="B30" s="24"/>
      <c r="C30" s="8"/>
      <c r="D30" s="8"/>
      <c r="E30" s="8"/>
      <c r="F30" s="25"/>
      <c r="G30" s="25"/>
      <c r="H30" s="25"/>
      <c r="I30" s="26"/>
      <c r="J30" s="27"/>
      <c r="K30" s="28"/>
      <c r="L30" s="29"/>
      <c r="M30" s="28"/>
      <c r="N30" s="28"/>
      <c r="O30" s="28"/>
      <c r="P30" s="29"/>
      <c r="Q30" s="29"/>
      <c r="R30" s="1" t="s">
        <v>46</v>
      </c>
    </row>
    <row r="31" spans="1:18" ht="33" customHeight="1" x14ac:dyDescent="0.3">
      <c r="A31" s="30" t="s">
        <v>10</v>
      </c>
      <c r="L31" s="31" t="s">
        <v>6</v>
      </c>
    </row>
    <row r="32" spans="1:18" ht="40.5" customHeight="1" x14ac:dyDescent="0.25"/>
  </sheetData>
  <mergeCells count="85">
    <mergeCell ref="F17:F18"/>
    <mergeCell ref="G17:G18"/>
    <mergeCell ref="I17:I18"/>
    <mergeCell ref="A24:A26"/>
    <mergeCell ref="B24:B26"/>
    <mergeCell ref="C24:C26"/>
    <mergeCell ref="D24:D26"/>
    <mergeCell ref="E24:E26"/>
    <mergeCell ref="A17:A18"/>
    <mergeCell ref="B17:B18"/>
    <mergeCell ref="C17:C18"/>
    <mergeCell ref="B19:B20"/>
    <mergeCell ref="G19:G20"/>
    <mergeCell ref="A19:A20"/>
    <mergeCell ref="C19:C20"/>
    <mergeCell ref="D19:D20"/>
    <mergeCell ref="H11:H13"/>
    <mergeCell ref="R11:R13"/>
    <mergeCell ref="I11:I13"/>
    <mergeCell ref="R14:R16"/>
    <mergeCell ref="P19:P20"/>
    <mergeCell ref="Q19:Q20"/>
    <mergeCell ref="R19:R20"/>
    <mergeCell ref="K19:K20"/>
    <mergeCell ref="H19:H20"/>
    <mergeCell ref="I19:I20"/>
    <mergeCell ref="R17:R18"/>
    <mergeCell ref="J19:J20"/>
    <mergeCell ref="L19:L20"/>
    <mergeCell ref="M19:M20"/>
    <mergeCell ref="N19:N20"/>
    <mergeCell ref="O19:O20"/>
    <mergeCell ref="A11:A13"/>
    <mergeCell ref="A8:A10"/>
    <mergeCell ref="I8:I10"/>
    <mergeCell ref="B8:B10"/>
    <mergeCell ref="A14:A16"/>
    <mergeCell ref="B14:B16"/>
    <mergeCell ref="C14:C16"/>
    <mergeCell ref="H14:H15"/>
    <mergeCell ref="F14:F15"/>
    <mergeCell ref="D14:D16"/>
    <mergeCell ref="B11:B13"/>
    <mergeCell ref="C11:C13"/>
    <mergeCell ref="F11:F13"/>
    <mergeCell ref="G11:G13"/>
    <mergeCell ref="D11:D13"/>
    <mergeCell ref="E11:E13"/>
    <mergeCell ref="F8:F10"/>
    <mergeCell ref="G8:G10"/>
    <mergeCell ref="B6:R6"/>
    <mergeCell ref="A7:R7"/>
    <mergeCell ref="F3:F4"/>
    <mergeCell ref="R8:R10"/>
    <mergeCell ref="M1:R1"/>
    <mergeCell ref="A2:R2"/>
    <mergeCell ref="R3:R4"/>
    <mergeCell ref="A3:A4"/>
    <mergeCell ref="B3:B4"/>
    <mergeCell ref="J3:J4"/>
    <mergeCell ref="Q3:Q4"/>
    <mergeCell ref="K3:P3"/>
    <mergeCell ref="C3:C4"/>
    <mergeCell ref="I3:I4"/>
    <mergeCell ref="H3:H4"/>
    <mergeCell ref="D3:D4"/>
    <mergeCell ref="E3:E4"/>
    <mergeCell ref="G3:G4"/>
    <mergeCell ref="E19:E20"/>
    <mergeCell ref="F19:F20"/>
    <mergeCell ref="A27:A29"/>
    <mergeCell ref="B27:B29"/>
    <mergeCell ref="C27:C29"/>
    <mergeCell ref="D27:D29"/>
    <mergeCell ref="E27:E29"/>
    <mergeCell ref="F27:F29"/>
    <mergeCell ref="F24:F26"/>
    <mergeCell ref="G27:G29"/>
    <mergeCell ref="H27:H29"/>
    <mergeCell ref="I27:I29"/>
    <mergeCell ref="R24:R26"/>
    <mergeCell ref="R27:R29"/>
    <mergeCell ref="I24:I26"/>
    <mergeCell ref="G24:G26"/>
    <mergeCell ref="H24:H26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 differentFirst="1">
    <oddHeader>&amp;C2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topLeftCell="A16" zoomScale="90" zoomScaleNormal="90" zoomScaleSheetLayoutView="90" workbookViewId="0">
      <selection activeCell="G3" sqref="G3:G4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style="33" customWidth="1"/>
    <col min="13" max="13" width="15.7109375" style="33" customWidth="1"/>
    <col min="14" max="14" width="13.140625" style="33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s="33" t="s">
        <v>9</v>
      </c>
      <c r="M1" s="60" t="s">
        <v>60</v>
      </c>
      <c r="N1" s="60"/>
      <c r="O1" s="60"/>
      <c r="P1" s="60"/>
      <c r="Q1" s="60"/>
      <c r="R1" s="60"/>
    </row>
    <row r="2" spans="1:18" ht="49.5" customHeight="1" x14ac:dyDescent="0.25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30.75" customHeight="1" x14ac:dyDescent="0.25">
      <c r="A3" s="62" t="s">
        <v>0</v>
      </c>
      <c r="B3" s="62" t="s">
        <v>24</v>
      </c>
      <c r="C3" s="62" t="s">
        <v>17</v>
      </c>
      <c r="D3" s="45" t="s">
        <v>25</v>
      </c>
      <c r="E3" s="45" t="s">
        <v>26</v>
      </c>
      <c r="F3" s="67" t="s">
        <v>27</v>
      </c>
      <c r="G3" s="62" t="s">
        <v>28</v>
      </c>
      <c r="H3" s="45" t="s">
        <v>29</v>
      </c>
      <c r="I3" s="62" t="s">
        <v>44</v>
      </c>
      <c r="J3" s="62" t="s">
        <v>30</v>
      </c>
      <c r="K3" s="62" t="s">
        <v>1</v>
      </c>
      <c r="L3" s="62"/>
      <c r="M3" s="62"/>
      <c r="N3" s="62"/>
      <c r="O3" s="62"/>
      <c r="P3" s="62"/>
      <c r="Q3" s="62" t="s">
        <v>31</v>
      </c>
      <c r="R3" s="62" t="s">
        <v>4</v>
      </c>
    </row>
    <row r="4" spans="1:18" ht="133.5" customHeight="1" x14ac:dyDescent="0.25">
      <c r="A4" s="62"/>
      <c r="B4" s="62"/>
      <c r="C4" s="62"/>
      <c r="D4" s="47"/>
      <c r="E4" s="47"/>
      <c r="F4" s="67"/>
      <c r="G4" s="62"/>
      <c r="H4" s="47"/>
      <c r="I4" s="62"/>
      <c r="J4" s="62"/>
      <c r="K4" s="3" t="s">
        <v>2</v>
      </c>
      <c r="L4" s="34">
        <v>2023</v>
      </c>
      <c r="M4" s="34">
        <v>2024</v>
      </c>
      <c r="N4" s="34">
        <v>2025</v>
      </c>
      <c r="O4" s="3">
        <v>2026</v>
      </c>
      <c r="P4" s="3">
        <v>2027</v>
      </c>
      <c r="Q4" s="63"/>
      <c r="R4" s="62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4">
        <v>12</v>
      </c>
      <c r="M5" s="34">
        <v>13</v>
      </c>
      <c r="N5" s="34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4" t="s">
        <v>40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18" s="2" customFormat="1" ht="30.75" customHeight="1" x14ac:dyDescent="0.25">
      <c r="A7" s="66" t="s">
        <v>41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1:18" s="2" customFormat="1" x14ac:dyDescent="0.25">
      <c r="A8" s="69">
        <v>1</v>
      </c>
      <c r="B8" s="57" t="s">
        <v>18</v>
      </c>
      <c r="C8" s="11"/>
      <c r="D8" s="11"/>
      <c r="E8" s="11"/>
      <c r="F8" s="45"/>
      <c r="G8" s="45"/>
      <c r="H8" s="16"/>
      <c r="I8" s="48"/>
      <c r="J8" s="5" t="s">
        <v>3</v>
      </c>
      <c r="K8" s="22">
        <f>SUM(K9+K10)</f>
        <v>1502740.3753000002</v>
      </c>
      <c r="L8" s="35">
        <f>SUM(L10+L9)</f>
        <v>1001847.3753000001</v>
      </c>
      <c r="M8" s="35">
        <f>SUM(M10+M9)</f>
        <v>500893</v>
      </c>
      <c r="N8" s="35">
        <v>0</v>
      </c>
      <c r="O8" s="22">
        <v>0</v>
      </c>
      <c r="P8" s="22">
        <v>0</v>
      </c>
      <c r="Q8" s="3"/>
      <c r="R8" s="51" t="s">
        <v>5</v>
      </c>
    </row>
    <row r="9" spans="1:18" s="2" customFormat="1" ht="30" x14ac:dyDescent="0.25">
      <c r="A9" s="69"/>
      <c r="B9" s="58"/>
      <c r="C9" s="12"/>
      <c r="D9" s="12"/>
      <c r="E9" s="12"/>
      <c r="F9" s="46"/>
      <c r="G9" s="46"/>
      <c r="H9" s="21"/>
      <c r="I9" s="49"/>
      <c r="J9" s="5" t="s">
        <v>7</v>
      </c>
      <c r="K9" s="23">
        <f>SUM(L9+M9+N9+P9)</f>
        <v>1414301.1260000002</v>
      </c>
      <c r="L9" s="36">
        <f>SUM(L12+L15)</f>
        <v>950975.10100000002</v>
      </c>
      <c r="M9" s="36">
        <f>SUM(M12+M15)</f>
        <v>463326.02500000002</v>
      </c>
      <c r="N9" s="36">
        <v>0</v>
      </c>
      <c r="O9" s="23">
        <v>0</v>
      </c>
      <c r="P9" s="23">
        <v>0</v>
      </c>
      <c r="Q9" s="3"/>
      <c r="R9" s="52"/>
    </row>
    <row r="10" spans="1:18" s="2" customFormat="1" ht="45" x14ac:dyDescent="0.25">
      <c r="A10" s="69"/>
      <c r="B10" s="59"/>
      <c r="C10" s="13"/>
      <c r="D10" s="13"/>
      <c r="E10" s="13"/>
      <c r="F10" s="47"/>
      <c r="G10" s="47"/>
      <c r="H10" s="4"/>
      <c r="I10" s="50"/>
      <c r="J10" s="5" t="s">
        <v>8</v>
      </c>
      <c r="K10" s="23">
        <f>SUM(L10+M10+N10+P10)</f>
        <v>88439.249299999996</v>
      </c>
      <c r="L10" s="36">
        <f>SUM(L13+L16)</f>
        <v>50872.274299999997</v>
      </c>
      <c r="M10" s="36">
        <f>SUM(M13+M16)</f>
        <v>37566.974999999999</v>
      </c>
      <c r="N10" s="36">
        <v>0</v>
      </c>
      <c r="O10" s="23">
        <v>0</v>
      </c>
      <c r="P10" s="23">
        <v>0</v>
      </c>
      <c r="Q10" s="3"/>
      <c r="R10" s="53"/>
    </row>
    <row r="11" spans="1:18" s="2" customFormat="1" x14ac:dyDescent="0.25">
      <c r="A11" s="68" t="s">
        <v>13</v>
      </c>
      <c r="B11" s="57" t="s">
        <v>42</v>
      </c>
      <c r="C11" s="54" t="s">
        <v>19</v>
      </c>
      <c r="D11" s="54" t="s">
        <v>32</v>
      </c>
      <c r="E11" s="54" t="s">
        <v>38</v>
      </c>
      <c r="F11" s="54" t="s">
        <v>54</v>
      </c>
      <c r="G11" s="76"/>
      <c r="H11" s="76">
        <v>1983863.18028</v>
      </c>
      <c r="I11" s="48">
        <v>642391.4939</v>
      </c>
      <c r="J11" s="6" t="s">
        <v>3</v>
      </c>
      <c r="K11" s="23">
        <f>SUM(K12+K13)</f>
        <v>1501919.4230000002</v>
      </c>
      <c r="L11" s="36">
        <f>SUM(L12+L13)</f>
        <v>1001026.4230000001</v>
      </c>
      <c r="M11" s="36">
        <f>SUM(M12+M13)</f>
        <v>500893</v>
      </c>
      <c r="N11" s="36">
        <v>0</v>
      </c>
      <c r="O11" s="23">
        <v>0</v>
      </c>
      <c r="P11" s="23">
        <v>0</v>
      </c>
      <c r="Q11" s="7"/>
      <c r="R11" s="51" t="s">
        <v>5</v>
      </c>
    </row>
    <row r="12" spans="1:18" s="2" customFormat="1" ht="30" x14ac:dyDescent="0.25">
      <c r="A12" s="68"/>
      <c r="B12" s="58"/>
      <c r="C12" s="56"/>
      <c r="D12" s="56"/>
      <c r="E12" s="56"/>
      <c r="F12" s="56"/>
      <c r="G12" s="77"/>
      <c r="H12" s="77"/>
      <c r="I12" s="49"/>
      <c r="J12" s="6" t="s">
        <v>7</v>
      </c>
      <c r="K12" s="23">
        <f>SUM(L12+M12+N12+P12)</f>
        <v>1414301.1260000002</v>
      </c>
      <c r="L12" s="36">
        <v>950975.10100000002</v>
      </c>
      <c r="M12" s="36">
        <v>463326.02500000002</v>
      </c>
      <c r="N12" s="36">
        <v>0</v>
      </c>
      <c r="O12" s="23">
        <v>0</v>
      </c>
      <c r="P12" s="23">
        <v>0</v>
      </c>
      <c r="Q12" s="7"/>
      <c r="R12" s="52"/>
    </row>
    <row r="13" spans="1:18" s="2" customFormat="1" ht="45" x14ac:dyDescent="0.25">
      <c r="A13" s="68"/>
      <c r="B13" s="59"/>
      <c r="C13" s="55"/>
      <c r="D13" s="55"/>
      <c r="E13" s="55"/>
      <c r="F13" s="55"/>
      <c r="G13" s="81"/>
      <c r="H13" s="81"/>
      <c r="I13" s="50"/>
      <c r="J13" s="5" t="s">
        <v>8</v>
      </c>
      <c r="K13" s="23">
        <f>SUM(L13+M13+N13+P13)</f>
        <v>87618.296999999991</v>
      </c>
      <c r="L13" s="36">
        <v>50051.322</v>
      </c>
      <c r="M13" s="36">
        <v>37566.974999999999</v>
      </c>
      <c r="N13" s="36">
        <v>0</v>
      </c>
      <c r="O13" s="23">
        <v>0</v>
      </c>
      <c r="P13" s="23">
        <v>0</v>
      </c>
      <c r="Q13" s="7"/>
      <c r="R13" s="53"/>
    </row>
    <row r="14" spans="1:18" s="2" customFormat="1" ht="15.75" customHeight="1" x14ac:dyDescent="0.25">
      <c r="A14" s="70" t="s">
        <v>22</v>
      </c>
      <c r="B14" s="73" t="s">
        <v>51</v>
      </c>
      <c r="C14" s="54" t="s">
        <v>15</v>
      </c>
      <c r="D14" s="78" t="s">
        <v>33</v>
      </c>
      <c r="E14" s="11"/>
      <c r="F14" s="54" t="s">
        <v>16</v>
      </c>
      <c r="G14" s="15"/>
      <c r="H14" s="76" t="s">
        <v>15</v>
      </c>
      <c r="I14" s="19">
        <v>0</v>
      </c>
      <c r="J14" s="6" t="s">
        <v>3</v>
      </c>
      <c r="K14" s="18">
        <f>SUM(L14+M14)</f>
        <v>820.95230000000004</v>
      </c>
      <c r="L14" s="37">
        <f>SUM(L16+L15)</f>
        <v>820.95230000000004</v>
      </c>
      <c r="M14" s="43">
        <f>SUM(M16+M15)</f>
        <v>0</v>
      </c>
      <c r="N14" s="44">
        <v>0</v>
      </c>
      <c r="O14" s="18">
        <v>0</v>
      </c>
      <c r="P14" s="18">
        <v>0</v>
      </c>
      <c r="Q14" s="14"/>
      <c r="R14" s="51" t="s">
        <v>5</v>
      </c>
    </row>
    <row r="15" spans="1:18" s="2" customFormat="1" ht="33" customHeight="1" x14ac:dyDescent="0.25">
      <c r="A15" s="71"/>
      <c r="B15" s="74"/>
      <c r="C15" s="56"/>
      <c r="D15" s="79"/>
      <c r="E15" s="12" t="s">
        <v>37</v>
      </c>
      <c r="F15" s="56"/>
      <c r="G15" s="15"/>
      <c r="H15" s="77"/>
      <c r="I15" s="19"/>
      <c r="J15" s="6" t="s">
        <v>7</v>
      </c>
      <c r="K15" s="18">
        <f>SUM(L15+M15+N15+O15+P15)</f>
        <v>0</v>
      </c>
      <c r="L15" s="37">
        <v>0</v>
      </c>
      <c r="M15" s="43">
        <v>0</v>
      </c>
      <c r="N15" s="44">
        <v>0</v>
      </c>
      <c r="O15" s="18">
        <v>0</v>
      </c>
      <c r="P15" s="18">
        <v>0</v>
      </c>
      <c r="Q15" s="14"/>
      <c r="R15" s="52"/>
    </row>
    <row r="16" spans="1:18" s="2" customFormat="1" ht="48.75" customHeight="1" x14ac:dyDescent="0.25">
      <c r="A16" s="72"/>
      <c r="B16" s="75"/>
      <c r="C16" s="55"/>
      <c r="D16" s="80"/>
      <c r="E16" s="12"/>
      <c r="F16" s="12"/>
      <c r="G16" s="15"/>
      <c r="H16" s="15"/>
      <c r="I16" s="19"/>
      <c r="J16" s="6" t="s">
        <v>8</v>
      </c>
      <c r="K16" s="18">
        <f>SUM(L16+M16+N16+O16+P16)</f>
        <v>820.95230000000004</v>
      </c>
      <c r="L16" s="37">
        <v>820.95230000000004</v>
      </c>
      <c r="M16" s="43">
        <v>0</v>
      </c>
      <c r="N16" s="44">
        <v>0</v>
      </c>
      <c r="O16" s="18">
        <v>0</v>
      </c>
      <c r="P16" s="18">
        <v>0</v>
      </c>
      <c r="Q16" s="14"/>
      <c r="R16" s="53"/>
    </row>
    <row r="17" spans="1:18" s="2" customFormat="1" ht="20.25" customHeight="1" x14ac:dyDescent="0.25">
      <c r="A17" s="68" t="s">
        <v>23</v>
      </c>
      <c r="B17" s="86" t="s">
        <v>12</v>
      </c>
      <c r="C17" s="54"/>
      <c r="D17" s="11"/>
      <c r="E17" s="11"/>
      <c r="F17" s="45"/>
      <c r="G17" s="45"/>
      <c r="H17" s="16"/>
      <c r="I17" s="48"/>
      <c r="J17" s="6" t="s">
        <v>3</v>
      </c>
      <c r="K17" s="18">
        <f t="shared" ref="K17:M17" si="0">SUM(K18)</f>
        <v>56453.861169999989</v>
      </c>
      <c r="L17" s="37">
        <f>SUM(L18)</f>
        <v>16938.737069999999</v>
      </c>
      <c r="M17" s="43">
        <f t="shared" si="0"/>
        <v>39515.124099999994</v>
      </c>
      <c r="N17" s="44">
        <f>SUM(N18)</f>
        <v>0</v>
      </c>
      <c r="O17" s="18">
        <v>0</v>
      </c>
      <c r="P17" s="18">
        <v>0</v>
      </c>
      <c r="Q17" s="14"/>
      <c r="R17" s="51" t="s">
        <v>5</v>
      </c>
    </row>
    <row r="18" spans="1:18" s="2" customFormat="1" ht="45" x14ac:dyDescent="0.25">
      <c r="A18" s="68"/>
      <c r="B18" s="87"/>
      <c r="C18" s="55"/>
      <c r="D18" s="13"/>
      <c r="E18" s="13"/>
      <c r="F18" s="47"/>
      <c r="G18" s="47"/>
      <c r="H18" s="4"/>
      <c r="I18" s="50"/>
      <c r="J18" s="5" t="s">
        <v>8</v>
      </c>
      <c r="K18" s="18">
        <f>SUM(L18+M18+N18+O18+P18)</f>
        <v>56453.861169999989</v>
      </c>
      <c r="L18" s="37">
        <f>SUM(L19+L21+L22)</f>
        <v>16938.737069999999</v>
      </c>
      <c r="M18" s="43">
        <f>M21+M22</f>
        <v>39515.124099999994</v>
      </c>
      <c r="N18" s="44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3"/>
    </row>
    <row r="19" spans="1:18" s="2" customFormat="1" ht="15.75" customHeight="1" x14ac:dyDescent="0.25">
      <c r="A19" s="70" t="s">
        <v>20</v>
      </c>
      <c r="B19" s="86" t="s">
        <v>43</v>
      </c>
      <c r="C19" s="54" t="s">
        <v>15</v>
      </c>
      <c r="D19" s="54" t="s">
        <v>32</v>
      </c>
      <c r="E19" s="54" t="s">
        <v>37</v>
      </c>
      <c r="F19" s="45" t="s">
        <v>36</v>
      </c>
      <c r="G19" s="45"/>
      <c r="H19" s="45"/>
      <c r="I19" s="48"/>
      <c r="J19" s="82" t="s">
        <v>8</v>
      </c>
      <c r="K19" s="76">
        <f>SUM(L19+M19+N19+O19+P19)</f>
        <v>10328.54557</v>
      </c>
      <c r="L19" s="88">
        <v>10328.54557</v>
      </c>
      <c r="M19" s="88">
        <v>0</v>
      </c>
      <c r="N19" s="88">
        <v>0</v>
      </c>
      <c r="O19" s="76">
        <v>0</v>
      </c>
      <c r="P19" s="76">
        <v>0</v>
      </c>
      <c r="Q19" s="51"/>
      <c r="R19" s="51" t="s">
        <v>5</v>
      </c>
    </row>
    <row r="20" spans="1:18" s="2" customFormat="1" ht="42" customHeight="1" x14ac:dyDescent="0.25">
      <c r="A20" s="72"/>
      <c r="B20" s="87"/>
      <c r="C20" s="55"/>
      <c r="D20" s="55"/>
      <c r="E20" s="55"/>
      <c r="F20" s="47"/>
      <c r="G20" s="47"/>
      <c r="H20" s="47"/>
      <c r="I20" s="50"/>
      <c r="J20" s="83"/>
      <c r="K20" s="81"/>
      <c r="L20" s="89"/>
      <c r="M20" s="89"/>
      <c r="N20" s="89"/>
      <c r="O20" s="81"/>
      <c r="P20" s="81"/>
      <c r="Q20" s="53"/>
      <c r="R20" s="53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 t="s">
        <v>48</v>
      </c>
      <c r="G21" s="4"/>
      <c r="H21" s="4"/>
      <c r="I21" s="20">
        <v>0</v>
      </c>
      <c r="J21" s="5" t="s">
        <v>8</v>
      </c>
      <c r="K21" s="23">
        <f>SUM(L21+N21+M21+O21+P21)</f>
        <v>10368.4347</v>
      </c>
      <c r="L21" s="36">
        <v>6610.1914999999999</v>
      </c>
      <c r="M21" s="36">
        <v>3758.2431999999999</v>
      </c>
      <c r="N21" s="36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 t="s">
        <v>48</v>
      </c>
      <c r="G22" s="4"/>
      <c r="H22" s="4"/>
      <c r="I22" s="20">
        <v>0</v>
      </c>
      <c r="J22" s="5" t="s">
        <v>8</v>
      </c>
      <c r="K22" s="23">
        <f>SUM(L22+M22+N22+O22+P22)</f>
        <v>35756.880899999996</v>
      </c>
      <c r="L22" s="36">
        <v>0</v>
      </c>
      <c r="M22" s="36">
        <v>35756.880899999996</v>
      </c>
      <c r="N22" s="36">
        <v>0</v>
      </c>
      <c r="O22" s="23">
        <v>0</v>
      </c>
      <c r="P22" s="23">
        <v>0</v>
      </c>
      <c r="Q22" s="7"/>
      <c r="R22" s="14" t="s">
        <v>5</v>
      </c>
    </row>
    <row r="23" spans="1:18" ht="90" hidden="1" customHeight="1" x14ac:dyDescent="0.25">
      <c r="A23" s="8"/>
      <c r="B23" s="24"/>
      <c r="C23" s="8"/>
      <c r="D23" s="8"/>
      <c r="E23" s="8"/>
      <c r="F23" s="25"/>
      <c r="G23" s="25"/>
      <c r="H23" s="25"/>
      <c r="I23" s="26"/>
      <c r="J23" s="27"/>
      <c r="K23" s="28"/>
      <c r="L23" s="38"/>
      <c r="M23" s="32"/>
      <c r="N23" s="32"/>
      <c r="O23" s="28"/>
      <c r="P23" s="29"/>
      <c r="Q23" s="29"/>
      <c r="R23" s="29" t="s">
        <v>11</v>
      </c>
    </row>
    <row r="24" spans="1:18" ht="25.5" customHeight="1" x14ac:dyDescent="0.25">
      <c r="A24" s="54"/>
      <c r="B24" s="84" t="s">
        <v>56</v>
      </c>
      <c r="C24" s="54"/>
      <c r="D24" s="54"/>
      <c r="E24" s="54"/>
      <c r="F24" s="45"/>
      <c r="G24" s="45"/>
      <c r="H24" s="45"/>
      <c r="I24" s="48"/>
      <c r="J24" s="5" t="s">
        <v>3</v>
      </c>
      <c r="K24" s="23">
        <f>SUM(K26+K25)</f>
        <v>1198491.90114</v>
      </c>
      <c r="L24" s="36">
        <f t="shared" ref="L24:P24" si="1">SUM(L26+L25)</f>
        <v>644090.30599999998</v>
      </c>
      <c r="M24" s="36">
        <f t="shared" si="1"/>
        <v>554401.59513999999</v>
      </c>
      <c r="N24" s="36">
        <f t="shared" si="1"/>
        <v>0</v>
      </c>
      <c r="O24" s="23">
        <f t="shared" si="1"/>
        <v>0</v>
      </c>
      <c r="P24" s="23">
        <f t="shared" si="1"/>
        <v>0</v>
      </c>
      <c r="Q24" s="7"/>
      <c r="R24" s="51" t="s">
        <v>49</v>
      </c>
    </row>
    <row r="25" spans="1:18" ht="33.75" customHeight="1" x14ac:dyDescent="0.25">
      <c r="A25" s="56"/>
      <c r="B25" s="84"/>
      <c r="C25" s="56"/>
      <c r="D25" s="56"/>
      <c r="E25" s="56"/>
      <c r="F25" s="46"/>
      <c r="G25" s="46"/>
      <c r="H25" s="46"/>
      <c r="I25" s="49"/>
      <c r="J25" s="5" t="s">
        <v>7</v>
      </c>
      <c r="K25" s="23">
        <f>SUM(K28)</f>
        <v>1103311.817</v>
      </c>
      <c r="L25" s="32">
        <v>611885.78899999999</v>
      </c>
      <c r="M25" s="36">
        <f>SUM(M28)</f>
        <v>491426.02799999999</v>
      </c>
      <c r="N25" s="36">
        <f>SUM(N28)</f>
        <v>0</v>
      </c>
      <c r="O25" s="23">
        <v>0</v>
      </c>
      <c r="P25" s="23">
        <v>0</v>
      </c>
      <c r="Q25" s="7"/>
      <c r="R25" s="52"/>
    </row>
    <row r="26" spans="1:18" ht="44.25" customHeight="1" x14ac:dyDescent="0.25">
      <c r="A26" s="55"/>
      <c r="B26" s="85"/>
      <c r="C26" s="55"/>
      <c r="D26" s="55"/>
      <c r="E26" s="55"/>
      <c r="F26" s="47"/>
      <c r="G26" s="47"/>
      <c r="H26" s="47"/>
      <c r="I26" s="50"/>
      <c r="J26" s="5" t="s">
        <v>8</v>
      </c>
      <c r="K26" s="23">
        <f>SUM(K29)</f>
        <v>95180.084139999992</v>
      </c>
      <c r="L26" s="36">
        <v>32204.517</v>
      </c>
      <c r="M26" s="36">
        <v>62975.567139999999</v>
      </c>
      <c r="N26" s="36">
        <f>SUM(N29)</f>
        <v>0</v>
      </c>
      <c r="O26" s="23">
        <v>0</v>
      </c>
      <c r="P26" s="23">
        <v>0</v>
      </c>
      <c r="Q26" s="7"/>
      <c r="R26" s="53"/>
    </row>
    <row r="27" spans="1:18" ht="63.75" customHeight="1" x14ac:dyDescent="0.25">
      <c r="A27" s="54"/>
      <c r="B27" s="57" t="s">
        <v>50</v>
      </c>
      <c r="C27" s="54" t="s">
        <v>15</v>
      </c>
      <c r="D27" s="54" t="s">
        <v>33</v>
      </c>
      <c r="E27" s="54" t="s">
        <v>38</v>
      </c>
      <c r="F27" s="40" t="s">
        <v>55</v>
      </c>
      <c r="G27" s="45"/>
      <c r="H27" s="45" t="s">
        <v>15</v>
      </c>
      <c r="I27" s="48">
        <v>0</v>
      </c>
      <c r="J27" s="5" t="s">
        <v>3</v>
      </c>
      <c r="K27" s="23">
        <f t="shared" ref="K27:P27" si="2">SUM(K28+K29)</f>
        <v>1198491.90114</v>
      </c>
      <c r="L27" s="36">
        <f t="shared" si="2"/>
        <v>644090.30599999998</v>
      </c>
      <c r="M27" s="36">
        <f t="shared" si="2"/>
        <v>554401.59513999999</v>
      </c>
      <c r="N27" s="36">
        <v>0</v>
      </c>
      <c r="O27" s="23">
        <f t="shared" si="2"/>
        <v>0</v>
      </c>
      <c r="P27" s="7">
        <f t="shared" si="2"/>
        <v>0</v>
      </c>
      <c r="Q27" s="7"/>
      <c r="R27" s="51" t="s">
        <v>5</v>
      </c>
    </row>
    <row r="28" spans="1:18" ht="63.75" customHeight="1" x14ac:dyDescent="0.25">
      <c r="A28" s="56"/>
      <c r="B28" s="58"/>
      <c r="C28" s="56"/>
      <c r="D28" s="56"/>
      <c r="E28" s="56"/>
      <c r="F28" s="42"/>
      <c r="G28" s="46"/>
      <c r="H28" s="46"/>
      <c r="I28" s="49"/>
      <c r="J28" s="5" t="s">
        <v>7</v>
      </c>
      <c r="K28" s="23">
        <f t="shared" ref="K28:K35" si="3">SUM(L28+M28+N28+O28+P28)</f>
        <v>1103311.817</v>
      </c>
      <c r="L28" s="36">
        <v>611885.78899999999</v>
      </c>
      <c r="M28" s="36">
        <v>491426.02799999999</v>
      </c>
      <c r="N28" s="36">
        <v>0</v>
      </c>
      <c r="O28" s="23">
        <v>0</v>
      </c>
      <c r="P28" s="23">
        <v>0</v>
      </c>
      <c r="Q28" s="7"/>
      <c r="R28" s="52"/>
    </row>
    <row r="29" spans="1:18" ht="63.75" customHeight="1" x14ac:dyDescent="0.25">
      <c r="A29" s="55"/>
      <c r="B29" s="59"/>
      <c r="C29" s="55"/>
      <c r="D29" s="55"/>
      <c r="E29" s="55"/>
      <c r="F29" s="41"/>
      <c r="G29" s="47"/>
      <c r="H29" s="47"/>
      <c r="I29" s="50"/>
      <c r="J29" s="5" t="s">
        <v>8</v>
      </c>
      <c r="K29" s="23">
        <f t="shared" si="3"/>
        <v>95180.084139999992</v>
      </c>
      <c r="L29" s="36">
        <v>32204.517</v>
      </c>
      <c r="M29" s="39">
        <v>62975.567139999999</v>
      </c>
      <c r="N29" s="39">
        <v>0</v>
      </c>
      <c r="O29" s="23">
        <v>0</v>
      </c>
      <c r="P29" s="23">
        <v>0</v>
      </c>
      <c r="Q29" s="7"/>
      <c r="R29" s="53"/>
    </row>
    <row r="30" spans="1:18" ht="25.5" customHeight="1" x14ac:dyDescent="0.25">
      <c r="A30" s="54"/>
      <c r="B30" s="84" t="s">
        <v>59</v>
      </c>
      <c r="C30" s="54"/>
      <c r="D30" s="54"/>
      <c r="E30" s="54"/>
      <c r="F30" s="45"/>
      <c r="G30" s="45"/>
      <c r="H30" s="45"/>
      <c r="I30" s="48"/>
      <c r="J30" s="5" t="s">
        <v>3</v>
      </c>
      <c r="K30" s="23">
        <f t="shared" si="3"/>
        <v>387220.74799999996</v>
      </c>
      <c r="L30" s="36">
        <v>0</v>
      </c>
      <c r="M30" s="36">
        <v>0</v>
      </c>
      <c r="N30" s="36">
        <f>SUM(N33)</f>
        <v>387220.74799999996</v>
      </c>
      <c r="O30" s="23">
        <f t="shared" ref="O30:P30" si="4">SUM(O32+O31)</f>
        <v>0</v>
      </c>
      <c r="P30" s="23">
        <f t="shared" si="4"/>
        <v>0</v>
      </c>
      <c r="Q30" s="7"/>
      <c r="R30" s="51" t="s">
        <v>49</v>
      </c>
    </row>
    <row r="31" spans="1:18" ht="79.5" customHeight="1" x14ac:dyDescent="0.25">
      <c r="A31" s="56"/>
      <c r="B31" s="84"/>
      <c r="C31" s="56"/>
      <c r="D31" s="56"/>
      <c r="E31" s="56"/>
      <c r="F31" s="46"/>
      <c r="G31" s="46"/>
      <c r="H31" s="46"/>
      <c r="I31" s="49"/>
      <c r="J31" s="5" t="s">
        <v>7</v>
      </c>
      <c r="K31" s="23">
        <f t="shared" si="3"/>
        <v>367859.70899999997</v>
      </c>
      <c r="L31" s="32">
        <v>0</v>
      </c>
      <c r="M31" s="36">
        <f>SUM(M35)</f>
        <v>0</v>
      </c>
      <c r="N31" s="36">
        <f>SUM(N34)</f>
        <v>367859.70899999997</v>
      </c>
      <c r="O31" s="23">
        <v>0</v>
      </c>
      <c r="P31" s="23">
        <v>0</v>
      </c>
      <c r="Q31" s="7"/>
      <c r="R31" s="52"/>
    </row>
    <row r="32" spans="1:18" ht="96" customHeight="1" x14ac:dyDescent="0.25">
      <c r="A32" s="55"/>
      <c r="B32" s="85"/>
      <c r="C32" s="55"/>
      <c r="D32" s="55"/>
      <c r="E32" s="55"/>
      <c r="F32" s="47"/>
      <c r="G32" s="47"/>
      <c r="H32" s="47"/>
      <c r="I32" s="50"/>
      <c r="J32" s="5" t="s">
        <v>8</v>
      </c>
      <c r="K32" s="23">
        <f t="shared" si="3"/>
        <v>19361.039000000001</v>
      </c>
      <c r="L32" s="36">
        <v>0</v>
      </c>
      <c r="M32" s="36">
        <v>0</v>
      </c>
      <c r="N32" s="36">
        <f>SUM(N35)</f>
        <v>19361.039000000001</v>
      </c>
      <c r="O32" s="23">
        <v>0</v>
      </c>
      <c r="P32" s="23">
        <v>0</v>
      </c>
      <c r="Q32" s="7"/>
      <c r="R32" s="53"/>
    </row>
    <row r="33" spans="1:18" ht="63.75" customHeight="1" x14ac:dyDescent="0.25">
      <c r="A33" s="54"/>
      <c r="B33" s="57" t="s">
        <v>50</v>
      </c>
      <c r="C33" s="54" t="s">
        <v>15</v>
      </c>
      <c r="D33" s="54" t="s">
        <v>33</v>
      </c>
      <c r="E33" s="54" t="s">
        <v>38</v>
      </c>
      <c r="F33" s="54" t="s">
        <v>57</v>
      </c>
      <c r="G33" s="45"/>
      <c r="H33" s="45" t="s">
        <v>15</v>
      </c>
      <c r="I33" s="48">
        <v>0</v>
      </c>
      <c r="J33" s="5" t="s">
        <v>3</v>
      </c>
      <c r="K33" s="23">
        <f t="shared" si="3"/>
        <v>387220.74799999996</v>
      </c>
      <c r="L33" s="36">
        <v>0</v>
      </c>
      <c r="M33" s="36">
        <v>0</v>
      </c>
      <c r="N33" s="36">
        <f t="shared" ref="N33:P33" si="5">SUM(N34+N35)</f>
        <v>387220.74799999996</v>
      </c>
      <c r="O33" s="23">
        <f t="shared" si="5"/>
        <v>0</v>
      </c>
      <c r="P33" s="7">
        <f t="shared" si="5"/>
        <v>0</v>
      </c>
      <c r="Q33" s="7"/>
      <c r="R33" s="51" t="s">
        <v>5</v>
      </c>
    </row>
    <row r="34" spans="1:18" ht="63.75" customHeight="1" x14ac:dyDescent="0.25">
      <c r="A34" s="56"/>
      <c r="B34" s="58"/>
      <c r="C34" s="56"/>
      <c r="D34" s="56"/>
      <c r="E34" s="56"/>
      <c r="F34" s="56"/>
      <c r="G34" s="46"/>
      <c r="H34" s="46"/>
      <c r="I34" s="49"/>
      <c r="J34" s="5" t="s">
        <v>7</v>
      </c>
      <c r="K34" s="23">
        <f t="shared" si="3"/>
        <v>367859.70899999997</v>
      </c>
      <c r="L34" s="36">
        <v>0</v>
      </c>
      <c r="M34" s="36">
        <v>0</v>
      </c>
      <c r="N34" s="36">
        <v>367859.70899999997</v>
      </c>
      <c r="O34" s="23">
        <v>0</v>
      </c>
      <c r="P34" s="23">
        <v>0</v>
      </c>
      <c r="Q34" s="7"/>
      <c r="R34" s="52"/>
    </row>
    <row r="35" spans="1:18" ht="63.75" customHeight="1" x14ac:dyDescent="0.25">
      <c r="A35" s="55"/>
      <c r="B35" s="59"/>
      <c r="C35" s="55"/>
      <c r="D35" s="55"/>
      <c r="E35" s="55"/>
      <c r="F35" s="55"/>
      <c r="G35" s="47"/>
      <c r="H35" s="47"/>
      <c r="I35" s="50"/>
      <c r="J35" s="5" t="s">
        <v>8</v>
      </c>
      <c r="K35" s="23">
        <f t="shared" si="3"/>
        <v>19361.039000000001</v>
      </c>
      <c r="L35" s="36">
        <v>0</v>
      </c>
      <c r="M35" s="39">
        <v>0</v>
      </c>
      <c r="N35" s="39">
        <v>19361.039000000001</v>
      </c>
      <c r="O35" s="23">
        <v>0</v>
      </c>
      <c r="P35" s="23">
        <v>0</v>
      </c>
      <c r="Q35" s="7"/>
      <c r="R35" s="53"/>
    </row>
    <row r="37" spans="1:18" x14ac:dyDescent="0.25">
      <c r="B37" t="s">
        <v>58</v>
      </c>
      <c r="M37" s="33" t="s">
        <v>6</v>
      </c>
    </row>
  </sheetData>
  <mergeCells count="104">
    <mergeCell ref="A30:A32"/>
    <mergeCell ref="B30:B32"/>
    <mergeCell ref="C30:C32"/>
    <mergeCell ref="D30:D32"/>
    <mergeCell ref="E30:E32"/>
    <mergeCell ref="G33:G35"/>
    <mergeCell ref="H33:H35"/>
    <mergeCell ref="I33:I35"/>
    <mergeCell ref="R33:R35"/>
    <mergeCell ref="A33:A35"/>
    <mergeCell ref="B33:B35"/>
    <mergeCell ref="C33:C35"/>
    <mergeCell ref="D33:D35"/>
    <mergeCell ref="E33:E35"/>
    <mergeCell ref="B6:R6"/>
    <mergeCell ref="M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P3"/>
    <mergeCell ref="Q3:Q4"/>
    <mergeCell ref="R3:R4"/>
    <mergeCell ref="A7:R7"/>
    <mergeCell ref="A8:A10"/>
    <mergeCell ref="B8:B10"/>
    <mergeCell ref="F8:F10"/>
    <mergeCell ref="G8:G10"/>
    <mergeCell ref="I8:I10"/>
    <mergeCell ref="R8:R10"/>
    <mergeCell ref="G11:G13"/>
    <mergeCell ref="H11:H13"/>
    <mergeCell ref="I11:I13"/>
    <mergeCell ref="R11:R13"/>
    <mergeCell ref="B14:B16"/>
    <mergeCell ref="C14:C16"/>
    <mergeCell ref="D14:D16"/>
    <mergeCell ref="F14:F15"/>
    <mergeCell ref="H14:H15"/>
    <mergeCell ref="A11:A13"/>
    <mergeCell ref="B11:B13"/>
    <mergeCell ref="C11:C13"/>
    <mergeCell ref="D11:D13"/>
    <mergeCell ref="E11:E13"/>
    <mergeCell ref="F11:F13"/>
    <mergeCell ref="R14:R16"/>
    <mergeCell ref="A17:A18"/>
    <mergeCell ref="B17:B18"/>
    <mergeCell ref="C17:C18"/>
    <mergeCell ref="F17:F18"/>
    <mergeCell ref="G17:G18"/>
    <mergeCell ref="I17:I18"/>
    <mergeCell ref="R17:R18"/>
    <mergeCell ref="A19:A20"/>
    <mergeCell ref="B19:B20"/>
    <mergeCell ref="C19:C20"/>
    <mergeCell ref="D19:D20"/>
    <mergeCell ref="E19:E20"/>
    <mergeCell ref="R19:R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A14:A16"/>
    <mergeCell ref="A27:A29"/>
    <mergeCell ref="B27:B29"/>
    <mergeCell ref="C27:C29"/>
    <mergeCell ref="D27:D29"/>
    <mergeCell ref="E27:E29"/>
    <mergeCell ref="A24:A26"/>
    <mergeCell ref="B24:B26"/>
    <mergeCell ref="C24:C26"/>
    <mergeCell ref="D24:D26"/>
    <mergeCell ref="E24:E26"/>
    <mergeCell ref="R27:R29"/>
    <mergeCell ref="G24:G26"/>
    <mergeCell ref="H24:H26"/>
    <mergeCell ref="I24:I26"/>
    <mergeCell ref="R24:R26"/>
    <mergeCell ref="F33:F35"/>
    <mergeCell ref="P19:P20"/>
    <mergeCell ref="Q19:Q20"/>
    <mergeCell ref="F24:F26"/>
    <mergeCell ref="G27:G29"/>
    <mergeCell ref="H27:H29"/>
    <mergeCell ref="I27:I29"/>
    <mergeCell ref="F19:F20"/>
    <mergeCell ref="F30:F32"/>
    <mergeCell ref="G30:G32"/>
    <mergeCell ref="H30:H32"/>
    <mergeCell ref="I30:I32"/>
    <mergeCell ref="R30:R32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2023</vt:lpstr>
      <vt:lpstr>'2023'!Заголовки_для_печати</vt:lpstr>
      <vt:lpstr>Лист1!Заголовки_для_печати</vt:lpstr>
      <vt:lpstr>'2023'!Область_печати</vt:lpstr>
      <vt:lpstr>Лист1!Область_печати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 Виктория Владимировна</dc:creator>
  <cp:lastModifiedBy>Жабина Светлана Владимировна</cp:lastModifiedBy>
  <cp:lastPrinted>2024-10-31T15:20:22Z</cp:lastPrinted>
  <dcterms:created xsi:type="dcterms:W3CDTF">2016-06-09T08:25:53Z</dcterms:created>
  <dcterms:modified xsi:type="dcterms:W3CDTF">2024-11-15T11:28:45Z</dcterms:modified>
</cp:coreProperties>
</file>