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_terehova\Desktop\ЖИЛИЩЕ\18.11.2024 № 8038  редакция МП\ред от 18.11.2024 № 8038\"/>
    </mc:Choice>
  </mc:AlternateContent>
  <bookViews>
    <workbookView xWindow="0" yWindow="0" windowWidth="28800" windowHeight="11700"/>
  </bookViews>
  <sheets>
    <sheet name="приведение к Шаблону" sheetId="1" r:id="rId1"/>
  </sheets>
  <definedNames>
    <definedName name="_xlnm.Print_Titles" localSheetId="0">'приведение к Шаблону'!$6:$7</definedName>
    <definedName name="_xlnm.Print_Area" localSheetId="0">'приведение к Шаблону'!$A$3:$O$115</definedName>
  </definedNames>
  <calcPr calcId="162913"/>
</workbook>
</file>

<file path=xl/calcChain.xml><?xml version="1.0" encoding="utf-8"?>
<calcChain xmlns="http://schemas.openxmlformats.org/spreadsheetml/2006/main">
  <c r="G57" i="1" l="1"/>
  <c r="E59" i="1"/>
  <c r="L45" i="1"/>
  <c r="G23" i="1" l="1"/>
  <c r="G25" i="1"/>
  <c r="L25" i="1"/>
  <c r="M25" i="1"/>
  <c r="N25" i="1"/>
  <c r="E26" i="1"/>
  <c r="E27" i="1"/>
  <c r="E25" i="1" l="1"/>
  <c r="G24" i="1"/>
  <c r="G39" i="1"/>
  <c r="G22" i="1"/>
  <c r="E68" i="1" l="1"/>
  <c r="E64" i="1" l="1"/>
  <c r="E57" i="1" s="1"/>
  <c r="M57" i="1"/>
  <c r="L57" i="1"/>
  <c r="F45" i="1" l="1"/>
  <c r="G14" i="1" l="1"/>
  <c r="G15" i="1"/>
  <c r="G13" i="1" l="1"/>
  <c r="E63" i="1"/>
  <c r="F16" i="1" l="1"/>
  <c r="F13" i="1" s="1"/>
  <c r="F99" i="1"/>
  <c r="F44" i="1" l="1"/>
  <c r="F55" i="1" s="1"/>
  <c r="F98" i="1"/>
  <c r="F107" i="1" s="1"/>
  <c r="F43" i="1"/>
  <c r="F54" i="1" s="1"/>
  <c r="F97" i="1"/>
  <c r="F106" i="1" s="1"/>
  <c r="F42" i="1"/>
  <c r="E80" i="1"/>
  <c r="E101" i="1"/>
  <c r="E98" i="1" s="1"/>
  <c r="E107" i="1" s="1"/>
  <c r="F80" i="1"/>
  <c r="F73" i="1"/>
  <c r="G80" i="1"/>
  <c r="G73" i="1"/>
  <c r="L80" i="1"/>
  <c r="L73" i="1"/>
  <c r="M80" i="1"/>
  <c r="M73" i="1"/>
  <c r="N80" i="1"/>
  <c r="N73" i="1"/>
  <c r="E75" i="1"/>
  <c r="E73" i="1" s="1"/>
  <c r="F14" i="1"/>
  <c r="F57" i="1"/>
  <c r="F70" i="1" s="1"/>
  <c r="G42" i="1"/>
  <c r="G53" i="1" s="1"/>
  <c r="G43" i="1"/>
  <c r="G54" i="1" s="1"/>
  <c r="G70" i="1"/>
  <c r="G69" i="1" s="1"/>
  <c r="L42" i="1"/>
  <c r="L53" i="1" s="1"/>
  <c r="L14" i="1"/>
  <c r="L23" i="1"/>
  <c r="L43" i="1"/>
  <c r="L54" i="1" s="1"/>
  <c r="L70" i="1"/>
  <c r="L69" i="1" s="1"/>
  <c r="M42" i="1"/>
  <c r="M53" i="1" s="1"/>
  <c r="M14" i="1"/>
  <c r="M23" i="1"/>
  <c r="M43" i="1"/>
  <c r="M54" i="1" s="1"/>
  <c r="M70" i="1"/>
  <c r="M69" i="1" s="1"/>
  <c r="N42" i="1"/>
  <c r="N53" i="1" s="1"/>
  <c r="N14" i="1"/>
  <c r="N23" i="1"/>
  <c r="N43" i="1"/>
  <c r="N54" i="1" s="1"/>
  <c r="N57" i="1"/>
  <c r="N70" i="1" s="1"/>
  <c r="N69" i="1" s="1"/>
  <c r="F15" i="1"/>
  <c r="G44" i="1"/>
  <c r="G55" i="1" s="1"/>
  <c r="L15" i="1"/>
  <c r="L24" i="1"/>
  <c r="L44" i="1"/>
  <c r="L55" i="1" s="1"/>
  <c r="M15" i="1"/>
  <c r="M24" i="1"/>
  <c r="M44" i="1"/>
  <c r="M55" i="1" s="1"/>
  <c r="N15" i="1"/>
  <c r="N24" i="1"/>
  <c r="N44" i="1"/>
  <c r="N55" i="1" s="1"/>
  <c r="N98" i="1"/>
  <c r="N107" i="1" s="1"/>
  <c r="M98" i="1"/>
  <c r="M107" i="1" s="1"/>
  <c r="L98" i="1"/>
  <c r="L107" i="1" s="1"/>
  <c r="G98" i="1"/>
  <c r="G107" i="1" s="1"/>
  <c r="N97" i="1"/>
  <c r="N106" i="1" s="1"/>
  <c r="M97" i="1"/>
  <c r="M106" i="1" s="1"/>
  <c r="L97" i="1"/>
  <c r="L106" i="1" s="1"/>
  <c r="G97" i="1"/>
  <c r="G106" i="1" s="1"/>
  <c r="G105" i="1" s="1"/>
  <c r="E100" i="1"/>
  <c r="E97" i="1" s="1"/>
  <c r="E106" i="1" s="1"/>
  <c r="N99" i="1"/>
  <c r="N96" i="1" s="1"/>
  <c r="M99" i="1"/>
  <c r="M96" i="1" s="1"/>
  <c r="L99" i="1"/>
  <c r="L96" i="1" s="1"/>
  <c r="G99" i="1"/>
  <c r="G96" i="1" s="1"/>
  <c r="L41" i="1"/>
  <c r="L52" i="1" s="1"/>
  <c r="M45" i="1"/>
  <c r="M41" i="1" s="1"/>
  <c r="M52" i="1" s="1"/>
  <c r="N45" i="1"/>
  <c r="N41" i="1" s="1"/>
  <c r="N52" i="1" s="1"/>
  <c r="E17" i="1"/>
  <c r="E18" i="1"/>
  <c r="N31" i="1"/>
  <c r="M31" i="1"/>
  <c r="L31" i="1"/>
  <c r="F31" i="1"/>
  <c r="G16" i="1"/>
  <c r="L16" i="1"/>
  <c r="M16" i="1"/>
  <c r="N16" i="1"/>
  <c r="E48" i="1"/>
  <c r="E44" i="1" s="1"/>
  <c r="E55" i="1" s="1"/>
  <c r="G45" i="1"/>
  <c r="G41" i="1" s="1"/>
  <c r="G52" i="1" s="1"/>
  <c r="E71" i="1"/>
  <c r="E47" i="1"/>
  <c r="E43" i="1" s="1"/>
  <c r="E54" i="1" s="1"/>
  <c r="E46" i="1"/>
  <c r="E42" i="1" s="1"/>
  <c r="E53" i="1" s="1"/>
  <c r="E93" i="1" l="1"/>
  <c r="E92" i="1" s="1"/>
  <c r="F53" i="1"/>
  <c r="F41" i="1"/>
  <c r="F52" i="1" s="1"/>
  <c r="N13" i="1"/>
  <c r="N22" i="1"/>
  <c r="N38" i="1"/>
  <c r="N110" i="1" s="1"/>
  <c r="M38" i="1"/>
  <c r="M110" i="1" s="1"/>
  <c r="G111" i="1"/>
  <c r="M93" i="1"/>
  <c r="M92" i="1" s="1"/>
  <c r="L39" i="1"/>
  <c r="L38" i="1"/>
  <c r="L110" i="1" s="1"/>
  <c r="N93" i="1"/>
  <c r="N92" i="1" s="1"/>
  <c r="L93" i="1"/>
  <c r="L92" i="1" s="1"/>
  <c r="F93" i="1"/>
  <c r="L22" i="1"/>
  <c r="N39" i="1"/>
  <c r="N111" i="1" s="1"/>
  <c r="M39" i="1"/>
  <c r="M111" i="1" s="1"/>
  <c r="M22" i="1"/>
  <c r="E99" i="1"/>
  <c r="E96" i="1" s="1"/>
  <c r="L105" i="1"/>
  <c r="E23" i="1"/>
  <c r="F96" i="1"/>
  <c r="F105" i="1" s="1"/>
  <c r="E105" i="1"/>
  <c r="M105" i="1"/>
  <c r="G38" i="1"/>
  <c r="N105" i="1"/>
  <c r="G93" i="1"/>
  <c r="G92" i="1" s="1"/>
  <c r="L13" i="1"/>
  <c r="M13" i="1"/>
  <c r="F39" i="1"/>
  <c r="F111" i="1" s="1"/>
  <c r="F38" i="1"/>
  <c r="F110" i="1" s="1"/>
  <c r="E16" i="1"/>
  <c r="E15" i="1"/>
  <c r="E14" i="1"/>
  <c r="E24" i="1"/>
  <c r="E70" i="1"/>
  <c r="F69" i="1"/>
  <c r="E69" i="1" s="1"/>
  <c r="E45" i="1"/>
  <c r="E41" i="1" s="1"/>
  <c r="E52" i="1" s="1"/>
  <c r="G110" i="1" l="1"/>
  <c r="E110" i="1" s="1"/>
  <c r="G37" i="1"/>
  <c r="L111" i="1"/>
  <c r="E111" i="1" s="1"/>
  <c r="E39" i="1"/>
  <c r="E22" i="1"/>
  <c r="F109" i="1"/>
  <c r="F108" i="1" s="1"/>
  <c r="N37" i="1"/>
  <c r="M37" i="1"/>
  <c r="F92" i="1"/>
  <c r="L109" i="1"/>
  <c r="N109" i="1"/>
  <c r="N108" i="1" s="1"/>
  <c r="M109" i="1"/>
  <c r="M108" i="1" s="1"/>
  <c r="L37" i="1"/>
  <c r="E38" i="1"/>
  <c r="G109" i="1"/>
  <c r="E13" i="1"/>
  <c r="F37" i="1"/>
  <c r="L108" i="1" l="1"/>
  <c r="E37" i="1"/>
  <c r="G108" i="1"/>
  <c r="E109" i="1"/>
  <c r="E108" i="1" s="1"/>
</calcChain>
</file>

<file path=xl/sharedStrings.xml><?xml version="1.0" encoding="utf-8"?>
<sst xmlns="http://schemas.openxmlformats.org/spreadsheetml/2006/main" count="332" uniqueCount="97">
  <si>
    <t>№ п/п</t>
  </si>
  <si>
    <t>Источники финансирования</t>
  </si>
  <si>
    <t xml:space="preserve">Всего
(тыс. руб.)
</t>
  </si>
  <si>
    <t>1.</t>
  </si>
  <si>
    <t>В пределах средств, предусмотренных на содержание ответственного исполнителя мероприятия</t>
  </si>
  <si>
    <t>Управление жилищных отношений</t>
  </si>
  <si>
    <t>2.</t>
  </si>
  <si>
    <t>Срок исполнения мероприятия</t>
  </si>
  <si>
    <t>1.1.</t>
  </si>
  <si>
    <t>2.1</t>
  </si>
  <si>
    <t xml:space="preserve">1.1. </t>
  </si>
  <si>
    <t>1.1</t>
  </si>
  <si>
    <t>Средства федерального бюджета</t>
  </si>
  <si>
    <t>Средства бюджета Московской области</t>
  </si>
  <si>
    <t>Средства бюджета Одинцовского городского округа</t>
  </si>
  <si>
    <t>Объем финансирования  по годам (тыс.руб.)</t>
  </si>
  <si>
    <t>2023 год</t>
  </si>
  <si>
    <t>2024 год</t>
  </si>
  <si>
    <t>Ответственный за выполнение мероприятий</t>
  </si>
  <si>
    <t>2.2</t>
  </si>
  <si>
    <t>Итого:</t>
  </si>
  <si>
    <t>Итого по муниципальной программе:</t>
  </si>
  <si>
    <t>Управление градостроительной деятельности</t>
  </si>
  <si>
    <t>3.</t>
  </si>
  <si>
    <r>
      <rPr>
        <b/>
        <sz val="12"/>
        <rFont val="Times New Roman"/>
        <family val="1"/>
        <charset val="204"/>
      </rPr>
      <t>Основное мероприятие 01.</t>
    </r>
    <r>
      <rPr>
        <sz val="12"/>
        <rFont val="Times New Roman"/>
        <family val="1"/>
        <charset val="204"/>
      </rPr>
      <t xml:space="preserve">  Предоставление многодетным семьям жилищных субсидий на приобретение жилого помещения или строительство индивидуального жилого дома
</t>
    </r>
  </si>
  <si>
    <r>
      <rPr>
        <b/>
        <sz val="12"/>
        <rFont val="Times New Roman"/>
        <family val="1"/>
        <charset val="204"/>
      </rPr>
      <t>Основное мероприятие 01.</t>
    </r>
    <r>
      <rPr>
        <sz val="12"/>
        <rFont val="Times New Roman"/>
        <family val="1"/>
        <charset val="204"/>
      </rPr>
      <t xml:space="preserve">
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
</t>
    </r>
  </si>
  <si>
    <t>Управление жилищных отношений,  Комитет по управлению муниципальным имуществом</t>
  </si>
  <si>
    <t xml:space="preserve">Мероприятие 01.01. Реализация мероприятий по обеспечению жильем молодых семей
</t>
  </si>
  <si>
    <t xml:space="preserve">Мероприятие 01.01. Реализация мероприятий по улучшению жилищных условий многодетных семей
</t>
  </si>
  <si>
    <t>Мероприятие 01.01. Организация строительства</t>
  </si>
  <si>
    <t>1.2.</t>
  </si>
  <si>
    <t xml:space="preserve">Мероприятие 01.02. 
Расходы на реализацию мероприятий по обеспечению проживающих в городском округе и нуждающихся в жилых помещениях малоимущих граждан жилыми помещениями
</t>
  </si>
  <si>
    <t xml:space="preserve">Мероприятие 01.03.
Обеспечение проживающих в городском округе и нуждающихся в жилых помещениях малоимущих граждан жилыми помещениями
</t>
  </si>
  <si>
    <t>1.3.</t>
  </si>
  <si>
    <t>Управление жилищно-коммунльного хозяйства</t>
  </si>
  <si>
    <t>2023-2027 годы</t>
  </si>
  <si>
    <t>2025 год</t>
  </si>
  <si>
    <t>2026 год</t>
  </si>
  <si>
    <t>2027 год</t>
  </si>
  <si>
    <r>
      <rPr>
        <b/>
        <sz val="12"/>
        <rFont val="Times New Roman"/>
        <family val="1"/>
        <charset val="204"/>
      </rPr>
      <t xml:space="preserve">Основное мероприятие 01. </t>
    </r>
    <r>
      <rPr>
        <sz val="12"/>
        <rFont val="Times New Roman"/>
        <family val="1"/>
        <charset val="204"/>
      </rPr>
      <t xml:space="preserve">
Создание условий для развития  жилищного строительства</t>
    </r>
  </si>
  <si>
    <r>
      <rPr>
        <b/>
        <sz val="12"/>
        <rFont val="Times New Roman"/>
        <family val="1"/>
        <charset val="204"/>
      </rPr>
      <t>Основное мероприятие 03.</t>
    </r>
    <r>
      <rPr>
        <sz val="12"/>
        <rFont val="Times New Roman"/>
        <family val="1"/>
        <charset val="204"/>
      </rPr>
      <t xml:space="preserve">
Создание системы недопущения возникновения проблемных объектов в сфере жилищного строительства</t>
    </r>
  </si>
  <si>
    <t>Мероприятие 03.03.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(далее - ИЖС)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</t>
  </si>
  <si>
    <r>
      <rPr>
        <b/>
        <sz val="12"/>
        <rFont val="Times New Roman"/>
        <family val="1"/>
        <charset val="204"/>
      </rPr>
      <t>Основное мероприятие 04.</t>
    </r>
    <r>
      <rPr>
        <sz val="12"/>
        <rFont val="Times New Roman"/>
        <family val="1"/>
        <charset val="204"/>
      </rPr>
      <t xml:space="preserve">
Обеспечение комплексной инфраструктурой земельных участков для предоставления отдельным категориям граждан</t>
    </r>
  </si>
  <si>
    <t>Мероприятие 04.02. Обеспечение комплексной инфраструктурой земельных участков для предоставления отдельным категориям граждан, имеющих особые профессиональные (трудовые) заслуги</t>
  </si>
  <si>
    <t>Мероприятие 04.03.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</si>
  <si>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r>
      <rPr>
        <b/>
        <sz val="12"/>
        <rFont val="Times New Roman"/>
        <family val="1"/>
        <charset val="204"/>
      </rPr>
      <t xml:space="preserve">Основное мероприятие 01. </t>
    </r>
    <r>
      <rPr>
        <sz val="12"/>
        <rFont val="Times New Roman"/>
        <family val="1"/>
        <charset val="204"/>
      </rPr>
      <t xml:space="preserve">
Основное мероприятие 01. 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  </r>
  </si>
  <si>
    <t>Мероприятие 01.01.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</si>
  <si>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Управление жилищных отношений, Управление капитального строительства</t>
  </si>
  <si>
    <t xml:space="preserve">Всего
</t>
  </si>
  <si>
    <t>В том числе по кварталам:</t>
  </si>
  <si>
    <t>_</t>
  </si>
  <si>
    <t>Управление капитального строительства</t>
  </si>
  <si>
    <t>Количество уведомлений о соответствии (несоответствии) указанных в уведомлении о планируемом строительстве параметров объекта ИЖС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Федерации, штук</t>
  </si>
  <si>
    <t>Количество земельных участков, обеспеченных комплексной инфраструктурой, штук</t>
  </si>
  <si>
    <t>Количество молодых семей, получивших свидетельство о праве на получение социальной выплаты, семей</t>
  </si>
  <si>
    <t>Численность детей-сирот и детей, оставшихся без попечения родителей, лиц из числа детей-сирот и детей, оставшихся без попечения родителей, обеспеченных благоустроенными жилыми помещениями  в отчетном финансовом году, человек</t>
  </si>
  <si>
    <t>Количество ветеранов и инвалидов Великой Отечественной войны, членов семей погибших (умерших) инвалидов и участников Великой Отечественной войны, получивших государственную поддержку по обеспечению жилыми помещениями за счет средств федерального бюджета, человек</t>
  </si>
  <si>
    <t>Количество инвалидов и ветеранов боевых действий, членов семей погибших (умерших) инвалидов и ветеранов боевых действий, получивших государственную поддержку по обеспечению жилыми помещениями за счет средств федерального бюджета, человек</t>
  </si>
  <si>
    <t>Количество инвалидов и семей, имеющих детей-инвалидов, получивших государственную поддержку по обеспечению жилыми помещениями за счет средств федерального бюджета, человек</t>
  </si>
  <si>
    <t>Подпрограмма 1 «Создание условий для жилищного строительства»</t>
  </si>
  <si>
    <t>Итого по Подпрограмме 1:</t>
  </si>
  <si>
    <t>Подпрограмма 2 «Обеспечение жильем молодых семей»</t>
  </si>
  <si>
    <t>Итого по Подпрограмме 2:</t>
  </si>
  <si>
    <t>Подпрограмма 3 «Обеспечение жильем детей-сирот и детей, оставшихся без попечения родителей, лиц из числа детей-сирот и детей, оставшихся без попечения родителей»</t>
  </si>
  <si>
    <t>Итого по Подпрограмме 3:</t>
  </si>
  <si>
    <t>Подпрограмма 6 «Обеспечение жильем отдельных категорий граждан за счет средств федерального бюджета»</t>
  </si>
  <si>
    <t>Итого по Подпрограмме 6:</t>
  </si>
  <si>
    <t>Подпрограмма 7 «Улучшение жилищных условий отдельных категорий многодетных семей»</t>
  </si>
  <si>
    <t>Итого по Подпрограмме 7:</t>
  </si>
  <si>
    <t>Н.А. Стародубова</t>
  </si>
  <si>
    <t>Начальник Управления бухгалтерского учета и отчетности - главный бухгалтер</t>
  </si>
  <si>
    <t>-</t>
  </si>
  <si>
    <t>Т.В. Бондарева</t>
  </si>
  <si>
    <t>Мероприятие программы/подпрограммы</t>
  </si>
  <si>
    <t>1 квартал</t>
  </si>
  <si>
    <t>1 полугодие</t>
  </si>
  <si>
    <t>9 месяцев</t>
  </si>
  <si>
    <t>12 месяцев</t>
  </si>
  <si>
    <t>1.2</t>
  </si>
  <si>
    <t>Мероприятие 01.02. Предоставление жилищного сертификата и единовременной социальной выплаты</t>
  </si>
  <si>
    <t>Численность детей-сирот и детей, оставшихся без попечения родителей, лиц из числа детей-сирот и детей, оставшихся без попечения родителей в возрасте от 18 до 22 лет включительно, реализовавших жилищный сертификат и единовременную социальную выплату в отчетном финансовом году, человек</t>
  </si>
  <si>
    <t xml:space="preserve">ПЕРЕЧЕНЬ
МЕРОПРИЯТИЙ МУНИЦИПАЛЬНОЙ ПРОГРАММЫ
ОДИНЦОВСКОГО ГОРОДСКОГО ОКРУГА МОСКОВСКОЙ ОБЛАСТИ  «ЖИЛИЩЕ» НА 2023-2027 ГОДЫ
</t>
  </si>
  <si>
    <r>
      <rPr>
        <b/>
        <sz val="12"/>
        <rFont val="Times New Roman"/>
        <family val="1"/>
        <charset val="204"/>
      </rPr>
      <t>Основное мероприятие 01.</t>
    </r>
    <r>
      <rPr>
        <sz val="12"/>
        <rFont val="Times New Roman"/>
        <family val="1"/>
        <charset val="204"/>
      </rPr>
      <t xml:space="preserve">  
Оказание государственной поддержки
по обеспечению жильем отдельных категорий граждан из числа ветеранов
и инвалидов Великой Отечественной войны 1941-1945 годов и членов
их семей
</t>
    </r>
  </si>
  <si>
    <t>Мероприятие 01.01.
Предоставление жилых помещений отдельным категориям граждан из числа ветеранов и инвалидов Великой Отечественной войны и членов их семей</t>
  </si>
  <si>
    <r>
      <rPr>
        <b/>
        <sz val="12"/>
        <rFont val="Times New Roman"/>
        <family val="1"/>
        <charset val="204"/>
      </rPr>
      <t xml:space="preserve">Основное мероприятие 02.
</t>
    </r>
    <r>
      <rPr>
        <sz val="12"/>
        <rFont val="Times New Roman"/>
        <family val="1"/>
        <charset val="204"/>
      </rPr>
      <t xml:space="preserve">Оказание государственной поддержки 
по обеспечению жильем отдельных категорий граждан из числа ветеранов 
и инвалидов боевых действий и членов их семей, инвалидов и семей, имеющих детей-инвалидов
</t>
    </r>
  </si>
  <si>
    <t>Мероприятие 02.01. Предоставление жилых помещений отдельным категориям граждан из числа ветеранов и инвалидов боевых действий и членов их семей</t>
  </si>
  <si>
    <t>Мероприятие 02.02. Предоставление жилых помещений отдельным категориям граждан из числа инвалидов и семей, имеющих детей-инвалидов</t>
  </si>
  <si>
    <t xml:space="preserve">Количество многодетных семей, получивших свидетельство о праве на получение жилищной субсидии
на приобретение жилого помещения или строительство индивидуального жилого дома, семей
</t>
  </si>
  <si>
    <t>4.</t>
  </si>
  <si>
    <t>4.2.</t>
  </si>
  <si>
    <t>4.3.</t>
  </si>
  <si>
    <t>3.3.</t>
  </si>
  <si>
    <t>Начальник Управления жилищных отношений</t>
  </si>
  <si>
    <t>Управление жилищных отношений, Управление социального развития, Комитет по управлению муниципальным имуществом, Окружное управление социального развития № 2 Министерства социального развития Московской области</t>
  </si>
  <si>
    <t xml:space="preserve">Приложение                                                                                                                                                                    к постановлению Администрации Одинцовского городского округа                                                Московской области от                               №                     
</t>
  </si>
  <si>
    <t xml:space="preserve">«Приложение 1 к муниципальной программе
</t>
  </si>
  <si>
    <t>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</si>
</sst>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0"/>
    <numFmt numFmtId="166" formatCode="0.000"/>
    <numFmt numFmtId="167" formatCode="#,##0.0000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64">
    <xf numFmtId="0" fontId="0" fillId="0" borderId="0" xfId="0"/>
    <xf numFmtId="167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/>
    <xf numFmtId="0" fontId="3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justify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3" fillId="2" borderId="6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7" fontId="3" fillId="2" borderId="1" xfId="0" applyNumberFormat="1" applyFont="1" applyFill="1" applyBorder="1" applyAlignment="1">
      <alignment horizontal="center" vertical="center" wrapText="1"/>
    </xf>
    <xf numFmtId="167" fontId="3" fillId="2" borderId="8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top" wrapText="1"/>
    </xf>
    <xf numFmtId="167" fontId="1" fillId="2" borderId="1" xfId="0" applyNumberFormat="1" applyFont="1" applyFill="1" applyBorder="1" applyAlignment="1">
      <alignment horizontal="center" vertical="top" wrapText="1"/>
    </xf>
    <xf numFmtId="167" fontId="1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49" fontId="4" fillId="2" borderId="0" xfId="0" applyNumberFormat="1" applyFont="1" applyFill="1" applyBorder="1" applyAlignment="1">
      <alignment vertical="center" wrapText="1"/>
    </xf>
    <xf numFmtId="167" fontId="1" fillId="2" borderId="3" xfId="0" applyNumberFormat="1" applyFont="1" applyFill="1" applyBorder="1" applyAlignment="1">
      <alignment horizontal="center" vertical="top" wrapText="1"/>
    </xf>
    <xf numFmtId="167" fontId="1" fillId="2" borderId="3" xfId="0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top" wrapText="1"/>
    </xf>
    <xf numFmtId="166" fontId="3" fillId="2" borderId="8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167" fontId="3" fillId="0" borderId="3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166" fontId="3" fillId="3" borderId="8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7" fontId="3" fillId="2" borderId="0" xfId="0" applyNumberFormat="1" applyFont="1" applyFill="1"/>
    <xf numFmtId="167" fontId="3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6" fontId="3" fillId="2" borderId="6" xfId="0" applyNumberFormat="1" applyFont="1" applyFill="1" applyBorder="1" applyAlignment="1">
      <alignment horizontal="center" vertical="center" wrapText="1"/>
    </xf>
    <xf numFmtId="166" fontId="3" fillId="2" borderId="8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166" fontId="3" fillId="2" borderId="5" xfId="0" applyNumberFormat="1" applyFont="1" applyFill="1" applyBorder="1" applyAlignment="1">
      <alignment horizontal="center" vertical="center" wrapText="1"/>
    </xf>
    <xf numFmtId="167" fontId="1" fillId="2" borderId="3" xfId="0" applyNumberFormat="1" applyFont="1" applyFill="1" applyBorder="1" applyAlignment="1">
      <alignment horizontal="center" vertical="center" wrapText="1"/>
    </xf>
    <xf numFmtId="167" fontId="1" fillId="2" borderId="4" xfId="0" applyNumberFormat="1" applyFont="1" applyFill="1" applyBorder="1" applyAlignment="1">
      <alignment horizontal="center" vertical="center" wrapText="1"/>
    </xf>
    <xf numFmtId="167" fontId="1" fillId="2" borderId="5" xfId="0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center" wrapText="1"/>
    </xf>
    <xf numFmtId="167" fontId="3" fillId="2" borderId="4" xfId="0" applyNumberFormat="1" applyFont="1" applyFill="1" applyBorder="1" applyAlignment="1">
      <alignment horizontal="center" vertical="center" wrapText="1"/>
    </xf>
    <xf numFmtId="167" fontId="3" fillId="2" borderId="5" xfId="0" applyNumberFormat="1" applyFont="1" applyFill="1" applyBorder="1" applyAlignment="1">
      <alignment horizontal="center" vertical="center" wrapText="1"/>
    </xf>
    <xf numFmtId="167" fontId="7" fillId="4" borderId="3" xfId="0" applyNumberFormat="1" applyFont="1" applyFill="1" applyBorder="1" applyAlignment="1" applyProtection="1">
      <alignment horizontal="center" vertical="center"/>
    </xf>
    <xf numFmtId="167" fontId="7" fillId="4" borderId="4" xfId="0" applyNumberFormat="1" applyFont="1" applyFill="1" applyBorder="1" applyAlignment="1" applyProtection="1">
      <alignment horizontal="center" vertical="center"/>
    </xf>
    <xf numFmtId="167" fontId="7" fillId="4" borderId="5" xfId="0" applyNumberFormat="1" applyFont="1" applyFill="1" applyBorder="1" applyAlignment="1" applyProtection="1">
      <alignment horizontal="center" vertical="center"/>
    </xf>
    <xf numFmtId="167" fontId="7" fillId="2" borderId="3" xfId="0" applyNumberFormat="1" applyFont="1" applyFill="1" applyBorder="1" applyAlignment="1">
      <alignment horizontal="center" vertical="center"/>
    </xf>
    <xf numFmtId="167" fontId="7" fillId="2" borderId="4" xfId="0" applyNumberFormat="1" applyFont="1" applyFill="1" applyBorder="1" applyAlignment="1">
      <alignment horizontal="center" vertical="center"/>
    </xf>
    <xf numFmtId="167" fontId="7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3" fillId="2" borderId="6" xfId="0" applyFont="1" applyFill="1" applyBorder="1" applyAlignment="1">
      <alignment horizontal="justify" vertical="top" wrapText="1"/>
    </xf>
    <xf numFmtId="0" fontId="3" fillId="2" borderId="7" xfId="0" applyFont="1" applyFill="1" applyBorder="1" applyAlignment="1">
      <alignment horizontal="justify" vertical="top" wrapText="1"/>
    </xf>
    <xf numFmtId="0" fontId="3" fillId="2" borderId="8" xfId="0" applyFont="1" applyFill="1" applyBorder="1" applyAlignment="1">
      <alignment horizontal="justify" vertical="top" wrapText="1"/>
    </xf>
    <xf numFmtId="166" fontId="3" fillId="2" borderId="6" xfId="0" applyNumberFormat="1" applyFont="1" applyFill="1" applyBorder="1" applyAlignment="1">
      <alignment horizontal="center" wrapText="1"/>
    </xf>
    <xf numFmtId="166" fontId="3" fillId="2" borderId="8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justify" vertical="top" wrapText="1"/>
    </xf>
    <xf numFmtId="49" fontId="3" fillId="2" borderId="7" xfId="0" applyNumberFormat="1" applyFont="1" applyFill="1" applyBorder="1" applyAlignment="1">
      <alignment horizontal="justify" vertical="top" wrapText="1"/>
    </xf>
    <xf numFmtId="49" fontId="3" fillId="2" borderId="8" xfId="0" applyNumberFormat="1" applyFont="1" applyFill="1" applyBorder="1" applyAlignment="1">
      <alignment horizontal="justify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left" vertical="top" wrapText="1"/>
    </xf>
    <xf numFmtId="49" fontId="3" fillId="2" borderId="7" xfId="0" applyNumberFormat="1" applyFont="1" applyFill="1" applyBorder="1" applyAlignment="1">
      <alignment horizontal="left" vertical="top" wrapText="1"/>
    </xf>
    <xf numFmtId="166" fontId="1" fillId="2" borderId="3" xfId="0" applyNumberFormat="1" applyFont="1" applyFill="1" applyBorder="1" applyAlignment="1">
      <alignment horizontal="center" vertical="center" wrapText="1"/>
    </xf>
    <xf numFmtId="166" fontId="1" fillId="2" borderId="4" xfId="0" applyNumberFormat="1" applyFont="1" applyFill="1" applyBorder="1" applyAlignment="1">
      <alignment horizontal="center" vertical="center" wrapText="1"/>
    </xf>
    <xf numFmtId="166" fontId="1" fillId="2" borderId="5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top" wrapText="1"/>
    </xf>
    <xf numFmtId="164" fontId="3" fillId="2" borderId="6" xfId="0" applyNumberFormat="1" applyFont="1" applyFill="1" applyBorder="1" applyAlignment="1">
      <alignment horizontal="left" vertical="top" wrapText="1"/>
    </xf>
    <xf numFmtId="164" fontId="3" fillId="2" borderId="7" xfId="0" applyNumberFormat="1" applyFont="1" applyFill="1" applyBorder="1" applyAlignment="1">
      <alignment horizontal="left" vertical="top" wrapText="1"/>
    </xf>
    <xf numFmtId="167" fontId="3" fillId="2" borderId="3" xfId="0" applyNumberFormat="1" applyFont="1" applyFill="1" applyBorder="1" applyAlignment="1">
      <alignment horizontal="center" vertical="top" wrapText="1"/>
    </xf>
    <xf numFmtId="167" fontId="3" fillId="2" borderId="4" xfId="0" applyNumberFormat="1" applyFont="1" applyFill="1" applyBorder="1" applyAlignment="1">
      <alignment horizontal="center" vertical="top" wrapText="1"/>
    </xf>
    <xf numFmtId="167" fontId="3" fillId="2" borderId="5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164" fontId="3" fillId="2" borderId="8" xfId="0" applyNumberFormat="1" applyFont="1" applyFill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167" fontId="1" fillId="2" borderId="3" xfId="0" applyNumberFormat="1" applyFont="1" applyFill="1" applyBorder="1" applyAlignment="1">
      <alignment horizontal="center" vertical="top" wrapText="1"/>
    </xf>
    <xf numFmtId="167" fontId="1" fillId="2" borderId="4" xfId="0" applyNumberFormat="1" applyFont="1" applyFill="1" applyBorder="1" applyAlignment="1">
      <alignment horizontal="center" vertical="top" wrapText="1"/>
    </xf>
    <xf numFmtId="167" fontId="1" fillId="2" borderId="5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72"/>
  <sheetViews>
    <sheetView tabSelected="1" topLeftCell="A97" zoomScale="67" zoomScaleNormal="67" zoomScaleSheetLayoutView="70" workbookViewId="0">
      <selection activeCell="G111" sqref="G111:K111"/>
    </sheetView>
  </sheetViews>
  <sheetFormatPr defaultColWidth="8.85546875" defaultRowHeight="15.75" x14ac:dyDescent="0.25"/>
  <cols>
    <col min="1" max="1" width="4.85546875" style="3" customWidth="1"/>
    <col min="2" max="2" width="45.28515625" style="3" customWidth="1"/>
    <col min="3" max="3" width="19.28515625" style="3" customWidth="1"/>
    <col min="4" max="4" width="21.28515625" style="3" customWidth="1"/>
    <col min="5" max="5" width="20.7109375" style="3" customWidth="1"/>
    <col min="6" max="6" width="21.7109375" style="3" customWidth="1"/>
    <col min="7" max="11" width="16.7109375" style="3" customWidth="1"/>
    <col min="12" max="12" width="17.140625" style="3" customWidth="1"/>
    <col min="13" max="13" width="17.5703125" style="3" customWidth="1"/>
    <col min="14" max="14" width="16.5703125" style="3" customWidth="1"/>
    <col min="15" max="15" width="34.85546875" style="3" customWidth="1"/>
    <col min="16" max="16" width="8.85546875" style="3"/>
    <col min="17" max="17" width="28.7109375" style="3" customWidth="1"/>
    <col min="18" max="18" width="39" style="3" customWidth="1"/>
    <col min="19" max="16384" width="8.85546875" style="3"/>
  </cols>
  <sheetData>
    <row r="2" spans="1:15" ht="79.5" customHeight="1" x14ac:dyDescent="0.25">
      <c r="M2" s="4"/>
      <c r="N2" s="55" t="s">
        <v>94</v>
      </c>
      <c r="O2" s="55"/>
    </row>
    <row r="3" spans="1:15" ht="42" customHeight="1" x14ac:dyDescent="0.25">
      <c r="G3" s="4"/>
      <c r="H3" s="4"/>
      <c r="I3" s="4"/>
      <c r="J3" s="4"/>
      <c r="K3" s="4"/>
      <c r="L3" s="97" t="s">
        <v>95</v>
      </c>
      <c r="M3" s="97"/>
      <c r="N3" s="97"/>
      <c r="O3" s="97"/>
    </row>
    <row r="4" spans="1:15" ht="69" customHeight="1" x14ac:dyDescent="0.25">
      <c r="A4" s="101" t="s">
        <v>81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ht="30" customHeight="1" x14ac:dyDescent="0.25">
      <c r="G5" s="4"/>
      <c r="H5" s="4"/>
      <c r="I5" s="4"/>
      <c r="J5" s="4"/>
      <c r="K5" s="4"/>
      <c r="L5" s="5"/>
      <c r="M5" s="5"/>
      <c r="N5" s="5"/>
      <c r="O5" s="5"/>
    </row>
    <row r="6" spans="1:15" ht="27" customHeight="1" x14ac:dyDescent="0.25">
      <c r="A6" s="98" t="s">
        <v>0</v>
      </c>
      <c r="B6" s="98" t="s">
        <v>73</v>
      </c>
      <c r="C6" s="98" t="s">
        <v>7</v>
      </c>
      <c r="D6" s="98" t="s">
        <v>1</v>
      </c>
      <c r="E6" s="99" t="s">
        <v>2</v>
      </c>
      <c r="F6" s="94" t="s">
        <v>15</v>
      </c>
      <c r="G6" s="95"/>
      <c r="H6" s="95"/>
      <c r="I6" s="95"/>
      <c r="J6" s="95"/>
      <c r="K6" s="95"/>
      <c r="L6" s="95"/>
      <c r="M6" s="95"/>
      <c r="N6" s="96"/>
      <c r="O6" s="98" t="s">
        <v>18</v>
      </c>
    </row>
    <row r="7" spans="1:15" ht="52.15" customHeight="1" x14ac:dyDescent="0.25">
      <c r="A7" s="98"/>
      <c r="B7" s="98"/>
      <c r="C7" s="98"/>
      <c r="D7" s="98"/>
      <c r="E7" s="100"/>
      <c r="F7" s="46" t="s">
        <v>16</v>
      </c>
      <c r="G7" s="94" t="s">
        <v>17</v>
      </c>
      <c r="H7" s="95"/>
      <c r="I7" s="95"/>
      <c r="J7" s="95"/>
      <c r="K7" s="96"/>
      <c r="L7" s="6" t="s">
        <v>36</v>
      </c>
      <c r="M7" s="6" t="s">
        <v>37</v>
      </c>
      <c r="N7" s="6" t="s">
        <v>38</v>
      </c>
      <c r="O7" s="98"/>
    </row>
    <row r="8" spans="1:15" ht="27" customHeight="1" x14ac:dyDescent="0.25">
      <c r="A8" s="7"/>
      <c r="B8" s="94" t="s">
        <v>59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6"/>
    </row>
    <row r="9" spans="1:15" s="13" customFormat="1" ht="52.15" customHeight="1" x14ac:dyDescent="0.25">
      <c r="A9" s="8" t="s">
        <v>3</v>
      </c>
      <c r="B9" s="9" t="s">
        <v>39</v>
      </c>
      <c r="C9" s="10" t="s">
        <v>35</v>
      </c>
      <c r="D9" s="11" t="s">
        <v>14</v>
      </c>
      <c r="E9" s="76" t="s">
        <v>4</v>
      </c>
      <c r="F9" s="77"/>
      <c r="G9" s="77"/>
      <c r="H9" s="77"/>
      <c r="I9" s="77"/>
      <c r="J9" s="77"/>
      <c r="K9" s="77"/>
      <c r="L9" s="77"/>
      <c r="M9" s="77"/>
      <c r="N9" s="78"/>
      <c r="O9" s="12"/>
    </row>
    <row r="10" spans="1:15" s="13" customFormat="1" ht="56.45" customHeight="1" x14ac:dyDescent="0.25">
      <c r="A10" s="8" t="s">
        <v>11</v>
      </c>
      <c r="B10" s="14" t="s">
        <v>29</v>
      </c>
      <c r="C10" s="10" t="s">
        <v>35</v>
      </c>
      <c r="D10" s="11" t="s">
        <v>14</v>
      </c>
      <c r="E10" s="76" t="s">
        <v>4</v>
      </c>
      <c r="F10" s="77"/>
      <c r="G10" s="77"/>
      <c r="H10" s="77"/>
      <c r="I10" s="77"/>
      <c r="J10" s="77"/>
      <c r="K10" s="77"/>
      <c r="L10" s="77"/>
      <c r="M10" s="77"/>
      <c r="N10" s="78"/>
      <c r="O10" s="15" t="s">
        <v>51</v>
      </c>
    </row>
    <row r="11" spans="1:15" s="13" customFormat="1" ht="84.6" customHeight="1" x14ac:dyDescent="0.25">
      <c r="A11" s="8" t="s">
        <v>30</v>
      </c>
      <c r="B11" s="9" t="s">
        <v>31</v>
      </c>
      <c r="C11" s="10" t="s">
        <v>35</v>
      </c>
      <c r="D11" s="11" t="s">
        <v>14</v>
      </c>
      <c r="E11" s="76" t="s">
        <v>4</v>
      </c>
      <c r="F11" s="77"/>
      <c r="G11" s="77"/>
      <c r="H11" s="77"/>
      <c r="I11" s="77"/>
      <c r="J11" s="77"/>
      <c r="K11" s="77"/>
      <c r="L11" s="77"/>
      <c r="M11" s="77"/>
      <c r="N11" s="78"/>
      <c r="O11" s="15" t="s">
        <v>47</v>
      </c>
    </row>
    <row r="12" spans="1:15" s="13" customFormat="1" ht="70.150000000000006" customHeight="1" x14ac:dyDescent="0.25">
      <c r="A12" s="8" t="s">
        <v>33</v>
      </c>
      <c r="B12" s="9" t="s">
        <v>32</v>
      </c>
      <c r="C12" s="10" t="s">
        <v>35</v>
      </c>
      <c r="D12" s="11" t="s">
        <v>14</v>
      </c>
      <c r="E12" s="76" t="s">
        <v>4</v>
      </c>
      <c r="F12" s="77"/>
      <c r="G12" s="77"/>
      <c r="H12" s="77"/>
      <c r="I12" s="77"/>
      <c r="J12" s="77"/>
      <c r="K12" s="77"/>
      <c r="L12" s="77"/>
      <c r="M12" s="77"/>
      <c r="N12" s="78"/>
      <c r="O12" s="15" t="s">
        <v>5</v>
      </c>
    </row>
    <row r="13" spans="1:15" s="13" customFormat="1" ht="25.9" customHeight="1" x14ac:dyDescent="0.25">
      <c r="A13" s="91" t="s">
        <v>23</v>
      </c>
      <c r="B13" s="103" t="s">
        <v>40</v>
      </c>
      <c r="C13" s="73" t="s">
        <v>35</v>
      </c>
      <c r="D13" s="11" t="s">
        <v>20</v>
      </c>
      <c r="E13" s="16">
        <f t="shared" ref="E13:E18" si="0">SUM(F13:N13)</f>
        <v>4086.46315</v>
      </c>
      <c r="F13" s="40">
        <f>F16</f>
        <v>4086.46315</v>
      </c>
      <c r="G13" s="82">
        <f t="shared" ref="G13:M13" si="1">SUM(G14:G15)</f>
        <v>0</v>
      </c>
      <c r="H13" s="83"/>
      <c r="I13" s="83"/>
      <c r="J13" s="83"/>
      <c r="K13" s="84"/>
      <c r="L13" s="16">
        <f t="shared" si="1"/>
        <v>0</v>
      </c>
      <c r="M13" s="16">
        <f t="shared" si="1"/>
        <v>0</v>
      </c>
      <c r="N13" s="16">
        <f>SUM(N14:N15)</f>
        <v>0</v>
      </c>
      <c r="O13" s="160"/>
    </row>
    <row r="14" spans="1:15" ht="50.25" customHeight="1" x14ac:dyDescent="0.25">
      <c r="A14" s="92"/>
      <c r="B14" s="104"/>
      <c r="C14" s="74"/>
      <c r="D14" s="11" t="s">
        <v>13</v>
      </c>
      <c r="E14" s="16">
        <f t="shared" si="0"/>
        <v>1992</v>
      </c>
      <c r="F14" s="40">
        <f>F17</f>
        <v>1992</v>
      </c>
      <c r="G14" s="82">
        <f t="shared" ref="G14:N14" si="2">G17</f>
        <v>0</v>
      </c>
      <c r="H14" s="83"/>
      <c r="I14" s="83"/>
      <c r="J14" s="83"/>
      <c r="K14" s="84"/>
      <c r="L14" s="17">
        <f t="shared" si="2"/>
        <v>0</v>
      </c>
      <c r="M14" s="17">
        <f t="shared" si="2"/>
        <v>0</v>
      </c>
      <c r="N14" s="17">
        <f t="shared" si="2"/>
        <v>0</v>
      </c>
      <c r="O14" s="160"/>
    </row>
    <row r="15" spans="1:15" ht="59.45" customHeight="1" x14ac:dyDescent="0.25">
      <c r="A15" s="93"/>
      <c r="B15" s="105"/>
      <c r="C15" s="75"/>
      <c r="D15" s="11" t="s">
        <v>14</v>
      </c>
      <c r="E15" s="16">
        <f t="shared" si="0"/>
        <v>2094.46315</v>
      </c>
      <c r="F15" s="40">
        <f>F18</f>
        <v>2094.46315</v>
      </c>
      <c r="G15" s="82">
        <f t="shared" ref="G15:N15" si="3">G18</f>
        <v>0</v>
      </c>
      <c r="H15" s="83"/>
      <c r="I15" s="83"/>
      <c r="J15" s="83"/>
      <c r="K15" s="84"/>
      <c r="L15" s="16">
        <f t="shared" si="3"/>
        <v>0</v>
      </c>
      <c r="M15" s="16">
        <f t="shared" si="3"/>
        <v>0</v>
      </c>
      <c r="N15" s="16">
        <f t="shared" si="3"/>
        <v>0</v>
      </c>
      <c r="O15" s="160"/>
    </row>
    <row r="16" spans="1:15" ht="24.6" customHeight="1" x14ac:dyDescent="0.25">
      <c r="A16" s="91" t="s">
        <v>91</v>
      </c>
      <c r="B16" s="103" t="s">
        <v>41</v>
      </c>
      <c r="C16" s="73" t="s">
        <v>35</v>
      </c>
      <c r="D16" s="11" t="s">
        <v>20</v>
      </c>
      <c r="E16" s="17">
        <f t="shared" si="0"/>
        <v>4086.46315</v>
      </c>
      <c r="F16" s="40">
        <f>F18+F17</f>
        <v>4086.46315</v>
      </c>
      <c r="G16" s="82">
        <f t="shared" ref="G16:N16" si="4">SUM(G17:G18)</f>
        <v>0</v>
      </c>
      <c r="H16" s="83"/>
      <c r="I16" s="83"/>
      <c r="J16" s="83"/>
      <c r="K16" s="84"/>
      <c r="L16" s="17">
        <f t="shared" si="4"/>
        <v>0</v>
      </c>
      <c r="M16" s="17">
        <f t="shared" si="4"/>
        <v>0</v>
      </c>
      <c r="N16" s="17">
        <f t="shared" si="4"/>
        <v>0</v>
      </c>
      <c r="O16" s="57" t="s">
        <v>22</v>
      </c>
    </row>
    <row r="17" spans="1:15" ht="51" customHeight="1" x14ac:dyDescent="0.25">
      <c r="A17" s="92"/>
      <c r="B17" s="104"/>
      <c r="C17" s="74"/>
      <c r="D17" s="11" t="s">
        <v>13</v>
      </c>
      <c r="E17" s="17">
        <f t="shared" si="0"/>
        <v>1992</v>
      </c>
      <c r="F17" s="45">
        <v>1992</v>
      </c>
      <c r="G17" s="82">
        <v>0</v>
      </c>
      <c r="H17" s="83"/>
      <c r="I17" s="83"/>
      <c r="J17" s="83"/>
      <c r="K17" s="84"/>
      <c r="L17" s="17">
        <v>0</v>
      </c>
      <c r="M17" s="17">
        <v>0</v>
      </c>
      <c r="N17" s="17">
        <v>0</v>
      </c>
      <c r="O17" s="57"/>
    </row>
    <row r="18" spans="1:15" ht="204" customHeight="1" x14ac:dyDescent="0.25">
      <c r="A18" s="93"/>
      <c r="B18" s="105"/>
      <c r="C18" s="75"/>
      <c r="D18" s="11" t="s">
        <v>14</v>
      </c>
      <c r="E18" s="17">
        <f t="shared" si="0"/>
        <v>2094.46315</v>
      </c>
      <c r="F18" s="45">
        <v>2094.46315</v>
      </c>
      <c r="G18" s="82">
        <v>0</v>
      </c>
      <c r="H18" s="83"/>
      <c r="I18" s="83"/>
      <c r="J18" s="83"/>
      <c r="K18" s="84"/>
      <c r="L18" s="16">
        <v>0</v>
      </c>
      <c r="M18" s="16">
        <v>0</v>
      </c>
      <c r="N18" s="16">
        <v>0</v>
      </c>
      <c r="O18" s="58"/>
    </row>
    <row r="19" spans="1:15" s="13" customFormat="1" ht="24" customHeight="1" x14ac:dyDescent="0.25">
      <c r="A19" s="62"/>
      <c r="B19" s="56" t="s">
        <v>52</v>
      </c>
      <c r="C19" s="73"/>
      <c r="D19" s="73"/>
      <c r="E19" s="106" t="s">
        <v>48</v>
      </c>
      <c r="F19" s="71" t="s">
        <v>16</v>
      </c>
      <c r="G19" s="18" t="s">
        <v>17</v>
      </c>
      <c r="H19" s="76" t="s">
        <v>49</v>
      </c>
      <c r="I19" s="77"/>
      <c r="J19" s="77"/>
      <c r="K19" s="78"/>
      <c r="L19" s="18" t="s">
        <v>36</v>
      </c>
      <c r="M19" s="18" t="s">
        <v>37</v>
      </c>
      <c r="N19" s="18" t="s">
        <v>38</v>
      </c>
      <c r="O19" s="59"/>
    </row>
    <row r="20" spans="1:15" s="13" customFormat="1" ht="24" customHeight="1" x14ac:dyDescent="0.25">
      <c r="A20" s="63"/>
      <c r="B20" s="57"/>
      <c r="C20" s="74"/>
      <c r="D20" s="74"/>
      <c r="E20" s="107"/>
      <c r="F20" s="72"/>
      <c r="G20" s="18"/>
      <c r="H20" s="43" t="s">
        <v>74</v>
      </c>
      <c r="I20" s="43" t="s">
        <v>75</v>
      </c>
      <c r="J20" s="43" t="s">
        <v>76</v>
      </c>
      <c r="K20" s="43" t="s">
        <v>77</v>
      </c>
      <c r="L20" s="18"/>
      <c r="M20" s="18"/>
      <c r="N20" s="18"/>
      <c r="O20" s="60"/>
    </row>
    <row r="21" spans="1:15" s="13" customFormat="1" ht="165" customHeight="1" x14ac:dyDescent="0.25">
      <c r="A21" s="64"/>
      <c r="B21" s="58"/>
      <c r="C21" s="75"/>
      <c r="D21" s="75"/>
      <c r="E21" s="19">
        <v>1657</v>
      </c>
      <c r="F21" s="19">
        <v>1657</v>
      </c>
      <c r="G21" s="19" t="s">
        <v>71</v>
      </c>
      <c r="H21" s="19" t="s">
        <v>71</v>
      </c>
      <c r="I21" s="19" t="s">
        <v>71</v>
      </c>
      <c r="J21" s="19" t="s">
        <v>71</v>
      </c>
      <c r="K21" s="19" t="s">
        <v>71</v>
      </c>
      <c r="L21" s="19" t="s">
        <v>71</v>
      </c>
      <c r="M21" s="19" t="s">
        <v>71</v>
      </c>
      <c r="N21" s="19" t="s">
        <v>71</v>
      </c>
      <c r="O21" s="61"/>
    </row>
    <row r="22" spans="1:15" s="13" customFormat="1" ht="31.5" customHeight="1" x14ac:dyDescent="0.25">
      <c r="A22" s="91" t="s">
        <v>88</v>
      </c>
      <c r="B22" s="103" t="s">
        <v>42</v>
      </c>
      <c r="C22" s="73" t="s">
        <v>35</v>
      </c>
      <c r="D22" s="11" t="s">
        <v>20</v>
      </c>
      <c r="E22" s="16">
        <f>E23+E24</f>
        <v>319799</v>
      </c>
      <c r="F22" s="40">
        <v>0</v>
      </c>
      <c r="G22" s="82">
        <f>G25+G31</f>
        <v>319799</v>
      </c>
      <c r="H22" s="83"/>
      <c r="I22" s="83"/>
      <c r="J22" s="83"/>
      <c r="K22" s="84"/>
      <c r="L22" s="16">
        <f t="shared" ref="L22:N22" si="5">SUM(L23:L24)</f>
        <v>0</v>
      </c>
      <c r="M22" s="16">
        <f t="shared" si="5"/>
        <v>0</v>
      </c>
      <c r="N22" s="16">
        <f t="shared" si="5"/>
        <v>0</v>
      </c>
      <c r="O22" s="56"/>
    </row>
    <row r="23" spans="1:15" ht="51.6" customHeight="1" x14ac:dyDescent="0.25">
      <c r="A23" s="92"/>
      <c r="B23" s="104"/>
      <c r="C23" s="74"/>
      <c r="D23" s="11" t="s">
        <v>13</v>
      </c>
      <c r="E23" s="16">
        <f t="shared" ref="E23:E27" si="6">SUM(F23:N23)</f>
        <v>316571</v>
      </c>
      <c r="F23" s="40">
        <v>0</v>
      </c>
      <c r="G23" s="82">
        <f>G26+G32</f>
        <v>316571</v>
      </c>
      <c r="H23" s="83"/>
      <c r="I23" s="83"/>
      <c r="J23" s="83"/>
      <c r="K23" s="84"/>
      <c r="L23" s="17">
        <f t="shared" ref="L23:N23" si="7">L26</f>
        <v>0</v>
      </c>
      <c r="M23" s="17">
        <f t="shared" si="7"/>
        <v>0</v>
      </c>
      <c r="N23" s="17">
        <f t="shared" si="7"/>
        <v>0</v>
      </c>
      <c r="O23" s="57"/>
    </row>
    <row r="24" spans="1:15" ht="64.900000000000006" customHeight="1" x14ac:dyDescent="0.25">
      <c r="A24" s="93"/>
      <c r="B24" s="105"/>
      <c r="C24" s="75"/>
      <c r="D24" s="11" t="s">
        <v>14</v>
      </c>
      <c r="E24" s="16">
        <f t="shared" si="6"/>
        <v>3228</v>
      </c>
      <c r="F24" s="40">
        <v>0</v>
      </c>
      <c r="G24" s="82">
        <f>G27+G33</f>
        <v>3228</v>
      </c>
      <c r="H24" s="83"/>
      <c r="I24" s="83"/>
      <c r="J24" s="83"/>
      <c r="K24" s="84"/>
      <c r="L24" s="16">
        <f>L27</f>
        <v>0</v>
      </c>
      <c r="M24" s="16">
        <f t="shared" ref="M24:N24" si="8">M27</f>
        <v>0</v>
      </c>
      <c r="N24" s="16">
        <f t="shared" si="8"/>
        <v>0</v>
      </c>
      <c r="O24" s="57"/>
    </row>
    <row r="25" spans="1:15" ht="27.6" customHeight="1" x14ac:dyDescent="0.25">
      <c r="A25" s="91" t="s">
        <v>89</v>
      </c>
      <c r="B25" s="103" t="s">
        <v>43</v>
      </c>
      <c r="C25" s="73" t="s">
        <v>35</v>
      </c>
      <c r="D25" s="11" t="s">
        <v>20</v>
      </c>
      <c r="E25" s="16">
        <f t="shared" si="6"/>
        <v>319769</v>
      </c>
      <c r="F25" s="53">
        <v>0</v>
      </c>
      <c r="G25" s="85">
        <f>G26+G27</f>
        <v>319769</v>
      </c>
      <c r="H25" s="86"/>
      <c r="I25" s="86"/>
      <c r="J25" s="86"/>
      <c r="K25" s="87"/>
      <c r="L25" s="17">
        <f t="shared" ref="L25:N25" si="9">SUM(L26:L27)</f>
        <v>0</v>
      </c>
      <c r="M25" s="17">
        <f t="shared" si="9"/>
        <v>0</v>
      </c>
      <c r="N25" s="17">
        <f t="shared" si="9"/>
        <v>0</v>
      </c>
      <c r="O25" s="56" t="s">
        <v>34</v>
      </c>
    </row>
    <row r="26" spans="1:15" ht="55.15" customHeight="1" x14ac:dyDescent="0.25">
      <c r="A26" s="92"/>
      <c r="B26" s="104"/>
      <c r="C26" s="74"/>
      <c r="D26" s="11" t="s">
        <v>13</v>
      </c>
      <c r="E26" s="16">
        <f t="shared" si="6"/>
        <v>316571</v>
      </c>
      <c r="F26" s="53">
        <v>0</v>
      </c>
      <c r="G26" s="88">
        <v>316571</v>
      </c>
      <c r="H26" s="89"/>
      <c r="I26" s="89"/>
      <c r="J26" s="89"/>
      <c r="K26" s="90"/>
      <c r="L26" s="17">
        <v>0</v>
      </c>
      <c r="M26" s="17">
        <v>0</v>
      </c>
      <c r="N26" s="17">
        <v>0</v>
      </c>
      <c r="O26" s="57"/>
    </row>
    <row r="27" spans="1:15" ht="58.15" customHeight="1" x14ac:dyDescent="0.25">
      <c r="A27" s="93"/>
      <c r="B27" s="105"/>
      <c r="C27" s="75"/>
      <c r="D27" s="11" t="s">
        <v>14</v>
      </c>
      <c r="E27" s="16">
        <f t="shared" si="6"/>
        <v>3198</v>
      </c>
      <c r="F27" s="53">
        <v>0</v>
      </c>
      <c r="G27" s="88">
        <v>3198</v>
      </c>
      <c r="H27" s="89"/>
      <c r="I27" s="89"/>
      <c r="J27" s="89"/>
      <c r="K27" s="90"/>
      <c r="L27" s="16">
        <v>0</v>
      </c>
      <c r="M27" s="16">
        <v>0</v>
      </c>
      <c r="N27" s="17">
        <v>0</v>
      </c>
      <c r="O27" s="58"/>
    </row>
    <row r="28" spans="1:15" s="13" customFormat="1" ht="24" customHeight="1" x14ac:dyDescent="0.25">
      <c r="A28" s="62"/>
      <c r="B28" s="65" t="s">
        <v>53</v>
      </c>
      <c r="C28" s="73"/>
      <c r="D28" s="73"/>
      <c r="E28" s="71" t="s">
        <v>48</v>
      </c>
      <c r="F28" s="71" t="s">
        <v>16</v>
      </c>
      <c r="G28" s="71" t="s">
        <v>17</v>
      </c>
      <c r="H28" s="76" t="s">
        <v>49</v>
      </c>
      <c r="I28" s="77"/>
      <c r="J28" s="77"/>
      <c r="K28" s="78"/>
      <c r="L28" s="71" t="s">
        <v>36</v>
      </c>
      <c r="M28" s="71" t="s">
        <v>37</v>
      </c>
      <c r="N28" s="71" t="s">
        <v>38</v>
      </c>
      <c r="O28" s="59"/>
    </row>
    <row r="29" spans="1:15" s="13" customFormat="1" ht="24" customHeight="1" x14ac:dyDescent="0.25">
      <c r="A29" s="63"/>
      <c r="B29" s="66"/>
      <c r="C29" s="74"/>
      <c r="D29" s="74"/>
      <c r="E29" s="72"/>
      <c r="F29" s="72"/>
      <c r="G29" s="72"/>
      <c r="H29" s="49" t="s">
        <v>74</v>
      </c>
      <c r="I29" s="49" t="s">
        <v>75</v>
      </c>
      <c r="J29" s="49" t="s">
        <v>76</v>
      </c>
      <c r="K29" s="49" t="s">
        <v>77</v>
      </c>
      <c r="L29" s="72"/>
      <c r="M29" s="72"/>
      <c r="N29" s="72"/>
      <c r="O29" s="60"/>
    </row>
    <row r="30" spans="1:15" s="13" customFormat="1" ht="24" customHeight="1" x14ac:dyDescent="0.25">
      <c r="A30" s="64"/>
      <c r="B30" s="67"/>
      <c r="C30" s="75"/>
      <c r="D30" s="75"/>
      <c r="E30" s="19">
        <v>11</v>
      </c>
      <c r="F30" s="19">
        <v>0</v>
      </c>
      <c r="G30" s="19">
        <v>11</v>
      </c>
      <c r="H30" s="19">
        <v>0</v>
      </c>
      <c r="I30" s="19">
        <v>0</v>
      </c>
      <c r="J30" s="19">
        <v>11</v>
      </c>
      <c r="K30" s="19">
        <v>11</v>
      </c>
      <c r="L30" s="19">
        <v>0</v>
      </c>
      <c r="M30" s="19">
        <v>0</v>
      </c>
      <c r="N30" s="19">
        <v>0</v>
      </c>
      <c r="O30" s="61"/>
    </row>
    <row r="31" spans="1:15" ht="33.75" customHeight="1" x14ac:dyDescent="0.25">
      <c r="A31" s="91" t="s">
        <v>90</v>
      </c>
      <c r="B31" s="103" t="s">
        <v>44</v>
      </c>
      <c r="C31" s="73" t="s">
        <v>35</v>
      </c>
      <c r="D31" s="11" t="s">
        <v>20</v>
      </c>
      <c r="E31" s="17">
        <v>30</v>
      </c>
      <c r="F31" s="40">
        <f>F32</f>
        <v>0</v>
      </c>
      <c r="G31" s="82">
        <v>30</v>
      </c>
      <c r="H31" s="83"/>
      <c r="I31" s="83"/>
      <c r="J31" s="83"/>
      <c r="K31" s="84"/>
      <c r="L31" s="17">
        <f t="shared" ref="L31:N31" si="10">L32</f>
        <v>0</v>
      </c>
      <c r="M31" s="17">
        <f t="shared" si="10"/>
        <v>0</v>
      </c>
      <c r="N31" s="17">
        <f t="shared" si="10"/>
        <v>0</v>
      </c>
      <c r="O31" s="56" t="s">
        <v>34</v>
      </c>
    </row>
    <row r="32" spans="1:15" ht="52.5" customHeight="1" x14ac:dyDescent="0.25">
      <c r="A32" s="92"/>
      <c r="B32" s="104"/>
      <c r="C32" s="74"/>
      <c r="D32" s="11" t="s">
        <v>13</v>
      </c>
      <c r="E32" s="17">
        <v>0</v>
      </c>
      <c r="F32" s="40">
        <v>0</v>
      </c>
      <c r="G32" s="82">
        <v>0</v>
      </c>
      <c r="H32" s="83"/>
      <c r="I32" s="83"/>
      <c r="J32" s="83"/>
      <c r="K32" s="84"/>
      <c r="L32" s="17">
        <v>0</v>
      </c>
      <c r="M32" s="17">
        <v>0</v>
      </c>
      <c r="N32" s="17">
        <v>0</v>
      </c>
      <c r="O32" s="57"/>
    </row>
    <row r="33" spans="1:15" ht="57.6" customHeight="1" x14ac:dyDescent="0.25">
      <c r="A33" s="93"/>
      <c r="B33" s="105"/>
      <c r="C33" s="75"/>
      <c r="D33" s="11" t="s">
        <v>14</v>
      </c>
      <c r="E33" s="16">
        <v>30</v>
      </c>
      <c r="F33" s="40">
        <v>0</v>
      </c>
      <c r="G33" s="82">
        <v>30</v>
      </c>
      <c r="H33" s="83"/>
      <c r="I33" s="83"/>
      <c r="J33" s="83"/>
      <c r="K33" s="84"/>
      <c r="L33" s="16">
        <v>0</v>
      </c>
      <c r="M33" s="16">
        <v>0</v>
      </c>
      <c r="N33" s="16">
        <v>0</v>
      </c>
      <c r="O33" s="58"/>
    </row>
    <row r="34" spans="1:15" s="13" customFormat="1" ht="24" customHeight="1" x14ac:dyDescent="0.25">
      <c r="A34" s="62"/>
      <c r="B34" s="65" t="s">
        <v>53</v>
      </c>
      <c r="C34" s="73"/>
      <c r="D34" s="73"/>
      <c r="E34" s="106" t="s">
        <v>48</v>
      </c>
      <c r="F34" s="71" t="s">
        <v>16</v>
      </c>
      <c r="G34" s="71" t="s">
        <v>17</v>
      </c>
      <c r="H34" s="76" t="s">
        <v>49</v>
      </c>
      <c r="I34" s="77"/>
      <c r="J34" s="77"/>
      <c r="K34" s="78"/>
      <c r="L34" s="71" t="s">
        <v>36</v>
      </c>
      <c r="M34" s="71" t="s">
        <v>37</v>
      </c>
      <c r="N34" s="71" t="s">
        <v>38</v>
      </c>
      <c r="O34" s="59"/>
    </row>
    <row r="35" spans="1:15" s="13" customFormat="1" ht="24" customHeight="1" x14ac:dyDescent="0.25">
      <c r="A35" s="63"/>
      <c r="B35" s="66"/>
      <c r="C35" s="74"/>
      <c r="D35" s="74"/>
      <c r="E35" s="107"/>
      <c r="F35" s="72"/>
      <c r="G35" s="72"/>
      <c r="H35" s="49" t="s">
        <v>74</v>
      </c>
      <c r="I35" s="49" t="s">
        <v>75</v>
      </c>
      <c r="J35" s="49" t="s">
        <v>76</v>
      </c>
      <c r="K35" s="49" t="s">
        <v>77</v>
      </c>
      <c r="L35" s="72"/>
      <c r="M35" s="72"/>
      <c r="N35" s="72"/>
      <c r="O35" s="60"/>
    </row>
    <row r="36" spans="1:15" s="13" customFormat="1" ht="24" customHeight="1" x14ac:dyDescent="0.25">
      <c r="A36" s="64"/>
      <c r="B36" s="67"/>
      <c r="C36" s="75"/>
      <c r="D36" s="75"/>
      <c r="E36" s="2" t="s">
        <v>50</v>
      </c>
      <c r="F36" s="2" t="s">
        <v>50</v>
      </c>
      <c r="G36" s="2" t="s">
        <v>50</v>
      </c>
      <c r="H36" s="44" t="s">
        <v>71</v>
      </c>
      <c r="I36" s="44" t="s">
        <v>71</v>
      </c>
      <c r="J36" s="44" t="s">
        <v>71</v>
      </c>
      <c r="K36" s="44" t="s">
        <v>71</v>
      </c>
      <c r="L36" s="2" t="s">
        <v>50</v>
      </c>
      <c r="M36" s="2" t="s">
        <v>50</v>
      </c>
      <c r="N36" s="2" t="s">
        <v>50</v>
      </c>
      <c r="O36" s="61"/>
    </row>
    <row r="37" spans="1:15" ht="24.6" customHeight="1" x14ac:dyDescent="0.25">
      <c r="A37" s="116" t="s">
        <v>60</v>
      </c>
      <c r="B37" s="117"/>
      <c r="C37" s="118"/>
      <c r="D37" s="20" t="s">
        <v>20</v>
      </c>
      <c r="E37" s="1">
        <f>F37+G37+L37+M37+N37</f>
        <v>323885.46315000003</v>
      </c>
      <c r="F37" s="39">
        <f>F13+F22</f>
        <v>4086.46315</v>
      </c>
      <c r="G37" s="79">
        <f>G38+G39</f>
        <v>319799</v>
      </c>
      <c r="H37" s="80"/>
      <c r="I37" s="80"/>
      <c r="J37" s="80"/>
      <c r="K37" s="81"/>
      <c r="L37" s="1">
        <f t="shared" ref="G37:N39" si="11">L13+L22</f>
        <v>0</v>
      </c>
      <c r="M37" s="1">
        <f t="shared" si="11"/>
        <v>0</v>
      </c>
      <c r="N37" s="1">
        <f t="shared" si="11"/>
        <v>0</v>
      </c>
      <c r="O37" s="91"/>
    </row>
    <row r="38" spans="1:15" ht="50.45" customHeight="1" x14ac:dyDescent="0.25">
      <c r="A38" s="119"/>
      <c r="B38" s="120"/>
      <c r="C38" s="121"/>
      <c r="D38" s="21" t="s">
        <v>13</v>
      </c>
      <c r="E38" s="1">
        <f>E14+E23</f>
        <v>318563</v>
      </c>
      <c r="F38" s="39">
        <f>F14+F23</f>
        <v>1992</v>
      </c>
      <c r="G38" s="79">
        <f t="shared" si="11"/>
        <v>316571</v>
      </c>
      <c r="H38" s="80"/>
      <c r="I38" s="80"/>
      <c r="J38" s="80"/>
      <c r="K38" s="81"/>
      <c r="L38" s="1">
        <f t="shared" si="11"/>
        <v>0</v>
      </c>
      <c r="M38" s="1">
        <f t="shared" si="11"/>
        <v>0</v>
      </c>
      <c r="N38" s="1">
        <f t="shared" si="11"/>
        <v>0</v>
      </c>
      <c r="O38" s="92"/>
    </row>
    <row r="39" spans="1:15" ht="61.15" customHeight="1" x14ac:dyDescent="0.25">
      <c r="A39" s="122"/>
      <c r="B39" s="123"/>
      <c r="C39" s="124"/>
      <c r="D39" s="21" t="s">
        <v>14</v>
      </c>
      <c r="E39" s="1">
        <f>F39+G39+L39+M39+N39</f>
        <v>5322.4631499999996</v>
      </c>
      <c r="F39" s="39">
        <f>F15+F24</f>
        <v>2094.46315</v>
      </c>
      <c r="G39" s="79">
        <f>G27+G33</f>
        <v>3228</v>
      </c>
      <c r="H39" s="80"/>
      <c r="I39" s="80"/>
      <c r="J39" s="80"/>
      <c r="K39" s="81"/>
      <c r="L39" s="1">
        <f t="shared" si="11"/>
        <v>0</v>
      </c>
      <c r="M39" s="1">
        <f t="shared" si="11"/>
        <v>0</v>
      </c>
      <c r="N39" s="1">
        <f t="shared" si="11"/>
        <v>0</v>
      </c>
      <c r="O39" s="93"/>
    </row>
    <row r="40" spans="1:15" ht="27.75" customHeight="1" x14ac:dyDescent="0.25">
      <c r="A40" s="22"/>
      <c r="B40" s="113" t="s">
        <v>61</v>
      </c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5"/>
    </row>
    <row r="41" spans="1:15" ht="24.75" customHeight="1" x14ac:dyDescent="0.25">
      <c r="A41" s="91" t="s">
        <v>3</v>
      </c>
      <c r="B41" s="110" t="s">
        <v>25</v>
      </c>
      <c r="C41" s="109" t="s">
        <v>35</v>
      </c>
      <c r="D41" s="23" t="s">
        <v>20</v>
      </c>
      <c r="E41" s="16">
        <f t="shared" ref="E41:N41" si="12">E45</f>
        <v>30348.946</v>
      </c>
      <c r="F41" s="40">
        <f>SUM(F42:F44)</f>
        <v>12525.914000000001</v>
      </c>
      <c r="G41" s="82">
        <f t="shared" si="12"/>
        <v>0</v>
      </c>
      <c r="H41" s="83"/>
      <c r="I41" s="83"/>
      <c r="J41" s="83"/>
      <c r="K41" s="84"/>
      <c r="L41" s="16">
        <f>L45</f>
        <v>12618.431999999999</v>
      </c>
      <c r="M41" s="16">
        <f t="shared" si="12"/>
        <v>2585.3000000000002</v>
      </c>
      <c r="N41" s="16">
        <f t="shared" si="12"/>
        <v>2619.3000000000002</v>
      </c>
      <c r="O41" s="125"/>
    </row>
    <row r="42" spans="1:15" ht="48.6" customHeight="1" x14ac:dyDescent="0.25">
      <c r="A42" s="92"/>
      <c r="B42" s="111"/>
      <c r="C42" s="109"/>
      <c r="D42" s="15" t="s">
        <v>12</v>
      </c>
      <c r="E42" s="16">
        <f t="shared" ref="E42:N42" si="13">E46</f>
        <v>3504.2000000000003</v>
      </c>
      <c r="F42" s="40">
        <f>F46</f>
        <v>1774</v>
      </c>
      <c r="G42" s="82">
        <f t="shared" si="13"/>
        <v>0</v>
      </c>
      <c r="H42" s="83"/>
      <c r="I42" s="83"/>
      <c r="J42" s="83"/>
      <c r="K42" s="84"/>
      <c r="L42" s="16">
        <f>L46</f>
        <v>1174.4000000000001</v>
      </c>
      <c r="M42" s="16">
        <f t="shared" si="13"/>
        <v>271.5</v>
      </c>
      <c r="N42" s="16">
        <f t="shared" si="13"/>
        <v>284.3</v>
      </c>
      <c r="O42" s="126"/>
    </row>
    <row r="43" spans="1:15" ht="33.6" customHeight="1" x14ac:dyDescent="0.25">
      <c r="A43" s="92"/>
      <c r="B43" s="111"/>
      <c r="C43" s="109"/>
      <c r="D43" s="15" t="s">
        <v>13</v>
      </c>
      <c r="E43" s="16">
        <f t="shared" ref="E43:N43" si="14">E47</f>
        <v>11897.1</v>
      </c>
      <c r="F43" s="40">
        <f>F47</f>
        <v>4593.1000000000004</v>
      </c>
      <c r="G43" s="82">
        <f t="shared" si="14"/>
        <v>0</v>
      </c>
      <c r="H43" s="83"/>
      <c r="I43" s="83"/>
      <c r="J43" s="83"/>
      <c r="K43" s="84"/>
      <c r="L43" s="16">
        <f>L47</f>
        <v>4979.6000000000004</v>
      </c>
      <c r="M43" s="16">
        <f t="shared" si="14"/>
        <v>1156.9000000000001</v>
      </c>
      <c r="N43" s="16">
        <f t="shared" si="14"/>
        <v>1167.5</v>
      </c>
      <c r="O43" s="126"/>
    </row>
    <row r="44" spans="1:15" ht="53.45" customHeight="1" x14ac:dyDescent="0.25">
      <c r="A44" s="93"/>
      <c r="B44" s="112"/>
      <c r="C44" s="109"/>
      <c r="D44" s="15" t="s">
        <v>14</v>
      </c>
      <c r="E44" s="16">
        <f t="shared" ref="E44:N44" si="15">E48</f>
        <v>14947.645999999999</v>
      </c>
      <c r="F44" s="40">
        <f>F48</f>
        <v>6158.8140000000003</v>
      </c>
      <c r="G44" s="82">
        <f t="shared" si="15"/>
        <v>0</v>
      </c>
      <c r="H44" s="83"/>
      <c r="I44" s="83"/>
      <c r="J44" s="83"/>
      <c r="K44" s="84"/>
      <c r="L44" s="16">
        <f>L48</f>
        <v>6464.4319999999998</v>
      </c>
      <c r="M44" s="16">
        <f t="shared" si="15"/>
        <v>1156.9000000000001</v>
      </c>
      <c r="N44" s="16">
        <f t="shared" si="15"/>
        <v>1167.5</v>
      </c>
      <c r="O44" s="126"/>
    </row>
    <row r="45" spans="1:15" ht="30" customHeight="1" x14ac:dyDescent="0.25">
      <c r="A45" s="91" t="s">
        <v>10</v>
      </c>
      <c r="B45" s="110" t="s">
        <v>27</v>
      </c>
      <c r="C45" s="131" t="s">
        <v>35</v>
      </c>
      <c r="D45" s="11" t="s">
        <v>20</v>
      </c>
      <c r="E45" s="16">
        <f t="shared" ref="E45:N45" si="16">SUM(E46:E48)</f>
        <v>30348.946</v>
      </c>
      <c r="F45" s="40">
        <f>SUM(F46:F48)</f>
        <v>12525.914000000001</v>
      </c>
      <c r="G45" s="82">
        <f t="shared" si="16"/>
        <v>0</v>
      </c>
      <c r="H45" s="83"/>
      <c r="I45" s="83"/>
      <c r="J45" s="83"/>
      <c r="K45" s="84"/>
      <c r="L45" s="16">
        <f>SUM(L48,L47,L46)</f>
        <v>12618.431999999999</v>
      </c>
      <c r="M45" s="16">
        <f t="shared" si="16"/>
        <v>2585.3000000000002</v>
      </c>
      <c r="N45" s="16">
        <f t="shared" si="16"/>
        <v>2619.3000000000002</v>
      </c>
      <c r="O45" s="108" t="s">
        <v>5</v>
      </c>
    </row>
    <row r="46" spans="1:15" ht="51" customHeight="1" x14ac:dyDescent="0.25">
      <c r="A46" s="92"/>
      <c r="B46" s="111"/>
      <c r="C46" s="131"/>
      <c r="D46" s="11" t="s">
        <v>12</v>
      </c>
      <c r="E46" s="16">
        <f>SUM(F46:N46)</f>
        <v>3504.2000000000003</v>
      </c>
      <c r="F46" s="40">
        <v>1774</v>
      </c>
      <c r="G46" s="82">
        <v>0</v>
      </c>
      <c r="H46" s="83"/>
      <c r="I46" s="83"/>
      <c r="J46" s="83"/>
      <c r="K46" s="84"/>
      <c r="L46" s="16">
        <v>1174.4000000000001</v>
      </c>
      <c r="M46" s="16">
        <v>271.5</v>
      </c>
      <c r="N46" s="16">
        <v>284.3</v>
      </c>
      <c r="O46" s="108"/>
    </row>
    <row r="47" spans="1:15" ht="48.75" customHeight="1" x14ac:dyDescent="0.25">
      <c r="A47" s="92"/>
      <c r="B47" s="111"/>
      <c r="C47" s="131"/>
      <c r="D47" s="24" t="s">
        <v>13</v>
      </c>
      <c r="E47" s="16">
        <f>SUM(F47:N47)</f>
        <v>11897.1</v>
      </c>
      <c r="F47" s="40">
        <v>4593.1000000000004</v>
      </c>
      <c r="G47" s="82">
        <v>0</v>
      </c>
      <c r="H47" s="83"/>
      <c r="I47" s="83"/>
      <c r="J47" s="83"/>
      <c r="K47" s="84"/>
      <c r="L47" s="16">
        <v>4979.6000000000004</v>
      </c>
      <c r="M47" s="16">
        <v>1156.9000000000001</v>
      </c>
      <c r="N47" s="16">
        <v>1167.5</v>
      </c>
      <c r="O47" s="108"/>
    </row>
    <row r="48" spans="1:15" ht="57" customHeight="1" x14ac:dyDescent="0.25">
      <c r="A48" s="93"/>
      <c r="B48" s="112"/>
      <c r="C48" s="131"/>
      <c r="D48" s="11" t="s">
        <v>14</v>
      </c>
      <c r="E48" s="16">
        <f>SUM(F48:N48)</f>
        <v>14947.645999999999</v>
      </c>
      <c r="F48" s="40">
        <v>6158.8140000000003</v>
      </c>
      <c r="G48" s="82">
        <v>0</v>
      </c>
      <c r="H48" s="83"/>
      <c r="I48" s="83"/>
      <c r="J48" s="83"/>
      <c r="K48" s="84"/>
      <c r="L48" s="16">
        <v>6464.4319999999998</v>
      </c>
      <c r="M48" s="16">
        <v>1156.9000000000001</v>
      </c>
      <c r="N48" s="16">
        <v>1167.5</v>
      </c>
      <c r="O48" s="108"/>
    </row>
    <row r="49" spans="1:15" s="13" customFormat="1" ht="24" customHeight="1" x14ac:dyDescent="0.25">
      <c r="A49" s="62"/>
      <c r="B49" s="65" t="s">
        <v>54</v>
      </c>
      <c r="C49" s="73"/>
      <c r="D49" s="73"/>
      <c r="E49" s="106" t="s">
        <v>48</v>
      </c>
      <c r="F49" s="71" t="s">
        <v>16</v>
      </c>
      <c r="G49" s="71" t="s">
        <v>17</v>
      </c>
      <c r="H49" s="76" t="s">
        <v>49</v>
      </c>
      <c r="I49" s="77"/>
      <c r="J49" s="77"/>
      <c r="K49" s="78"/>
      <c r="L49" s="71" t="s">
        <v>36</v>
      </c>
      <c r="M49" s="71" t="s">
        <v>37</v>
      </c>
      <c r="N49" s="71" t="s">
        <v>38</v>
      </c>
      <c r="O49" s="59"/>
    </row>
    <row r="50" spans="1:15" s="13" customFormat="1" ht="24" customHeight="1" x14ac:dyDescent="0.25">
      <c r="A50" s="63"/>
      <c r="B50" s="66"/>
      <c r="C50" s="74"/>
      <c r="D50" s="74"/>
      <c r="E50" s="107"/>
      <c r="F50" s="72"/>
      <c r="G50" s="72"/>
      <c r="H50" s="49" t="s">
        <v>74</v>
      </c>
      <c r="I50" s="49" t="s">
        <v>75</v>
      </c>
      <c r="J50" s="49" t="s">
        <v>76</v>
      </c>
      <c r="K50" s="49" t="s">
        <v>77</v>
      </c>
      <c r="L50" s="72"/>
      <c r="M50" s="72"/>
      <c r="N50" s="72"/>
      <c r="O50" s="60"/>
    </row>
    <row r="51" spans="1:15" s="13" customFormat="1" ht="21" customHeight="1" x14ac:dyDescent="0.25">
      <c r="A51" s="64"/>
      <c r="B51" s="67"/>
      <c r="C51" s="75"/>
      <c r="D51" s="75"/>
      <c r="E51" s="19">
        <v>9</v>
      </c>
      <c r="F51" s="19">
        <v>3</v>
      </c>
      <c r="G51" s="19">
        <v>0</v>
      </c>
      <c r="H51" s="44" t="s">
        <v>50</v>
      </c>
      <c r="I51" s="44" t="s">
        <v>50</v>
      </c>
      <c r="J51" s="44" t="s">
        <v>50</v>
      </c>
      <c r="K51" s="44" t="s">
        <v>50</v>
      </c>
      <c r="L51" s="19">
        <v>4</v>
      </c>
      <c r="M51" s="19">
        <v>1</v>
      </c>
      <c r="N51" s="19">
        <v>1</v>
      </c>
      <c r="O51" s="61"/>
    </row>
    <row r="52" spans="1:15" ht="26.25" customHeight="1" x14ac:dyDescent="0.25">
      <c r="A52" s="116" t="s">
        <v>62</v>
      </c>
      <c r="B52" s="117"/>
      <c r="C52" s="118"/>
      <c r="D52" s="20" t="s">
        <v>20</v>
      </c>
      <c r="E52" s="1">
        <f t="shared" ref="E52:M52" si="17">E41</f>
        <v>30348.946</v>
      </c>
      <c r="F52" s="39">
        <f>F41</f>
        <v>12525.914000000001</v>
      </c>
      <c r="G52" s="79">
        <f t="shared" si="17"/>
        <v>0</v>
      </c>
      <c r="H52" s="80"/>
      <c r="I52" s="80"/>
      <c r="J52" s="80"/>
      <c r="K52" s="81"/>
      <c r="L52" s="1">
        <f t="shared" si="17"/>
        <v>12618.431999999999</v>
      </c>
      <c r="M52" s="1">
        <f t="shared" si="17"/>
        <v>2585.3000000000002</v>
      </c>
      <c r="N52" s="1">
        <f>N41</f>
        <v>2619.3000000000002</v>
      </c>
      <c r="O52" s="91"/>
    </row>
    <row r="53" spans="1:15" ht="52.9" customHeight="1" x14ac:dyDescent="0.25">
      <c r="A53" s="119"/>
      <c r="B53" s="120"/>
      <c r="C53" s="121"/>
      <c r="D53" s="21" t="s">
        <v>12</v>
      </c>
      <c r="E53" s="1">
        <f t="shared" ref="E53:N53" si="18">E42</f>
        <v>3504.2000000000003</v>
      </c>
      <c r="F53" s="39">
        <f>F42</f>
        <v>1774</v>
      </c>
      <c r="G53" s="79">
        <f t="shared" si="18"/>
        <v>0</v>
      </c>
      <c r="H53" s="80"/>
      <c r="I53" s="80"/>
      <c r="J53" s="80"/>
      <c r="K53" s="81"/>
      <c r="L53" s="1">
        <f t="shared" si="18"/>
        <v>1174.4000000000001</v>
      </c>
      <c r="M53" s="1">
        <f t="shared" si="18"/>
        <v>271.5</v>
      </c>
      <c r="N53" s="1">
        <f t="shared" si="18"/>
        <v>284.3</v>
      </c>
      <c r="O53" s="92"/>
    </row>
    <row r="54" spans="1:15" ht="54.6" customHeight="1" x14ac:dyDescent="0.25">
      <c r="A54" s="119"/>
      <c r="B54" s="120"/>
      <c r="C54" s="121"/>
      <c r="D54" s="21" t="s">
        <v>13</v>
      </c>
      <c r="E54" s="1">
        <f t="shared" ref="E54:N54" si="19">E43</f>
        <v>11897.1</v>
      </c>
      <c r="F54" s="39">
        <f>F43</f>
        <v>4593.1000000000004</v>
      </c>
      <c r="G54" s="79">
        <f t="shared" si="19"/>
        <v>0</v>
      </c>
      <c r="H54" s="80"/>
      <c r="I54" s="80"/>
      <c r="J54" s="80"/>
      <c r="K54" s="81"/>
      <c r="L54" s="1">
        <f t="shared" si="19"/>
        <v>4979.6000000000004</v>
      </c>
      <c r="M54" s="1">
        <f t="shared" si="19"/>
        <v>1156.9000000000001</v>
      </c>
      <c r="N54" s="1">
        <f t="shared" si="19"/>
        <v>1167.5</v>
      </c>
      <c r="O54" s="92"/>
    </row>
    <row r="55" spans="1:15" ht="61.15" customHeight="1" x14ac:dyDescent="0.25">
      <c r="A55" s="122"/>
      <c r="B55" s="123"/>
      <c r="C55" s="124"/>
      <c r="D55" s="21" t="s">
        <v>14</v>
      </c>
      <c r="E55" s="1">
        <f t="shared" ref="E55:N55" si="20">E44</f>
        <v>14947.645999999999</v>
      </c>
      <c r="F55" s="39">
        <f>F44</f>
        <v>6158.8140000000003</v>
      </c>
      <c r="G55" s="79">
        <f t="shared" si="20"/>
        <v>0</v>
      </c>
      <c r="H55" s="80"/>
      <c r="I55" s="80"/>
      <c r="J55" s="80"/>
      <c r="K55" s="81"/>
      <c r="L55" s="1">
        <f t="shared" si="20"/>
        <v>6464.4319999999998</v>
      </c>
      <c r="M55" s="1">
        <f t="shared" si="20"/>
        <v>1156.9000000000001</v>
      </c>
      <c r="N55" s="1">
        <f t="shared" si="20"/>
        <v>1167.5</v>
      </c>
      <c r="O55" s="93"/>
    </row>
    <row r="56" spans="1:15" ht="27" customHeight="1" x14ac:dyDescent="0.25">
      <c r="A56" s="25"/>
      <c r="B56" s="137" t="s">
        <v>63</v>
      </c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9"/>
    </row>
    <row r="57" spans="1:15" ht="50.25" customHeight="1" x14ac:dyDescent="0.25">
      <c r="A57" s="135" t="s">
        <v>3</v>
      </c>
      <c r="B57" s="103" t="s">
        <v>45</v>
      </c>
      <c r="C57" s="59" t="s">
        <v>35</v>
      </c>
      <c r="D57" s="11" t="s">
        <v>13</v>
      </c>
      <c r="E57" s="16">
        <f>E59+E64</f>
        <v>244967</v>
      </c>
      <c r="F57" s="40">
        <f>F59</f>
        <v>88264</v>
      </c>
      <c r="G57" s="82">
        <f>G59+G64</f>
        <v>131139</v>
      </c>
      <c r="H57" s="83"/>
      <c r="I57" s="83"/>
      <c r="J57" s="83"/>
      <c r="K57" s="84"/>
      <c r="L57" s="16">
        <f>L59+L64</f>
        <v>25564</v>
      </c>
      <c r="M57" s="16">
        <f>M59+M64</f>
        <v>0</v>
      </c>
      <c r="N57" s="16">
        <f t="shared" ref="N57" si="21">N59</f>
        <v>0</v>
      </c>
      <c r="O57" s="56"/>
    </row>
    <row r="58" spans="1:15" ht="73.900000000000006" customHeight="1" x14ac:dyDescent="0.25">
      <c r="A58" s="136"/>
      <c r="B58" s="105"/>
      <c r="C58" s="61"/>
      <c r="D58" s="11" t="s">
        <v>14</v>
      </c>
      <c r="E58" s="76" t="s">
        <v>4</v>
      </c>
      <c r="F58" s="77"/>
      <c r="G58" s="77"/>
      <c r="H58" s="77"/>
      <c r="I58" s="77"/>
      <c r="J58" s="77"/>
      <c r="K58" s="77"/>
      <c r="L58" s="77"/>
      <c r="M58" s="77"/>
      <c r="N58" s="78"/>
      <c r="O58" s="58"/>
    </row>
    <row r="59" spans="1:15" ht="65.45" customHeight="1" x14ac:dyDescent="0.25">
      <c r="A59" s="91" t="s">
        <v>8</v>
      </c>
      <c r="B59" s="103" t="s">
        <v>46</v>
      </c>
      <c r="C59" s="59" t="s">
        <v>35</v>
      </c>
      <c r="D59" s="11" t="s">
        <v>13</v>
      </c>
      <c r="E59" s="16">
        <f>F59+G59+L59+M59+N59</f>
        <v>125763</v>
      </c>
      <c r="F59" s="40">
        <v>88264</v>
      </c>
      <c r="G59" s="82">
        <v>11935</v>
      </c>
      <c r="H59" s="83"/>
      <c r="I59" s="83"/>
      <c r="J59" s="83"/>
      <c r="K59" s="84"/>
      <c r="L59" s="16">
        <v>25564</v>
      </c>
      <c r="M59" s="16">
        <v>0</v>
      </c>
      <c r="N59" s="16">
        <v>0</v>
      </c>
      <c r="O59" s="56" t="s">
        <v>93</v>
      </c>
    </row>
    <row r="60" spans="1:15" ht="70.5" customHeight="1" x14ac:dyDescent="0.25">
      <c r="A60" s="93"/>
      <c r="B60" s="105"/>
      <c r="C60" s="61"/>
      <c r="D60" s="11" t="s">
        <v>14</v>
      </c>
      <c r="E60" s="76" t="s">
        <v>4</v>
      </c>
      <c r="F60" s="77"/>
      <c r="G60" s="77"/>
      <c r="H60" s="77"/>
      <c r="I60" s="77"/>
      <c r="J60" s="77"/>
      <c r="K60" s="77"/>
      <c r="L60" s="77"/>
      <c r="M60" s="77"/>
      <c r="N60" s="78"/>
      <c r="O60" s="58"/>
    </row>
    <row r="61" spans="1:15" s="13" customFormat="1" ht="24" customHeight="1" x14ac:dyDescent="0.25">
      <c r="A61" s="62"/>
      <c r="B61" s="65" t="s">
        <v>55</v>
      </c>
      <c r="C61" s="73"/>
      <c r="D61" s="73"/>
      <c r="E61" s="106" t="s">
        <v>48</v>
      </c>
      <c r="F61" s="71" t="s">
        <v>16</v>
      </c>
      <c r="G61" s="71" t="s">
        <v>17</v>
      </c>
      <c r="H61" s="76" t="s">
        <v>49</v>
      </c>
      <c r="I61" s="77"/>
      <c r="J61" s="77"/>
      <c r="K61" s="78"/>
      <c r="L61" s="71" t="s">
        <v>36</v>
      </c>
      <c r="M61" s="71" t="s">
        <v>37</v>
      </c>
      <c r="N61" s="71" t="s">
        <v>38</v>
      </c>
      <c r="O61" s="59"/>
    </row>
    <row r="62" spans="1:15" s="13" customFormat="1" ht="24" customHeight="1" x14ac:dyDescent="0.25">
      <c r="A62" s="63"/>
      <c r="B62" s="66"/>
      <c r="C62" s="74"/>
      <c r="D62" s="74"/>
      <c r="E62" s="107"/>
      <c r="F62" s="72"/>
      <c r="G62" s="72"/>
      <c r="H62" s="49" t="s">
        <v>74</v>
      </c>
      <c r="I62" s="49" t="s">
        <v>75</v>
      </c>
      <c r="J62" s="49" t="s">
        <v>76</v>
      </c>
      <c r="K62" s="49" t="s">
        <v>77</v>
      </c>
      <c r="L62" s="72"/>
      <c r="M62" s="72"/>
      <c r="N62" s="72"/>
      <c r="O62" s="60"/>
    </row>
    <row r="63" spans="1:15" s="13" customFormat="1" ht="59.25" customHeight="1" x14ac:dyDescent="0.25">
      <c r="A63" s="64"/>
      <c r="B63" s="67"/>
      <c r="C63" s="75"/>
      <c r="D63" s="75"/>
      <c r="E63" s="19">
        <f>SUM(F63+G63+L63+M63+N63)</f>
        <v>26</v>
      </c>
      <c r="F63" s="19">
        <v>18</v>
      </c>
      <c r="G63" s="19">
        <v>2</v>
      </c>
      <c r="H63" s="19">
        <v>0</v>
      </c>
      <c r="I63" s="19">
        <v>0</v>
      </c>
      <c r="J63" s="19">
        <v>0</v>
      </c>
      <c r="K63" s="19">
        <v>2</v>
      </c>
      <c r="L63" s="19">
        <v>6</v>
      </c>
      <c r="M63" s="19">
        <v>0</v>
      </c>
      <c r="N63" s="19">
        <v>0</v>
      </c>
      <c r="O63" s="61"/>
    </row>
    <row r="64" spans="1:15" s="13" customFormat="1" ht="59.25" customHeight="1" x14ac:dyDescent="0.25">
      <c r="A64" s="62" t="s">
        <v>78</v>
      </c>
      <c r="B64" s="56" t="s">
        <v>79</v>
      </c>
      <c r="C64" s="47" t="s">
        <v>35</v>
      </c>
      <c r="D64" s="11" t="s">
        <v>13</v>
      </c>
      <c r="E64" s="51">
        <f>G64+L64+M64+N64</f>
        <v>119204</v>
      </c>
      <c r="F64" s="50" t="s">
        <v>71</v>
      </c>
      <c r="G64" s="68">
        <v>119204</v>
      </c>
      <c r="H64" s="69"/>
      <c r="I64" s="69"/>
      <c r="J64" s="69"/>
      <c r="K64" s="70"/>
      <c r="L64" s="51">
        <v>0</v>
      </c>
      <c r="M64" s="51">
        <v>0</v>
      </c>
      <c r="N64" s="51">
        <v>0</v>
      </c>
      <c r="O64" s="56" t="s">
        <v>93</v>
      </c>
    </row>
    <row r="65" spans="1:15" s="13" customFormat="1" ht="72" customHeight="1" x14ac:dyDescent="0.25">
      <c r="A65" s="64"/>
      <c r="B65" s="58"/>
      <c r="C65" s="48"/>
      <c r="D65" s="11" t="s">
        <v>14</v>
      </c>
      <c r="E65" s="76" t="s">
        <v>4</v>
      </c>
      <c r="F65" s="77"/>
      <c r="G65" s="77"/>
      <c r="H65" s="77"/>
      <c r="I65" s="77"/>
      <c r="J65" s="77"/>
      <c r="K65" s="77"/>
      <c r="L65" s="77"/>
      <c r="M65" s="77"/>
      <c r="N65" s="78"/>
      <c r="O65" s="58"/>
    </row>
    <row r="66" spans="1:15" s="13" customFormat="1" ht="24" customHeight="1" x14ac:dyDescent="0.25">
      <c r="A66" s="62"/>
      <c r="B66" s="56" t="s">
        <v>80</v>
      </c>
      <c r="C66" s="73"/>
      <c r="D66" s="73"/>
      <c r="E66" s="106" t="s">
        <v>48</v>
      </c>
      <c r="F66" s="71" t="s">
        <v>16</v>
      </c>
      <c r="G66" s="71" t="s">
        <v>17</v>
      </c>
      <c r="H66" s="76" t="s">
        <v>49</v>
      </c>
      <c r="I66" s="77"/>
      <c r="J66" s="77"/>
      <c r="K66" s="78"/>
      <c r="L66" s="71" t="s">
        <v>36</v>
      </c>
      <c r="M66" s="71" t="s">
        <v>37</v>
      </c>
      <c r="N66" s="71" t="s">
        <v>38</v>
      </c>
      <c r="O66" s="59"/>
    </row>
    <row r="67" spans="1:15" s="13" customFormat="1" ht="24" customHeight="1" x14ac:dyDescent="0.25">
      <c r="A67" s="63"/>
      <c r="B67" s="57"/>
      <c r="C67" s="74"/>
      <c r="D67" s="74"/>
      <c r="E67" s="107"/>
      <c r="F67" s="72"/>
      <c r="G67" s="72"/>
      <c r="H67" s="49" t="s">
        <v>74</v>
      </c>
      <c r="I67" s="49" t="s">
        <v>75</v>
      </c>
      <c r="J67" s="49" t="s">
        <v>76</v>
      </c>
      <c r="K67" s="49" t="s">
        <v>77</v>
      </c>
      <c r="L67" s="72"/>
      <c r="M67" s="72"/>
      <c r="N67" s="72"/>
      <c r="O67" s="60"/>
    </row>
    <row r="68" spans="1:15" s="13" customFormat="1" ht="88.5" customHeight="1" x14ac:dyDescent="0.25">
      <c r="A68" s="64"/>
      <c r="B68" s="58"/>
      <c r="C68" s="75"/>
      <c r="D68" s="75"/>
      <c r="E68" s="35">
        <f>F68+G68+L68+M68+N68</f>
        <v>21</v>
      </c>
      <c r="F68" s="19">
        <v>1</v>
      </c>
      <c r="G68" s="19">
        <v>20</v>
      </c>
      <c r="H68" s="19">
        <v>0</v>
      </c>
      <c r="I68" s="19">
        <v>1</v>
      </c>
      <c r="J68" s="19">
        <v>5</v>
      </c>
      <c r="K68" s="19">
        <v>20</v>
      </c>
      <c r="L68" s="19">
        <v>0</v>
      </c>
      <c r="M68" s="19">
        <v>0</v>
      </c>
      <c r="N68" s="19">
        <v>0</v>
      </c>
      <c r="O68" s="61"/>
    </row>
    <row r="69" spans="1:15" ht="26.25" customHeight="1" x14ac:dyDescent="0.25">
      <c r="A69" s="116" t="s">
        <v>64</v>
      </c>
      <c r="B69" s="117"/>
      <c r="C69" s="118"/>
      <c r="D69" s="20" t="s">
        <v>20</v>
      </c>
      <c r="E69" s="1">
        <f>SUM(F69:N69)</f>
        <v>244967</v>
      </c>
      <c r="F69" s="39">
        <f>F70</f>
        <v>88264</v>
      </c>
      <c r="G69" s="79">
        <f t="shared" ref="G69:N69" si="22">G70</f>
        <v>131139</v>
      </c>
      <c r="H69" s="80"/>
      <c r="I69" s="80"/>
      <c r="J69" s="80"/>
      <c r="K69" s="81"/>
      <c r="L69" s="1">
        <f t="shared" si="22"/>
        <v>25564</v>
      </c>
      <c r="M69" s="1">
        <f t="shared" si="22"/>
        <v>0</v>
      </c>
      <c r="N69" s="1">
        <f t="shared" si="22"/>
        <v>0</v>
      </c>
      <c r="O69" s="132"/>
    </row>
    <row r="70" spans="1:15" ht="50.45" customHeight="1" x14ac:dyDescent="0.25">
      <c r="A70" s="119"/>
      <c r="B70" s="120"/>
      <c r="C70" s="121"/>
      <c r="D70" s="21" t="s">
        <v>13</v>
      </c>
      <c r="E70" s="1">
        <f>SUM(F70:N70)</f>
        <v>244967</v>
      </c>
      <c r="F70" s="39">
        <f>F57</f>
        <v>88264</v>
      </c>
      <c r="G70" s="79">
        <f>G57</f>
        <v>131139</v>
      </c>
      <c r="H70" s="80"/>
      <c r="I70" s="80"/>
      <c r="J70" s="80"/>
      <c r="K70" s="81"/>
      <c r="L70" s="1">
        <f>L57</f>
        <v>25564</v>
      </c>
      <c r="M70" s="1">
        <f>M57</f>
        <v>0</v>
      </c>
      <c r="N70" s="1">
        <f>N57</f>
        <v>0</v>
      </c>
      <c r="O70" s="133"/>
    </row>
    <row r="71" spans="1:15" ht="63" customHeight="1" x14ac:dyDescent="0.25">
      <c r="A71" s="122"/>
      <c r="B71" s="123"/>
      <c r="C71" s="124"/>
      <c r="D71" s="21" t="s">
        <v>14</v>
      </c>
      <c r="E71" s="127" t="str">
        <f>E58</f>
        <v>В пределах средств, предусмотренных на содержание ответственного исполнителя мероприятия</v>
      </c>
      <c r="F71" s="128"/>
      <c r="G71" s="128"/>
      <c r="H71" s="128"/>
      <c r="I71" s="128"/>
      <c r="J71" s="128"/>
      <c r="K71" s="128"/>
      <c r="L71" s="128"/>
      <c r="M71" s="128"/>
      <c r="N71" s="129"/>
      <c r="O71" s="134"/>
    </row>
    <row r="72" spans="1:15" ht="27.6" customHeight="1" x14ac:dyDescent="0.25">
      <c r="A72" s="7"/>
      <c r="B72" s="94" t="s">
        <v>65</v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6"/>
    </row>
    <row r="73" spans="1:15" ht="61.15" customHeight="1" x14ac:dyDescent="0.25">
      <c r="A73" s="91" t="s">
        <v>3</v>
      </c>
      <c r="B73" s="125" t="s">
        <v>82</v>
      </c>
      <c r="C73" s="73" t="s">
        <v>35</v>
      </c>
      <c r="D73" s="11" t="s">
        <v>12</v>
      </c>
      <c r="E73" s="16">
        <f t="shared" ref="E73:N73" si="23">E75</f>
        <v>0</v>
      </c>
      <c r="F73" s="40">
        <f>F75</f>
        <v>0</v>
      </c>
      <c r="G73" s="82">
        <f t="shared" si="23"/>
        <v>0</v>
      </c>
      <c r="H73" s="83"/>
      <c r="I73" s="83"/>
      <c r="J73" s="83"/>
      <c r="K73" s="84"/>
      <c r="L73" s="16">
        <f t="shared" si="23"/>
        <v>0</v>
      </c>
      <c r="M73" s="16">
        <f t="shared" si="23"/>
        <v>0</v>
      </c>
      <c r="N73" s="16">
        <f t="shared" si="23"/>
        <v>0</v>
      </c>
      <c r="O73" s="56"/>
    </row>
    <row r="74" spans="1:15" ht="102.75" customHeight="1" x14ac:dyDescent="0.25">
      <c r="A74" s="93"/>
      <c r="B74" s="130"/>
      <c r="C74" s="75"/>
      <c r="D74" s="11" t="s">
        <v>14</v>
      </c>
      <c r="E74" s="76" t="s">
        <v>4</v>
      </c>
      <c r="F74" s="77"/>
      <c r="G74" s="77"/>
      <c r="H74" s="77"/>
      <c r="I74" s="77"/>
      <c r="J74" s="77"/>
      <c r="K74" s="77"/>
      <c r="L74" s="77"/>
      <c r="M74" s="77"/>
      <c r="N74" s="78"/>
      <c r="O74" s="58"/>
    </row>
    <row r="75" spans="1:15" ht="53.45" customHeight="1" x14ac:dyDescent="0.25">
      <c r="A75" s="91" t="s">
        <v>11</v>
      </c>
      <c r="B75" s="125" t="s">
        <v>83</v>
      </c>
      <c r="C75" s="91" t="s">
        <v>35</v>
      </c>
      <c r="D75" s="11" t="s">
        <v>12</v>
      </c>
      <c r="E75" s="16">
        <f>SUM(F75:N75)</f>
        <v>0</v>
      </c>
      <c r="F75" s="40">
        <v>0</v>
      </c>
      <c r="G75" s="82">
        <v>0</v>
      </c>
      <c r="H75" s="83"/>
      <c r="I75" s="83"/>
      <c r="J75" s="83"/>
      <c r="K75" s="84"/>
      <c r="L75" s="16">
        <v>0</v>
      </c>
      <c r="M75" s="16">
        <v>0</v>
      </c>
      <c r="N75" s="16">
        <v>0</v>
      </c>
      <c r="O75" s="56" t="s">
        <v>26</v>
      </c>
    </row>
    <row r="76" spans="1:15" ht="108" customHeight="1" x14ac:dyDescent="0.25">
      <c r="A76" s="93"/>
      <c r="B76" s="130"/>
      <c r="C76" s="93"/>
      <c r="D76" s="11" t="s">
        <v>14</v>
      </c>
      <c r="E76" s="76" t="s">
        <v>4</v>
      </c>
      <c r="F76" s="77"/>
      <c r="G76" s="77"/>
      <c r="H76" s="77"/>
      <c r="I76" s="77"/>
      <c r="J76" s="77"/>
      <c r="K76" s="77"/>
      <c r="L76" s="77"/>
      <c r="M76" s="77"/>
      <c r="N76" s="78"/>
      <c r="O76" s="58"/>
    </row>
    <row r="77" spans="1:15" s="13" customFormat="1" ht="24" customHeight="1" x14ac:dyDescent="0.25">
      <c r="A77" s="62"/>
      <c r="B77" s="65" t="s">
        <v>56</v>
      </c>
      <c r="C77" s="73"/>
      <c r="D77" s="73"/>
      <c r="E77" s="106" t="s">
        <v>48</v>
      </c>
      <c r="F77" s="71" t="s">
        <v>16</v>
      </c>
      <c r="G77" s="71" t="s">
        <v>17</v>
      </c>
      <c r="H77" s="76" t="s">
        <v>49</v>
      </c>
      <c r="I77" s="77"/>
      <c r="J77" s="77"/>
      <c r="K77" s="78"/>
      <c r="L77" s="71" t="s">
        <v>36</v>
      </c>
      <c r="M77" s="71" t="s">
        <v>37</v>
      </c>
      <c r="N77" s="71" t="s">
        <v>38</v>
      </c>
      <c r="O77" s="59"/>
    </row>
    <row r="78" spans="1:15" s="13" customFormat="1" ht="24" customHeight="1" x14ac:dyDescent="0.25">
      <c r="A78" s="63"/>
      <c r="B78" s="66"/>
      <c r="C78" s="74"/>
      <c r="D78" s="74"/>
      <c r="E78" s="107"/>
      <c r="F78" s="72"/>
      <c r="G78" s="72"/>
      <c r="H78" s="49" t="s">
        <v>74</v>
      </c>
      <c r="I78" s="49" t="s">
        <v>75</v>
      </c>
      <c r="J78" s="49" t="s">
        <v>76</v>
      </c>
      <c r="K78" s="49" t="s">
        <v>77</v>
      </c>
      <c r="L78" s="72"/>
      <c r="M78" s="72"/>
      <c r="N78" s="72"/>
      <c r="O78" s="60"/>
    </row>
    <row r="79" spans="1:15" s="13" customFormat="1" ht="82.5" customHeight="1" x14ac:dyDescent="0.25">
      <c r="A79" s="64"/>
      <c r="B79" s="67"/>
      <c r="C79" s="75"/>
      <c r="D79" s="75"/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61"/>
    </row>
    <row r="80" spans="1:15" ht="64.150000000000006" customHeight="1" x14ac:dyDescent="0.25">
      <c r="A80" s="91" t="s">
        <v>6</v>
      </c>
      <c r="B80" s="103" t="s">
        <v>84</v>
      </c>
      <c r="C80" s="73" t="s">
        <v>35</v>
      </c>
      <c r="D80" s="11" t="s">
        <v>12</v>
      </c>
      <c r="E80" s="26">
        <f t="shared" ref="E80:N80" si="24">E82+E87</f>
        <v>0</v>
      </c>
      <c r="F80" s="41">
        <f>F82+F87</f>
        <v>0</v>
      </c>
      <c r="G80" s="68">
        <f t="shared" si="24"/>
        <v>0</v>
      </c>
      <c r="H80" s="69"/>
      <c r="I80" s="69"/>
      <c r="J80" s="69"/>
      <c r="K80" s="70"/>
      <c r="L80" s="26">
        <f t="shared" si="24"/>
        <v>0</v>
      </c>
      <c r="M80" s="26">
        <f t="shared" si="24"/>
        <v>0</v>
      </c>
      <c r="N80" s="26">
        <f t="shared" si="24"/>
        <v>0</v>
      </c>
      <c r="O80" s="141"/>
    </row>
    <row r="81" spans="1:15" ht="66.599999999999994" customHeight="1" x14ac:dyDescent="0.25">
      <c r="A81" s="93"/>
      <c r="B81" s="105"/>
      <c r="C81" s="75"/>
      <c r="D81" s="11" t="s">
        <v>14</v>
      </c>
      <c r="E81" s="76" t="s">
        <v>4</v>
      </c>
      <c r="F81" s="77"/>
      <c r="G81" s="77"/>
      <c r="H81" s="77"/>
      <c r="I81" s="77"/>
      <c r="J81" s="77"/>
      <c r="K81" s="77"/>
      <c r="L81" s="77"/>
      <c r="M81" s="77"/>
      <c r="N81" s="78"/>
      <c r="O81" s="142"/>
    </row>
    <row r="82" spans="1:15" ht="56.45" customHeight="1" x14ac:dyDescent="0.25">
      <c r="A82" s="91" t="s">
        <v>9</v>
      </c>
      <c r="B82" s="103" t="s">
        <v>85</v>
      </c>
      <c r="C82" s="73" t="s">
        <v>35</v>
      </c>
      <c r="D82" s="11" t="s">
        <v>12</v>
      </c>
      <c r="E82" s="26">
        <v>0</v>
      </c>
      <c r="F82" s="41">
        <v>0</v>
      </c>
      <c r="G82" s="68">
        <v>0</v>
      </c>
      <c r="H82" s="69"/>
      <c r="I82" s="69"/>
      <c r="J82" s="69"/>
      <c r="K82" s="70"/>
      <c r="L82" s="26">
        <v>0</v>
      </c>
      <c r="M82" s="26">
        <v>0</v>
      </c>
      <c r="N82" s="26">
        <v>0</v>
      </c>
      <c r="O82" s="140" t="s">
        <v>26</v>
      </c>
    </row>
    <row r="83" spans="1:15" ht="66.599999999999994" customHeight="1" x14ac:dyDescent="0.25">
      <c r="A83" s="93"/>
      <c r="B83" s="105"/>
      <c r="C83" s="75"/>
      <c r="D83" s="11" t="s">
        <v>14</v>
      </c>
      <c r="E83" s="76" t="s">
        <v>4</v>
      </c>
      <c r="F83" s="77"/>
      <c r="G83" s="77"/>
      <c r="H83" s="77"/>
      <c r="I83" s="77"/>
      <c r="J83" s="77"/>
      <c r="K83" s="77"/>
      <c r="L83" s="77"/>
      <c r="M83" s="77"/>
      <c r="N83" s="78"/>
      <c r="O83" s="140"/>
    </row>
    <row r="84" spans="1:15" s="13" customFormat="1" ht="24" customHeight="1" x14ac:dyDescent="0.25">
      <c r="A84" s="62"/>
      <c r="B84" s="56" t="s">
        <v>57</v>
      </c>
      <c r="C84" s="73"/>
      <c r="D84" s="73"/>
      <c r="E84" s="106" t="s">
        <v>48</v>
      </c>
      <c r="F84" s="71" t="s">
        <v>16</v>
      </c>
      <c r="G84" s="71" t="s">
        <v>17</v>
      </c>
      <c r="H84" s="76" t="s">
        <v>49</v>
      </c>
      <c r="I84" s="77"/>
      <c r="J84" s="77"/>
      <c r="K84" s="78"/>
      <c r="L84" s="71" t="s">
        <v>36</v>
      </c>
      <c r="M84" s="71" t="s">
        <v>37</v>
      </c>
      <c r="N84" s="71" t="s">
        <v>38</v>
      </c>
      <c r="O84" s="59"/>
    </row>
    <row r="85" spans="1:15" s="13" customFormat="1" ht="24" customHeight="1" x14ac:dyDescent="0.25">
      <c r="A85" s="63"/>
      <c r="B85" s="57"/>
      <c r="C85" s="74"/>
      <c r="D85" s="74"/>
      <c r="E85" s="107"/>
      <c r="F85" s="72"/>
      <c r="G85" s="72"/>
      <c r="H85" s="49" t="s">
        <v>74</v>
      </c>
      <c r="I85" s="49" t="s">
        <v>75</v>
      </c>
      <c r="J85" s="49" t="s">
        <v>76</v>
      </c>
      <c r="K85" s="49" t="s">
        <v>77</v>
      </c>
      <c r="L85" s="72"/>
      <c r="M85" s="72"/>
      <c r="N85" s="72"/>
      <c r="O85" s="60"/>
    </row>
    <row r="86" spans="1:15" s="13" customFormat="1" ht="67.5" customHeight="1" x14ac:dyDescent="0.25">
      <c r="A86" s="64"/>
      <c r="B86" s="58"/>
      <c r="C86" s="75"/>
      <c r="D86" s="75"/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61"/>
    </row>
    <row r="87" spans="1:15" ht="57.6" customHeight="1" x14ac:dyDescent="0.25">
      <c r="A87" s="91" t="s">
        <v>19</v>
      </c>
      <c r="B87" s="103" t="s">
        <v>86</v>
      </c>
      <c r="C87" s="73" t="s">
        <v>35</v>
      </c>
      <c r="D87" s="11" t="s">
        <v>12</v>
      </c>
      <c r="E87" s="26">
        <v>0</v>
      </c>
      <c r="F87" s="41">
        <v>0</v>
      </c>
      <c r="G87" s="68">
        <v>0</v>
      </c>
      <c r="H87" s="69"/>
      <c r="I87" s="69"/>
      <c r="J87" s="69"/>
      <c r="K87" s="70"/>
      <c r="L87" s="26">
        <v>0</v>
      </c>
      <c r="M87" s="26">
        <v>0</v>
      </c>
      <c r="N87" s="26">
        <v>0</v>
      </c>
      <c r="O87" s="142" t="s">
        <v>26</v>
      </c>
    </row>
    <row r="88" spans="1:15" ht="61.9" customHeight="1" x14ac:dyDescent="0.25">
      <c r="A88" s="93"/>
      <c r="B88" s="105"/>
      <c r="C88" s="75"/>
      <c r="D88" s="11" t="s">
        <v>14</v>
      </c>
      <c r="E88" s="76" t="s">
        <v>4</v>
      </c>
      <c r="F88" s="77"/>
      <c r="G88" s="77"/>
      <c r="H88" s="77"/>
      <c r="I88" s="77"/>
      <c r="J88" s="77"/>
      <c r="K88" s="77"/>
      <c r="L88" s="77"/>
      <c r="M88" s="77"/>
      <c r="N88" s="78"/>
      <c r="O88" s="147"/>
    </row>
    <row r="89" spans="1:15" s="13" customFormat="1" ht="24.75" customHeight="1" x14ac:dyDescent="0.25">
      <c r="A89" s="62"/>
      <c r="B89" s="65" t="s">
        <v>58</v>
      </c>
      <c r="C89" s="73"/>
      <c r="D89" s="73"/>
      <c r="E89" s="106" t="s">
        <v>48</v>
      </c>
      <c r="F89" s="71" t="s">
        <v>16</v>
      </c>
      <c r="G89" s="71" t="s">
        <v>17</v>
      </c>
      <c r="H89" s="76" t="s">
        <v>49</v>
      </c>
      <c r="I89" s="77"/>
      <c r="J89" s="77"/>
      <c r="K89" s="78"/>
      <c r="L89" s="71" t="s">
        <v>36</v>
      </c>
      <c r="M89" s="71" t="s">
        <v>37</v>
      </c>
      <c r="N89" s="71" t="s">
        <v>38</v>
      </c>
      <c r="O89" s="59"/>
    </row>
    <row r="90" spans="1:15" s="13" customFormat="1" ht="20.45" customHeight="1" x14ac:dyDescent="0.25">
      <c r="A90" s="63"/>
      <c r="B90" s="66"/>
      <c r="C90" s="74"/>
      <c r="D90" s="74"/>
      <c r="E90" s="107"/>
      <c r="F90" s="72"/>
      <c r="G90" s="72"/>
      <c r="H90" s="49" t="s">
        <v>74</v>
      </c>
      <c r="I90" s="49" t="s">
        <v>75</v>
      </c>
      <c r="J90" s="49" t="s">
        <v>76</v>
      </c>
      <c r="K90" s="49" t="s">
        <v>77</v>
      </c>
      <c r="L90" s="72"/>
      <c r="M90" s="72"/>
      <c r="N90" s="72"/>
      <c r="O90" s="60"/>
    </row>
    <row r="91" spans="1:15" s="13" customFormat="1" ht="51" customHeight="1" x14ac:dyDescent="0.25">
      <c r="A91" s="64"/>
      <c r="B91" s="67"/>
      <c r="C91" s="75"/>
      <c r="D91" s="75"/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61"/>
    </row>
    <row r="92" spans="1:15" ht="23.45" customHeight="1" x14ac:dyDescent="0.25">
      <c r="A92" s="116" t="s">
        <v>66</v>
      </c>
      <c r="B92" s="117"/>
      <c r="C92" s="118"/>
      <c r="D92" s="21" t="s">
        <v>20</v>
      </c>
      <c r="E92" s="1">
        <f>E93</f>
        <v>0</v>
      </c>
      <c r="F92" s="39">
        <f>F93</f>
        <v>0</v>
      </c>
      <c r="G92" s="79">
        <f t="shared" ref="G92:N92" si="25">G93</f>
        <v>0</v>
      </c>
      <c r="H92" s="80"/>
      <c r="I92" s="80"/>
      <c r="J92" s="80"/>
      <c r="K92" s="81"/>
      <c r="L92" s="1">
        <f t="shared" si="25"/>
        <v>0</v>
      </c>
      <c r="M92" s="1">
        <f t="shared" si="25"/>
        <v>0</v>
      </c>
      <c r="N92" s="1">
        <f t="shared" si="25"/>
        <v>0</v>
      </c>
      <c r="O92" s="59"/>
    </row>
    <row r="93" spans="1:15" ht="52.9" customHeight="1" x14ac:dyDescent="0.25">
      <c r="A93" s="119"/>
      <c r="B93" s="120"/>
      <c r="C93" s="121"/>
      <c r="D93" s="21" t="s">
        <v>12</v>
      </c>
      <c r="E93" s="1">
        <f>E73+E80</f>
        <v>0</v>
      </c>
      <c r="F93" s="39">
        <f>F73+F80</f>
        <v>0</v>
      </c>
      <c r="G93" s="79">
        <f>G73+G80</f>
        <v>0</v>
      </c>
      <c r="H93" s="80"/>
      <c r="I93" s="80"/>
      <c r="J93" s="80"/>
      <c r="K93" s="81"/>
      <c r="L93" s="1">
        <f>L73+L80</f>
        <v>0</v>
      </c>
      <c r="M93" s="1">
        <f>M73+M80</f>
        <v>0</v>
      </c>
      <c r="N93" s="1">
        <f>N73+N80</f>
        <v>0</v>
      </c>
      <c r="O93" s="60"/>
    </row>
    <row r="94" spans="1:15" ht="54.6" customHeight="1" x14ac:dyDescent="0.25">
      <c r="A94" s="122"/>
      <c r="B94" s="123"/>
      <c r="C94" s="124"/>
      <c r="D94" s="21" t="s">
        <v>14</v>
      </c>
      <c r="E94" s="127" t="s">
        <v>4</v>
      </c>
      <c r="F94" s="128"/>
      <c r="G94" s="128"/>
      <c r="H94" s="128"/>
      <c r="I94" s="128"/>
      <c r="J94" s="128"/>
      <c r="K94" s="128"/>
      <c r="L94" s="128"/>
      <c r="M94" s="128"/>
      <c r="N94" s="129"/>
      <c r="O94" s="61"/>
    </row>
    <row r="95" spans="1:15" ht="27.75" customHeight="1" x14ac:dyDescent="0.25">
      <c r="A95" s="22"/>
      <c r="B95" s="113" t="s">
        <v>67</v>
      </c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5"/>
    </row>
    <row r="96" spans="1:15" ht="28.5" customHeight="1" x14ac:dyDescent="0.25">
      <c r="A96" s="91" t="s">
        <v>3</v>
      </c>
      <c r="B96" s="110" t="s">
        <v>24</v>
      </c>
      <c r="C96" s="73" t="s">
        <v>35</v>
      </c>
      <c r="D96" s="11" t="s">
        <v>20</v>
      </c>
      <c r="E96" s="27">
        <f t="shared" ref="E96:N96" si="26">E99</f>
        <v>20692</v>
      </c>
      <c r="F96" s="42">
        <f>F99</f>
        <v>20692</v>
      </c>
      <c r="G96" s="143">
        <f t="shared" si="26"/>
        <v>0</v>
      </c>
      <c r="H96" s="144"/>
      <c r="I96" s="144"/>
      <c r="J96" s="144"/>
      <c r="K96" s="145"/>
      <c r="L96" s="27">
        <f t="shared" si="26"/>
        <v>0</v>
      </c>
      <c r="M96" s="27">
        <f t="shared" si="26"/>
        <v>0</v>
      </c>
      <c r="N96" s="27">
        <f t="shared" si="26"/>
        <v>0</v>
      </c>
      <c r="O96" s="125"/>
    </row>
    <row r="97" spans="1:18" ht="52.5" customHeight="1" x14ac:dyDescent="0.25">
      <c r="A97" s="92"/>
      <c r="B97" s="111"/>
      <c r="C97" s="74"/>
      <c r="D97" s="11" t="s">
        <v>13</v>
      </c>
      <c r="E97" s="16">
        <f t="shared" ref="E97:N97" si="27">E100</f>
        <v>20485</v>
      </c>
      <c r="F97" s="40">
        <f>F100</f>
        <v>20485</v>
      </c>
      <c r="G97" s="82">
        <f t="shared" si="27"/>
        <v>0</v>
      </c>
      <c r="H97" s="83"/>
      <c r="I97" s="83"/>
      <c r="J97" s="83"/>
      <c r="K97" s="84"/>
      <c r="L97" s="16">
        <f t="shared" si="27"/>
        <v>0</v>
      </c>
      <c r="M97" s="16">
        <f t="shared" si="27"/>
        <v>0</v>
      </c>
      <c r="N97" s="16">
        <f t="shared" si="27"/>
        <v>0</v>
      </c>
      <c r="O97" s="126"/>
    </row>
    <row r="98" spans="1:18" ht="60.6" customHeight="1" x14ac:dyDescent="0.25">
      <c r="A98" s="93"/>
      <c r="B98" s="112"/>
      <c r="C98" s="75"/>
      <c r="D98" s="11" t="s">
        <v>14</v>
      </c>
      <c r="E98" s="16">
        <f t="shared" ref="E98:N98" si="28">E101</f>
        <v>207</v>
      </c>
      <c r="F98" s="40">
        <f>F101</f>
        <v>207</v>
      </c>
      <c r="G98" s="82">
        <f t="shared" si="28"/>
        <v>0</v>
      </c>
      <c r="H98" s="83"/>
      <c r="I98" s="83"/>
      <c r="J98" s="83"/>
      <c r="K98" s="84"/>
      <c r="L98" s="16">
        <f t="shared" si="28"/>
        <v>0</v>
      </c>
      <c r="M98" s="16">
        <f t="shared" si="28"/>
        <v>0</v>
      </c>
      <c r="N98" s="16">
        <f t="shared" si="28"/>
        <v>0</v>
      </c>
      <c r="O98" s="126"/>
    </row>
    <row r="99" spans="1:18" ht="27" customHeight="1" x14ac:dyDescent="0.25">
      <c r="A99" s="91" t="s">
        <v>11</v>
      </c>
      <c r="B99" s="110" t="s">
        <v>28</v>
      </c>
      <c r="C99" s="91" t="s">
        <v>35</v>
      </c>
      <c r="D99" s="11" t="s">
        <v>20</v>
      </c>
      <c r="E99" s="27">
        <f>SUM(F99:N99)</f>
        <v>20692</v>
      </c>
      <c r="F99" s="42">
        <f>F100+F101</f>
        <v>20692</v>
      </c>
      <c r="G99" s="143">
        <f t="shared" ref="G99:N99" si="29">SUM(G100:G101)</f>
        <v>0</v>
      </c>
      <c r="H99" s="144"/>
      <c r="I99" s="144"/>
      <c r="J99" s="144"/>
      <c r="K99" s="145"/>
      <c r="L99" s="27">
        <f t="shared" si="29"/>
        <v>0</v>
      </c>
      <c r="M99" s="27">
        <f t="shared" si="29"/>
        <v>0</v>
      </c>
      <c r="N99" s="27">
        <f t="shared" si="29"/>
        <v>0</v>
      </c>
      <c r="O99" s="125" t="s">
        <v>5</v>
      </c>
    </row>
    <row r="100" spans="1:18" ht="49.9" customHeight="1" x14ac:dyDescent="0.25">
      <c r="A100" s="92"/>
      <c r="B100" s="111"/>
      <c r="C100" s="92"/>
      <c r="D100" s="11" t="s">
        <v>13</v>
      </c>
      <c r="E100" s="16">
        <f>SUM(F100:N100)</f>
        <v>20485</v>
      </c>
      <c r="F100" s="40">
        <v>20485</v>
      </c>
      <c r="G100" s="82">
        <v>0</v>
      </c>
      <c r="H100" s="83"/>
      <c r="I100" s="83"/>
      <c r="J100" s="83"/>
      <c r="K100" s="84"/>
      <c r="L100" s="16">
        <v>0</v>
      </c>
      <c r="M100" s="16">
        <v>0</v>
      </c>
      <c r="N100" s="16">
        <v>0</v>
      </c>
      <c r="O100" s="126"/>
    </row>
    <row r="101" spans="1:18" ht="63" customHeight="1" x14ac:dyDescent="0.25">
      <c r="A101" s="93"/>
      <c r="B101" s="112"/>
      <c r="C101" s="93"/>
      <c r="D101" s="11" t="s">
        <v>14</v>
      </c>
      <c r="E101" s="16">
        <f>SUM(F101:N101)</f>
        <v>207</v>
      </c>
      <c r="F101" s="40">
        <v>207</v>
      </c>
      <c r="G101" s="82">
        <v>0</v>
      </c>
      <c r="H101" s="83"/>
      <c r="I101" s="83"/>
      <c r="J101" s="83"/>
      <c r="K101" s="84"/>
      <c r="L101" s="16">
        <v>0</v>
      </c>
      <c r="M101" s="16">
        <v>0</v>
      </c>
      <c r="N101" s="16">
        <v>0</v>
      </c>
      <c r="O101" s="130"/>
    </row>
    <row r="102" spans="1:18" s="13" customFormat="1" ht="24" customHeight="1" x14ac:dyDescent="0.25">
      <c r="A102" s="62"/>
      <c r="B102" s="65" t="s">
        <v>87</v>
      </c>
      <c r="C102" s="73"/>
      <c r="D102" s="73"/>
      <c r="E102" s="106" t="s">
        <v>48</v>
      </c>
      <c r="F102" s="71" t="s">
        <v>16</v>
      </c>
      <c r="G102" s="71" t="s">
        <v>17</v>
      </c>
      <c r="H102" s="76" t="s">
        <v>49</v>
      </c>
      <c r="I102" s="77"/>
      <c r="J102" s="77"/>
      <c r="K102" s="78"/>
      <c r="L102" s="71" t="s">
        <v>36</v>
      </c>
      <c r="M102" s="71" t="s">
        <v>37</v>
      </c>
      <c r="N102" s="71" t="s">
        <v>38</v>
      </c>
      <c r="O102" s="59"/>
    </row>
    <row r="103" spans="1:18" s="13" customFormat="1" ht="24" customHeight="1" x14ac:dyDescent="0.25">
      <c r="A103" s="63"/>
      <c r="B103" s="66"/>
      <c r="C103" s="74"/>
      <c r="D103" s="74"/>
      <c r="E103" s="107"/>
      <c r="F103" s="72"/>
      <c r="G103" s="72"/>
      <c r="H103" s="49" t="s">
        <v>74</v>
      </c>
      <c r="I103" s="49" t="s">
        <v>75</v>
      </c>
      <c r="J103" s="49" t="s">
        <v>76</v>
      </c>
      <c r="K103" s="49" t="s">
        <v>77</v>
      </c>
      <c r="L103" s="72"/>
      <c r="M103" s="72"/>
      <c r="N103" s="72"/>
      <c r="O103" s="60"/>
    </row>
    <row r="104" spans="1:18" s="13" customFormat="1" ht="63.6" customHeight="1" x14ac:dyDescent="0.25">
      <c r="A104" s="64"/>
      <c r="B104" s="67"/>
      <c r="C104" s="75"/>
      <c r="D104" s="75"/>
      <c r="E104" s="19">
        <v>1</v>
      </c>
      <c r="F104" s="19">
        <v>1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61"/>
    </row>
    <row r="105" spans="1:18" ht="27.75" customHeight="1" x14ac:dyDescent="0.25">
      <c r="A105" s="116" t="s">
        <v>68</v>
      </c>
      <c r="B105" s="117"/>
      <c r="C105" s="118"/>
      <c r="D105" s="20" t="s">
        <v>20</v>
      </c>
      <c r="E105" s="28">
        <f>SUM(E106:E107)</f>
        <v>20692</v>
      </c>
      <c r="F105" s="38">
        <f>F96</f>
        <v>20692</v>
      </c>
      <c r="G105" s="161">
        <f>SUM(G106:G107)</f>
        <v>0</v>
      </c>
      <c r="H105" s="162"/>
      <c r="I105" s="162"/>
      <c r="J105" s="162"/>
      <c r="K105" s="163"/>
      <c r="L105" s="28">
        <f t="shared" ref="L105:N105" si="30">SUM(L106:L107)</f>
        <v>0</v>
      </c>
      <c r="M105" s="28">
        <f t="shared" si="30"/>
        <v>0</v>
      </c>
      <c r="N105" s="28">
        <f t="shared" si="30"/>
        <v>0</v>
      </c>
      <c r="O105" s="148"/>
    </row>
    <row r="106" spans="1:18" ht="47.25" x14ac:dyDescent="0.25">
      <c r="A106" s="119"/>
      <c r="B106" s="120"/>
      <c r="C106" s="121"/>
      <c r="D106" s="21" t="s">
        <v>13</v>
      </c>
      <c r="E106" s="1">
        <f t="shared" ref="E106:N106" si="31">E97</f>
        <v>20485</v>
      </c>
      <c r="F106" s="39">
        <f>F97</f>
        <v>20485</v>
      </c>
      <c r="G106" s="79">
        <f t="shared" si="31"/>
        <v>0</v>
      </c>
      <c r="H106" s="80"/>
      <c r="I106" s="80"/>
      <c r="J106" s="80"/>
      <c r="K106" s="81"/>
      <c r="L106" s="1">
        <f t="shared" si="31"/>
        <v>0</v>
      </c>
      <c r="M106" s="1">
        <f t="shared" si="31"/>
        <v>0</v>
      </c>
      <c r="N106" s="1">
        <f t="shared" si="31"/>
        <v>0</v>
      </c>
      <c r="O106" s="149"/>
    </row>
    <row r="107" spans="1:18" ht="47.25" x14ac:dyDescent="0.25">
      <c r="A107" s="122"/>
      <c r="B107" s="123"/>
      <c r="C107" s="124"/>
      <c r="D107" s="21" t="s">
        <v>14</v>
      </c>
      <c r="E107" s="1">
        <f t="shared" ref="E107:N107" si="32">E98</f>
        <v>207</v>
      </c>
      <c r="F107" s="39">
        <f>F98</f>
        <v>207</v>
      </c>
      <c r="G107" s="79">
        <f t="shared" si="32"/>
        <v>0</v>
      </c>
      <c r="H107" s="80"/>
      <c r="I107" s="80"/>
      <c r="J107" s="80"/>
      <c r="K107" s="81"/>
      <c r="L107" s="1">
        <f t="shared" si="32"/>
        <v>0</v>
      </c>
      <c r="M107" s="1">
        <f t="shared" si="32"/>
        <v>0</v>
      </c>
      <c r="N107" s="1">
        <f t="shared" si="32"/>
        <v>0</v>
      </c>
      <c r="O107" s="150"/>
    </row>
    <row r="108" spans="1:18" ht="27" customHeight="1" x14ac:dyDescent="0.25">
      <c r="A108" s="151" t="s">
        <v>21</v>
      </c>
      <c r="B108" s="152"/>
      <c r="C108" s="153"/>
      <c r="D108" s="21" t="s">
        <v>20</v>
      </c>
      <c r="E108" s="1">
        <f>SUM(E109:E111)</f>
        <v>619893.40914999996</v>
      </c>
      <c r="F108" s="39">
        <f>SUM(F109:F111)</f>
        <v>125568.37715</v>
      </c>
      <c r="G108" s="79">
        <f t="shared" ref="G108:N108" si="33">SUM(G109:G111)</f>
        <v>450938</v>
      </c>
      <c r="H108" s="80"/>
      <c r="I108" s="80"/>
      <c r="J108" s="80"/>
      <c r="K108" s="81"/>
      <c r="L108" s="1">
        <f t="shared" si="33"/>
        <v>38182.432000000001</v>
      </c>
      <c r="M108" s="1">
        <f t="shared" si="33"/>
        <v>2585.3000000000002</v>
      </c>
      <c r="N108" s="1">
        <f t="shared" si="33"/>
        <v>2619.3000000000002</v>
      </c>
      <c r="O108" s="73"/>
      <c r="Q108" s="52"/>
    </row>
    <row r="109" spans="1:18" ht="49.5" customHeight="1" x14ac:dyDescent="0.25">
      <c r="A109" s="154"/>
      <c r="B109" s="155"/>
      <c r="C109" s="156"/>
      <c r="D109" s="21" t="s">
        <v>12</v>
      </c>
      <c r="E109" s="1">
        <f>SUM(F109:N109)</f>
        <v>3504.2000000000003</v>
      </c>
      <c r="F109" s="39">
        <f>F53+F93</f>
        <v>1774</v>
      </c>
      <c r="G109" s="79">
        <f>G53+G93</f>
        <v>0</v>
      </c>
      <c r="H109" s="80"/>
      <c r="I109" s="80"/>
      <c r="J109" s="80"/>
      <c r="K109" s="81"/>
      <c r="L109" s="1">
        <f>L53+L93</f>
        <v>1174.4000000000001</v>
      </c>
      <c r="M109" s="1">
        <f>M53+M93</f>
        <v>271.5</v>
      </c>
      <c r="N109" s="1">
        <f>N53+N93</f>
        <v>284.3</v>
      </c>
      <c r="O109" s="74"/>
    </row>
    <row r="110" spans="1:18" ht="58.5" customHeight="1" x14ac:dyDescent="0.25">
      <c r="A110" s="154"/>
      <c r="B110" s="155"/>
      <c r="C110" s="156"/>
      <c r="D110" s="21" t="s">
        <v>13</v>
      </c>
      <c r="E110" s="1">
        <f>SUM(F110:N110)</f>
        <v>595912.1</v>
      </c>
      <c r="F110" s="39">
        <f>F38+F54+F70+F106</f>
        <v>115334.1</v>
      </c>
      <c r="G110" s="79">
        <f>G38+G54+G70+G106</f>
        <v>447710</v>
      </c>
      <c r="H110" s="80"/>
      <c r="I110" s="80"/>
      <c r="J110" s="80"/>
      <c r="K110" s="81"/>
      <c r="L110" s="1">
        <f>L38+L54+L70+L106</f>
        <v>30543.599999999999</v>
      </c>
      <c r="M110" s="1">
        <f>M38+M54+M70+M106</f>
        <v>1156.9000000000001</v>
      </c>
      <c r="N110" s="1">
        <f>N38+N54+N70+N106</f>
        <v>1167.5</v>
      </c>
      <c r="O110" s="74"/>
      <c r="R110" s="52"/>
    </row>
    <row r="111" spans="1:18" ht="70.5" customHeight="1" x14ac:dyDescent="0.25">
      <c r="A111" s="157"/>
      <c r="B111" s="158"/>
      <c r="C111" s="159"/>
      <c r="D111" s="21" t="s">
        <v>14</v>
      </c>
      <c r="E111" s="1">
        <f>SUM(F111:N111)</f>
        <v>20477.10915</v>
      </c>
      <c r="F111" s="39">
        <f>F39+F55+F107</f>
        <v>8460.2771499999999</v>
      </c>
      <c r="G111" s="79">
        <f>G39+G55+G107</f>
        <v>3228</v>
      </c>
      <c r="H111" s="80"/>
      <c r="I111" s="80"/>
      <c r="J111" s="80"/>
      <c r="K111" s="81"/>
      <c r="L111" s="1">
        <f>L39+L55+L107</f>
        <v>6464.4319999999998</v>
      </c>
      <c r="M111" s="1">
        <f>M39+M55+M107</f>
        <v>1156.9000000000001</v>
      </c>
      <c r="N111" s="1">
        <f>N39+N55+N107</f>
        <v>1167.5</v>
      </c>
      <c r="O111" s="75"/>
      <c r="R111" s="52"/>
    </row>
    <row r="112" spans="1:18" ht="47.25" customHeight="1" x14ac:dyDescent="0.3">
      <c r="A112" s="54"/>
      <c r="B112" s="54"/>
      <c r="C112" s="54"/>
      <c r="D112" s="54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36" t="s">
        <v>96</v>
      </c>
    </row>
    <row r="113" spans="1:15" ht="60.75" customHeight="1" x14ac:dyDescent="0.25">
      <c r="B113" s="146" t="s">
        <v>92</v>
      </c>
      <c r="C113" s="146"/>
      <c r="D113" s="30"/>
      <c r="E113" s="30"/>
      <c r="F113" s="30"/>
      <c r="G113" s="31"/>
      <c r="H113" s="31"/>
      <c r="I113" s="31"/>
      <c r="J113" s="31"/>
      <c r="K113" s="31"/>
      <c r="L113" s="31"/>
      <c r="M113" s="30"/>
      <c r="N113" s="30"/>
      <c r="O113" s="37" t="s">
        <v>72</v>
      </c>
    </row>
    <row r="114" spans="1:15" x14ac:dyDescent="0.25">
      <c r="A114" s="32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</row>
    <row r="115" spans="1:15" ht="54.75" customHeight="1" x14ac:dyDescent="0.25">
      <c r="A115" s="32"/>
      <c r="B115" s="146" t="s">
        <v>70</v>
      </c>
      <c r="C115" s="146"/>
      <c r="D115" s="30"/>
      <c r="E115" s="30"/>
      <c r="F115" s="30"/>
      <c r="G115" s="31"/>
      <c r="H115" s="31"/>
      <c r="I115" s="31"/>
      <c r="J115" s="31"/>
      <c r="K115" s="31"/>
      <c r="L115" s="31"/>
      <c r="M115" s="30"/>
      <c r="N115" s="30"/>
      <c r="O115" s="37" t="s">
        <v>69</v>
      </c>
    </row>
    <row r="116" spans="1:15" x14ac:dyDescent="0.25">
      <c r="A116" s="32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</row>
    <row r="117" spans="1:15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1:15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5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</row>
    <row r="120" spans="1:15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</row>
    <row r="121" spans="1:15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</row>
    <row r="122" spans="1:15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</row>
    <row r="123" spans="1:15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</row>
    <row r="124" spans="1:15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</row>
    <row r="125" spans="1:15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</row>
    <row r="126" spans="1:15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</row>
    <row r="127" spans="1:15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</row>
    <row r="128" spans="1:15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</row>
    <row r="129" spans="1:15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</row>
    <row r="130" spans="1:15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</row>
    <row r="131" spans="1:15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</row>
    <row r="132" spans="1:15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</row>
    <row r="133" spans="1:15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</row>
    <row r="134" spans="1:15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</row>
    <row r="135" spans="1:15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</row>
    <row r="136" spans="1:15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</row>
    <row r="137" spans="1:15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</row>
    <row r="138" spans="1:15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</row>
    <row r="139" spans="1:15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</row>
    <row r="140" spans="1:15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</row>
    <row r="141" spans="1:15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</row>
    <row r="142" spans="1:15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1:15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</row>
    <row r="144" spans="1:15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</row>
    <row r="145" spans="1:15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</row>
    <row r="146" spans="1:15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</row>
    <row r="147" spans="1:15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</row>
    <row r="148" spans="1:15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</row>
    <row r="149" spans="1:15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</row>
    <row r="150" spans="1:15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</row>
    <row r="151" spans="1:15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</row>
    <row r="152" spans="1:15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</row>
    <row r="153" spans="1:15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</row>
    <row r="154" spans="1:15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</row>
    <row r="155" spans="1:15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</row>
    <row r="156" spans="1:15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</row>
    <row r="157" spans="1:15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</row>
    <row r="158" spans="1:15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</row>
    <row r="159" spans="1:15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</row>
    <row r="160" spans="1:15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</row>
    <row r="161" spans="1:15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</row>
    <row r="162" spans="1:15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</row>
    <row r="163" spans="1:15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</row>
    <row r="164" spans="1:15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</row>
    <row r="165" spans="1:15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</row>
    <row r="166" spans="1:15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</row>
    <row r="167" spans="1:15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</row>
    <row r="168" spans="1:15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</row>
    <row r="169" spans="1:15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</row>
    <row r="170" spans="1:15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</row>
    <row r="171" spans="1:15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</row>
    <row r="172" spans="1:15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</row>
    <row r="173" spans="1:15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</row>
    <row r="174" spans="1:15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</row>
    <row r="175" spans="1:15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</row>
    <row r="176" spans="1:15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</row>
    <row r="177" spans="1:15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</row>
    <row r="178" spans="1:15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</row>
    <row r="179" spans="1:15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</row>
    <row r="180" spans="1:15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</row>
    <row r="181" spans="1:15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</row>
    <row r="182" spans="1:15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</row>
    <row r="183" spans="1:15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</row>
    <row r="184" spans="1:15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</row>
    <row r="185" spans="1:15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</row>
    <row r="186" spans="1:15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</row>
    <row r="187" spans="1:15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</row>
    <row r="188" spans="1:15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</row>
    <row r="189" spans="1:15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</row>
    <row r="190" spans="1:15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</row>
    <row r="191" spans="1:15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</row>
    <row r="192" spans="1:15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</row>
    <row r="193" spans="1:15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</row>
    <row r="194" spans="1:15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</row>
    <row r="195" spans="1:15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</row>
    <row r="196" spans="1:15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</row>
    <row r="197" spans="1:15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</row>
    <row r="198" spans="1:15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</row>
    <row r="199" spans="1:15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</row>
    <row r="200" spans="1:15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</row>
    <row r="201" spans="1:15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</row>
    <row r="202" spans="1:15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</row>
    <row r="203" spans="1:15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</row>
    <row r="204" spans="1:15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</row>
    <row r="205" spans="1:15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</row>
    <row r="206" spans="1:15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</row>
    <row r="207" spans="1:15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</row>
    <row r="208" spans="1:15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</row>
    <row r="209" spans="1:15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</row>
    <row r="210" spans="1:15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</row>
    <row r="211" spans="1:15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</row>
    <row r="212" spans="1:15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</row>
    <row r="213" spans="1:15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</row>
    <row r="214" spans="1:15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</row>
    <row r="215" spans="1:15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</row>
    <row r="216" spans="1:15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</row>
    <row r="217" spans="1:15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</row>
    <row r="218" spans="1:15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</row>
    <row r="219" spans="1:15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</row>
    <row r="220" spans="1:15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</row>
    <row r="221" spans="1:15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</row>
    <row r="222" spans="1:15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</row>
    <row r="223" spans="1:15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</row>
    <row r="224" spans="1:15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</row>
    <row r="225" spans="1:15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</row>
    <row r="226" spans="1:15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</row>
    <row r="227" spans="1:15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</row>
    <row r="228" spans="1:15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</row>
    <row r="229" spans="1:15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</row>
    <row r="230" spans="1:15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</row>
    <row r="231" spans="1:15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</row>
    <row r="232" spans="1:15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</row>
    <row r="233" spans="1:15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</row>
    <row r="234" spans="1:15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</row>
    <row r="235" spans="1:15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</row>
    <row r="236" spans="1:15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</row>
    <row r="237" spans="1:15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</row>
    <row r="238" spans="1:15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</row>
    <row r="239" spans="1:15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</row>
    <row r="240" spans="1:15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</row>
    <row r="241" spans="1:15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</row>
    <row r="242" spans="1:15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</row>
    <row r="243" spans="1:15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</row>
    <row r="244" spans="1:15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</row>
    <row r="245" spans="1:15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</row>
    <row r="246" spans="1:15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</row>
    <row r="247" spans="1:15" x14ac:dyDescent="0.2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</row>
    <row r="248" spans="1:15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</row>
    <row r="249" spans="1:15" x14ac:dyDescent="0.2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</row>
    <row r="250" spans="1:15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</row>
    <row r="251" spans="1:15" x14ac:dyDescent="0.2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</row>
    <row r="252" spans="1:15" x14ac:dyDescent="0.2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</row>
    <row r="253" spans="1:15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</row>
    <row r="254" spans="1:15" x14ac:dyDescent="0.2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</row>
    <row r="255" spans="1:15" x14ac:dyDescent="0.2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</row>
    <row r="256" spans="1:15" x14ac:dyDescent="0.2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</row>
    <row r="257" spans="1:15" x14ac:dyDescent="0.2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</row>
    <row r="258" spans="1:15" x14ac:dyDescent="0.2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</row>
    <row r="259" spans="1:15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</row>
    <row r="260" spans="1:15" x14ac:dyDescent="0.2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</row>
    <row r="261" spans="1:15" x14ac:dyDescent="0.2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</row>
    <row r="262" spans="1:15" x14ac:dyDescent="0.2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</row>
    <row r="263" spans="1:15" x14ac:dyDescent="0.2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</row>
    <row r="264" spans="1:15" x14ac:dyDescent="0.2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</row>
    <row r="265" spans="1:15" x14ac:dyDescent="0.2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</row>
    <row r="266" spans="1:15" x14ac:dyDescent="0.2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</row>
    <row r="267" spans="1:15" x14ac:dyDescent="0.2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</row>
    <row r="268" spans="1:15" x14ac:dyDescent="0.2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</row>
    <row r="269" spans="1:15" x14ac:dyDescent="0.2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</row>
    <row r="270" spans="1:15" x14ac:dyDescent="0.2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</row>
    <row r="271" spans="1:15" x14ac:dyDescent="0.2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</row>
    <row r="272" spans="1:15" x14ac:dyDescent="0.2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</row>
  </sheetData>
  <mergeCells count="282">
    <mergeCell ref="G108:K108"/>
    <mergeCell ref="G97:K97"/>
    <mergeCell ref="G98:K98"/>
    <mergeCell ref="G99:K99"/>
    <mergeCell ref="G100:K100"/>
    <mergeCell ref="G101:K101"/>
    <mergeCell ref="H102:K102"/>
    <mergeCell ref="G105:K105"/>
    <mergeCell ref="G106:K106"/>
    <mergeCell ref="G107:K107"/>
    <mergeCell ref="G102:G103"/>
    <mergeCell ref="G15:K15"/>
    <mergeCell ref="G16:K16"/>
    <mergeCell ref="G17:K17"/>
    <mergeCell ref="G18:K18"/>
    <mergeCell ref="G22:K22"/>
    <mergeCell ref="B8:O8"/>
    <mergeCell ref="O16:O18"/>
    <mergeCell ref="O13:O15"/>
    <mergeCell ref="C13:C15"/>
    <mergeCell ref="B13:B15"/>
    <mergeCell ref="E10:N10"/>
    <mergeCell ref="B22:B24"/>
    <mergeCell ref="A84:A86"/>
    <mergeCell ref="B84:B86"/>
    <mergeCell ref="C84:C86"/>
    <mergeCell ref="D84:D86"/>
    <mergeCell ref="A69:C71"/>
    <mergeCell ref="B73:B74"/>
    <mergeCell ref="C73:C74"/>
    <mergeCell ref="A89:A91"/>
    <mergeCell ref="A73:A74"/>
    <mergeCell ref="D89:D91"/>
    <mergeCell ref="A77:A79"/>
    <mergeCell ref="B72:O72"/>
    <mergeCell ref="G69:K69"/>
    <mergeCell ref="G77:G78"/>
    <mergeCell ref="G82:K82"/>
    <mergeCell ref="H84:K84"/>
    <mergeCell ref="G87:K87"/>
    <mergeCell ref="H89:K89"/>
    <mergeCell ref="G89:G90"/>
    <mergeCell ref="E81:N81"/>
    <mergeCell ref="G70:K70"/>
    <mergeCell ref="G73:K73"/>
    <mergeCell ref="G75:K75"/>
    <mergeCell ref="E89:E90"/>
    <mergeCell ref="B115:C115"/>
    <mergeCell ref="O87:O88"/>
    <mergeCell ref="O102:O104"/>
    <mergeCell ref="O105:O107"/>
    <mergeCell ref="M102:M103"/>
    <mergeCell ref="A108:C111"/>
    <mergeCell ref="A96:A98"/>
    <mergeCell ref="A102:A104"/>
    <mergeCell ref="A99:A101"/>
    <mergeCell ref="G109:K109"/>
    <mergeCell ref="G110:K110"/>
    <mergeCell ref="G111:K111"/>
    <mergeCell ref="B113:C113"/>
    <mergeCell ref="A105:C107"/>
    <mergeCell ref="C99:C101"/>
    <mergeCell ref="B96:B98"/>
    <mergeCell ref="C96:C98"/>
    <mergeCell ref="B102:B104"/>
    <mergeCell ref="C102:C104"/>
    <mergeCell ref="D102:D104"/>
    <mergeCell ref="E102:E103"/>
    <mergeCell ref="F102:F103"/>
    <mergeCell ref="B89:B91"/>
    <mergeCell ref="C89:C91"/>
    <mergeCell ref="F89:F90"/>
    <mergeCell ref="B95:O95"/>
    <mergeCell ref="B99:B101"/>
    <mergeCell ref="L89:L90"/>
    <mergeCell ref="O89:O91"/>
    <mergeCell ref="O96:O98"/>
    <mergeCell ref="O99:O101"/>
    <mergeCell ref="N102:N103"/>
    <mergeCell ref="M89:M90"/>
    <mergeCell ref="N89:N90"/>
    <mergeCell ref="G92:K92"/>
    <mergeCell ref="G93:K93"/>
    <mergeCell ref="G96:K96"/>
    <mergeCell ref="L102:L103"/>
    <mergeCell ref="O84:O86"/>
    <mergeCell ref="B77:B79"/>
    <mergeCell ref="C77:C79"/>
    <mergeCell ref="D77:D79"/>
    <mergeCell ref="E77:E78"/>
    <mergeCell ref="F77:F78"/>
    <mergeCell ref="C80:C81"/>
    <mergeCell ref="B80:B81"/>
    <mergeCell ref="O82:O83"/>
    <mergeCell ref="O80:O81"/>
    <mergeCell ref="L77:L78"/>
    <mergeCell ref="M77:M78"/>
    <mergeCell ref="N77:N78"/>
    <mergeCell ref="G80:K80"/>
    <mergeCell ref="E84:E85"/>
    <mergeCell ref="F84:F85"/>
    <mergeCell ref="N84:N85"/>
    <mergeCell ref="H77:K77"/>
    <mergeCell ref="G84:G85"/>
    <mergeCell ref="L84:L85"/>
    <mergeCell ref="M84:M85"/>
    <mergeCell ref="B82:B83"/>
    <mergeCell ref="O77:O79"/>
    <mergeCell ref="O52:O55"/>
    <mergeCell ref="C66:C68"/>
    <mergeCell ref="L61:L62"/>
    <mergeCell ref="M61:M62"/>
    <mergeCell ref="D66:D68"/>
    <mergeCell ref="D49:D51"/>
    <mergeCell ref="E49:E50"/>
    <mergeCell ref="E60:N60"/>
    <mergeCell ref="A61:A63"/>
    <mergeCell ref="B61:B63"/>
    <mergeCell ref="C61:C63"/>
    <mergeCell ref="D61:D63"/>
    <mergeCell ref="B57:B58"/>
    <mergeCell ref="G49:G50"/>
    <mergeCell ref="L49:L50"/>
    <mergeCell ref="M49:M50"/>
    <mergeCell ref="N49:N50"/>
    <mergeCell ref="F49:F50"/>
    <mergeCell ref="E65:N65"/>
    <mergeCell ref="A57:A58"/>
    <mergeCell ref="G61:G62"/>
    <mergeCell ref="B56:O56"/>
    <mergeCell ref="O49:O51"/>
    <mergeCell ref="O61:O63"/>
    <mergeCell ref="O57:O58"/>
    <mergeCell ref="O59:O60"/>
    <mergeCell ref="E66:E67"/>
    <mergeCell ref="F66:F67"/>
    <mergeCell ref="O66:O68"/>
    <mergeCell ref="C75:C76"/>
    <mergeCell ref="O75:O76"/>
    <mergeCell ref="L66:L67"/>
    <mergeCell ref="M66:M67"/>
    <mergeCell ref="N66:N67"/>
    <mergeCell ref="O69:O71"/>
    <mergeCell ref="E61:E62"/>
    <mergeCell ref="F61:F62"/>
    <mergeCell ref="E71:N71"/>
    <mergeCell ref="C57:C58"/>
    <mergeCell ref="H61:K61"/>
    <mergeCell ref="H66:K66"/>
    <mergeCell ref="G57:K57"/>
    <mergeCell ref="G59:K59"/>
    <mergeCell ref="E58:N58"/>
    <mergeCell ref="B59:B60"/>
    <mergeCell ref="C59:C60"/>
    <mergeCell ref="A66:A68"/>
    <mergeCell ref="G41:K41"/>
    <mergeCell ref="G42:K42"/>
    <mergeCell ref="G43:K43"/>
    <mergeCell ref="G44:K44"/>
    <mergeCell ref="G45:K45"/>
    <mergeCell ref="A52:C55"/>
    <mergeCell ref="A45:A48"/>
    <mergeCell ref="C45:C48"/>
    <mergeCell ref="A49:A51"/>
    <mergeCell ref="B66:B68"/>
    <mergeCell ref="G46:K46"/>
    <mergeCell ref="G47:K47"/>
    <mergeCell ref="G48:K48"/>
    <mergeCell ref="G52:K52"/>
    <mergeCell ref="G53:K53"/>
    <mergeCell ref="G54:K54"/>
    <mergeCell ref="G55:K55"/>
    <mergeCell ref="L28:L29"/>
    <mergeCell ref="M28:M29"/>
    <mergeCell ref="O108:O111"/>
    <mergeCell ref="E94:N94"/>
    <mergeCell ref="E74:N74"/>
    <mergeCell ref="E76:N76"/>
    <mergeCell ref="E83:N83"/>
    <mergeCell ref="C82:C83"/>
    <mergeCell ref="A87:A88"/>
    <mergeCell ref="B87:B88"/>
    <mergeCell ref="C87:C88"/>
    <mergeCell ref="E88:N88"/>
    <mergeCell ref="A80:A81"/>
    <mergeCell ref="A92:C94"/>
    <mergeCell ref="O92:O94"/>
    <mergeCell ref="A82:A83"/>
    <mergeCell ref="O73:O74"/>
    <mergeCell ref="A75:A76"/>
    <mergeCell ref="B75:B76"/>
    <mergeCell ref="B49:B51"/>
    <mergeCell ref="C49:C51"/>
    <mergeCell ref="G66:G67"/>
    <mergeCell ref="N61:N62"/>
    <mergeCell ref="A59:A60"/>
    <mergeCell ref="O45:O48"/>
    <mergeCell ref="C41:C44"/>
    <mergeCell ref="B45:B48"/>
    <mergeCell ref="B31:B33"/>
    <mergeCell ref="B40:O40"/>
    <mergeCell ref="C34:C36"/>
    <mergeCell ref="D34:D36"/>
    <mergeCell ref="E34:E35"/>
    <mergeCell ref="F34:F35"/>
    <mergeCell ref="O34:O36"/>
    <mergeCell ref="A37:C39"/>
    <mergeCell ref="A41:A44"/>
    <mergeCell ref="B41:B44"/>
    <mergeCell ref="G34:G35"/>
    <mergeCell ref="A31:A33"/>
    <mergeCell ref="A34:A36"/>
    <mergeCell ref="B34:B36"/>
    <mergeCell ref="L34:L35"/>
    <mergeCell ref="M34:M35"/>
    <mergeCell ref="N34:N35"/>
    <mergeCell ref="C31:C33"/>
    <mergeCell ref="O31:O33"/>
    <mergeCell ref="O41:O44"/>
    <mergeCell ref="G37:K37"/>
    <mergeCell ref="G31:K31"/>
    <mergeCell ref="G32:K32"/>
    <mergeCell ref="G33:K33"/>
    <mergeCell ref="H34:K34"/>
    <mergeCell ref="C19:C21"/>
    <mergeCell ref="D19:D21"/>
    <mergeCell ref="E19:E20"/>
    <mergeCell ref="F19:F20"/>
    <mergeCell ref="B25:B27"/>
    <mergeCell ref="B19:B21"/>
    <mergeCell ref="G28:G29"/>
    <mergeCell ref="G27:K27"/>
    <mergeCell ref="H28:K28"/>
    <mergeCell ref="H19:K19"/>
    <mergeCell ref="L3:O3"/>
    <mergeCell ref="O19:O21"/>
    <mergeCell ref="C25:C27"/>
    <mergeCell ref="C22:C24"/>
    <mergeCell ref="O6:O7"/>
    <mergeCell ref="E6:E7"/>
    <mergeCell ref="A4:O4"/>
    <mergeCell ref="A6:A7"/>
    <mergeCell ref="B6:B7"/>
    <mergeCell ref="C6:C7"/>
    <mergeCell ref="D6:D7"/>
    <mergeCell ref="A25:A27"/>
    <mergeCell ref="A22:A24"/>
    <mergeCell ref="A19:A21"/>
    <mergeCell ref="A13:A15"/>
    <mergeCell ref="C16:C18"/>
    <mergeCell ref="A16:A18"/>
    <mergeCell ref="B16:B18"/>
    <mergeCell ref="E9:N9"/>
    <mergeCell ref="E11:N11"/>
    <mergeCell ref="E12:N12"/>
    <mergeCell ref="G7:K7"/>
    <mergeCell ref="G13:K13"/>
    <mergeCell ref="G14:K14"/>
    <mergeCell ref="N2:O2"/>
    <mergeCell ref="O25:O27"/>
    <mergeCell ref="O22:O24"/>
    <mergeCell ref="O28:O30"/>
    <mergeCell ref="A28:A30"/>
    <mergeCell ref="B28:B30"/>
    <mergeCell ref="G64:K64"/>
    <mergeCell ref="B64:B65"/>
    <mergeCell ref="A64:A65"/>
    <mergeCell ref="O64:O65"/>
    <mergeCell ref="N28:N29"/>
    <mergeCell ref="C28:C30"/>
    <mergeCell ref="D28:D30"/>
    <mergeCell ref="E28:E29"/>
    <mergeCell ref="F28:F29"/>
    <mergeCell ref="H49:K49"/>
    <mergeCell ref="G38:K38"/>
    <mergeCell ref="G39:K39"/>
    <mergeCell ref="G23:K23"/>
    <mergeCell ref="G24:K24"/>
    <mergeCell ref="G25:K25"/>
    <mergeCell ref="G26:K26"/>
    <mergeCell ref="O37:O39"/>
    <mergeCell ref="F6:N6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45" fitToHeight="0" orientation="landscape" r:id="rId1"/>
  <headerFooter differentFirst="1">
    <oddHeader>&amp;C&amp;P</oddHeader>
  </headerFooter>
  <rowBreaks count="5" manualBreakCount="5">
    <brk id="18" max="14" man="1"/>
    <brk id="39" max="14" man="1"/>
    <brk id="60" max="14" man="1"/>
    <brk id="79" max="14" man="1"/>
    <brk id="9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приведение к Шаблону</vt:lpstr>
      <vt:lpstr>'приведение к Шаблону'!Заголовки_для_печати</vt:lpstr>
      <vt:lpstr>'приведение к Шаблону'!Область_печати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Бурлака Алиса Леонидовна</dc:creator>
  <cp:lastModifiedBy>Телегина Алена Владимировна</cp:lastModifiedBy>
  <cp:lastPrinted>2024-11-02T11:58:03Z</cp:lastPrinted>
  <dcterms:created xsi:type="dcterms:W3CDTF">2014-10-21T05:13:34Z</dcterms:created>
  <dcterms:modified xsi:type="dcterms:W3CDTF">2024-12-09T09:35:42Z</dcterms:modified>
</cp:coreProperties>
</file>