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Лист1!$A$1:$O$161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" i="1" l="1"/>
  <c r="G65" i="1" l="1"/>
  <c r="E80" i="1" l="1"/>
  <c r="E79" i="1"/>
  <c r="N78" i="1"/>
  <c r="G78" i="1"/>
  <c r="E78" i="1" s="1"/>
  <c r="E107" i="1" l="1"/>
  <c r="E106" i="1"/>
  <c r="E95" i="1"/>
  <c r="E94" i="1"/>
  <c r="E89" i="1"/>
  <c r="E88" i="1"/>
  <c r="N86" i="1" l="1"/>
  <c r="N85" i="1"/>
  <c r="M86" i="1"/>
  <c r="M85" i="1"/>
  <c r="L86" i="1"/>
  <c r="L85" i="1"/>
  <c r="G85" i="1"/>
  <c r="G86" i="1"/>
  <c r="E86" i="1" l="1"/>
  <c r="E85" i="1"/>
  <c r="G72" i="1"/>
  <c r="F119" i="1" l="1"/>
  <c r="F118" i="1"/>
  <c r="F147" i="1" s="1"/>
  <c r="F151" i="1" s="1"/>
  <c r="F120" i="1"/>
  <c r="E41" i="1"/>
  <c r="E32" i="1"/>
  <c r="E31" i="1"/>
  <c r="E26" i="1"/>
  <c r="E25" i="1"/>
  <c r="F136" i="1"/>
  <c r="F137" i="1"/>
  <c r="F138" i="1"/>
  <c r="E59" i="1"/>
  <c r="E58" i="1"/>
  <c r="E53" i="1"/>
  <c r="E52" i="1"/>
  <c r="E47" i="1"/>
  <c r="E46" i="1"/>
  <c r="M65" i="1"/>
  <c r="L65" i="1"/>
  <c r="N64" i="1"/>
  <c r="M64" i="1"/>
  <c r="L64" i="1"/>
  <c r="G64" i="1"/>
  <c r="F37" i="1"/>
  <c r="F38" i="1"/>
  <c r="F16" i="1"/>
  <c r="F17" i="1"/>
  <c r="N8" i="1"/>
  <c r="N13" i="1" s="1"/>
  <c r="E9" i="1"/>
  <c r="E142" i="1"/>
  <c r="E141" i="1"/>
  <c r="E140" i="1"/>
  <c r="F139" i="1"/>
  <c r="E131" i="1"/>
  <c r="E130" i="1"/>
  <c r="E129" i="1"/>
  <c r="F128" i="1"/>
  <c r="E124" i="1"/>
  <c r="E123" i="1"/>
  <c r="E122" i="1"/>
  <c r="F121" i="1"/>
  <c r="F57" i="1"/>
  <c r="F51" i="1"/>
  <c r="F45" i="1"/>
  <c r="F39" i="1"/>
  <c r="F30" i="1"/>
  <c r="F24" i="1"/>
  <c r="F18" i="1"/>
  <c r="E113" i="1"/>
  <c r="E112" i="1"/>
  <c r="N111" i="1"/>
  <c r="M111" i="1"/>
  <c r="L111" i="1"/>
  <c r="G111" i="1"/>
  <c r="E105" i="1"/>
  <c r="N105" i="1"/>
  <c r="M105" i="1"/>
  <c r="L105" i="1"/>
  <c r="G105" i="1"/>
  <c r="E101" i="1"/>
  <c r="E100" i="1"/>
  <c r="N99" i="1"/>
  <c r="M99" i="1"/>
  <c r="L99" i="1"/>
  <c r="G99" i="1"/>
  <c r="N93" i="1"/>
  <c r="M93" i="1"/>
  <c r="L93" i="1"/>
  <c r="G93" i="1"/>
  <c r="N87" i="1"/>
  <c r="M87" i="1"/>
  <c r="L87" i="1"/>
  <c r="G87" i="1"/>
  <c r="E74" i="1"/>
  <c r="E73" i="1"/>
  <c r="N72" i="1"/>
  <c r="E68" i="1"/>
  <c r="E67" i="1"/>
  <c r="N66" i="1"/>
  <c r="M66" i="1"/>
  <c r="L66" i="1"/>
  <c r="G66" i="1"/>
  <c r="E121" i="1" l="1"/>
  <c r="F148" i="1"/>
  <c r="E64" i="1"/>
  <c r="F15" i="1"/>
  <c r="F135" i="1"/>
  <c r="F149" i="1"/>
  <c r="F153" i="1" s="1"/>
  <c r="F36" i="1"/>
  <c r="F152" i="1"/>
  <c r="E111" i="1"/>
  <c r="E99" i="1"/>
  <c r="E93" i="1"/>
  <c r="E87" i="1"/>
  <c r="E66" i="1"/>
  <c r="F117" i="1"/>
  <c r="E72" i="1"/>
  <c r="N147" i="1"/>
  <c r="F150" i="1" l="1"/>
  <c r="F146" i="1"/>
  <c r="N39" i="1"/>
  <c r="N38" i="1"/>
  <c r="N149" i="1" s="1"/>
  <c r="N37" i="1"/>
  <c r="N148" i="1" s="1"/>
  <c r="N146" i="1" l="1"/>
  <c r="N36" i="1"/>
  <c r="L38" i="1" l="1"/>
  <c r="L37" i="1"/>
  <c r="G37" i="1"/>
  <c r="G36" i="1" l="1"/>
  <c r="G136" i="1" l="1"/>
  <c r="E136" i="1" s="1"/>
  <c r="L39" i="1" l="1"/>
  <c r="G39" i="1"/>
  <c r="L17" i="1" l="1"/>
  <c r="G17" i="1"/>
  <c r="N30" i="1" l="1"/>
  <c r="M30" i="1"/>
  <c r="L30" i="1"/>
  <c r="G30" i="1"/>
  <c r="E30" i="1" l="1"/>
  <c r="N7" i="1"/>
  <c r="E8" i="1"/>
  <c r="G118" i="1" l="1"/>
  <c r="L118" i="1"/>
  <c r="M118" i="1"/>
  <c r="G119" i="1"/>
  <c r="L119" i="1"/>
  <c r="M119" i="1"/>
  <c r="G120" i="1"/>
  <c r="L120" i="1"/>
  <c r="L149" i="1" s="1"/>
  <c r="M120" i="1"/>
  <c r="G121" i="1"/>
  <c r="L121" i="1"/>
  <c r="M121" i="1"/>
  <c r="N121" i="1"/>
  <c r="E120" i="1" l="1"/>
  <c r="E119" i="1"/>
  <c r="E118" i="1"/>
  <c r="M63" i="1"/>
  <c r="M84" i="1"/>
  <c r="N84" i="1"/>
  <c r="L63" i="1"/>
  <c r="L84" i="1"/>
  <c r="L117" i="1"/>
  <c r="M117" i="1"/>
  <c r="G117" i="1"/>
  <c r="E117" i="1" l="1"/>
  <c r="N152" i="1"/>
  <c r="N153" i="1"/>
  <c r="G7" i="1" l="1"/>
  <c r="E7" i="1" s="1"/>
  <c r="G138" i="1" l="1"/>
  <c r="G137" i="1"/>
  <c r="E137" i="1" s="1"/>
  <c r="E138" i="1" l="1"/>
  <c r="G149" i="1"/>
  <c r="E84" i="1"/>
  <c r="G84" i="1"/>
  <c r="N139" i="1"/>
  <c r="M139" i="1"/>
  <c r="L139" i="1"/>
  <c r="G139" i="1"/>
  <c r="N128" i="1"/>
  <c r="N65" i="1" s="1"/>
  <c r="M128" i="1"/>
  <c r="L128" i="1"/>
  <c r="G128" i="1"/>
  <c r="N57" i="1"/>
  <c r="M57" i="1"/>
  <c r="L57" i="1"/>
  <c r="G57" i="1"/>
  <c r="N51" i="1"/>
  <c r="M51" i="1"/>
  <c r="L51" i="1"/>
  <c r="G51" i="1"/>
  <c r="N45" i="1"/>
  <c r="M45" i="1"/>
  <c r="L45" i="1"/>
  <c r="G45" i="1"/>
  <c r="N24" i="1"/>
  <c r="M24" i="1"/>
  <c r="L24" i="1"/>
  <c r="G24" i="1"/>
  <c r="N18" i="1"/>
  <c r="M18" i="1"/>
  <c r="L18" i="1"/>
  <c r="G18" i="1"/>
  <c r="E57" i="1" l="1"/>
  <c r="E65" i="1"/>
  <c r="N63" i="1"/>
  <c r="G63" i="1"/>
  <c r="E63" i="1" s="1"/>
  <c r="E45" i="1" l="1"/>
  <c r="N150" i="1" l="1"/>
  <c r="N151" i="1"/>
  <c r="M37" i="1" l="1"/>
  <c r="E37" i="1" s="1"/>
  <c r="M147" i="1" l="1"/>
  <c r="M38" i="1"/>
  <c r="E38" i="1" s="1"/>
  <c r="M17" i="1"/>
  <c r="E17" i="1" s="1"/>
  <c r="M16" i="1"/>
  <c r="M148" i="1" s="1"/>
  <c r="M8" i="1"/>
  <c r="M13" i="1" s="1"/>
  <c r="E149" i="1" l="1"/>
  <c r="M36" i="1"/>
  <c r="M149" i="1"/>
  <c r="M146" i="1" s="1"/>
  <c r="M152" i="1"/>
  <c r="M151" i="1"/>
  <c r="M15" i="1"/>
  <c r="M153" i="1" l="1"/>
  <c r="M150" i="1" s="1"/>
  <c r="L16" i="1"/>
  <c r="L148" i="1" s="1"/>
  <c r="G135" i="1" l="1"/>
  <c r="E135" i="1" s="1"/>
  <c r="L147" i="1"/>
  <c r="G147" i="1"/>
  <c r="E39" i="1"/>
  <c r="E20" i="1"/>
  <c r="E19" i="1"/>
  <c r="G16" i="1"/>
  <c r="G13" i="1"/>
  <c r="L8" i="1"/>
  <c r="L13" i="1" s="1"/>
  <c r="E13" i="1" l="1"/>
  <c r="G148" i="1"/>
  <c r="E16" i="1"/>
  <c r="E148" i="1" s="1"/>
  <c r="G153" i="1"/>
  <c r="L153" i="1"/>
  <c r="L152" i="1"/>
  <c r="G15" i="1"/>
  <c r="E15" i="1" s="1"/>
  <c r="G152" i="1"/>
  <c r="E139" i="1"/>
  <c r="E51" i="1"/>
  <c r="E24" i="1"/>
  <c r="E18" i="1"/>
  <c r="E128" i="1"/>
  <c r="L36" i="1"/>
  <c r="E36" i="1" s="1"/>
  <c r="G151" i="1"/>
  <c r="L151" i="1"/>
  <c r="L15" i="1"/>
  <c r="E147" i="1"/>
  <c r="E151" i="1" l="1"/>
  <c r="E153" i="1"/>
  <c r="G150" i="1"/>
  <c r="E152" i="1"/>
  <c r="G146" i="1"/>
  <c r="L146" i="1"/>
  <c r="L150" i="1"/>
  <c r="E146" i="1" l="1"/>
  <c r="E150" i="1" l="1"/>
</calcChain>
</file>

<file path=xl/sharedStrings.xml><?xml version="1.0" encoding="utf-8"?>
<sst xmlns="http://schemas.openxmlformats.org/spreadsheetml/2006/main" count="601" uniqueCount="110">
  <si>
    <t>№ п/п</t>
  </si>
  <si>
    <t>Мероприятие подпрограммы</t>
  </si>
  <si>
    <t>Сроки исполнения мероприятия</t>
  </si>
  <si>
    <t>Источники финансирования</t>
  </si>
  <si>
    <t>Ответственный за выполнение мероприятия подпрограммы</t>
  </si>
  <si>
    <t>Итого:</t>
  </si>
  <si>
    <t>Средства бюджета Одинцовского городского округа</t>
  </si>
  <si>
    <t>1.</t>
  </si>
  <si>
    <t>2.</t>
  </si>
  <si>
    <t>Итого по муниципальной программе</t>
  </si>
  <si>
    <t>Всего
(тыс. руб.)</t>
  </si>
  <si>
    <t>1.1.</t>
  </si>
  <si>
    <t>Средства бюджета Московской области</t>
  </si>
  <si>
    <t>1.2.</t>
  </si>
  <si>
    <t>Средства бюджета Российской Федерации</t>
  </si>
  <si>
    <t>2.2.</t>
  </si>
  <si>
    <t>2.3.</t>
  </si>
  <si>
    <t>2.4.</t>
  </si>
  <si>
    <t>2023-2027 годы</t>
  </si>
  <si>
    <t>Управление капитального строительства</t>
  </si>
  <si>
    <t>2.1.</t>
  </si>
  <si>
    <t>4.</t>
  </si>
  <si>
    <t>Объем финансирования по годам (тыс. руб.)</t>
  </si>
  <si>
    <t>Всего</t>
  </si>
  <si>
    <t>В том числе по кварталам:</t>
  </si>
  <si>
    <t>I</t>
  </si>
  <si>
    <t>II</t>
  </si>
  <si>
    <t>III</t>
  </si>
  <si>
    <t>IV</t>
  </si>
  <si>
    <t>Введены в эксплуатацию объекты  культуры муниципальной собственности, единиц</t>
  </si>
  <si>
    <t>Введены в эксплуатацию объекты дошкольного образования, единиц</t>
  </si>
  <si>
    <t>Введены в эксплуатацию объекты дошкольных образовательных организаций в целях синхронизации с жилой застройкой, единиц</t>
  </si>
  <si>
    <t xml:space="preserve">Введены в эксплуатацию объекты общего образования в целях обеспечения односменного режима обучения,  единиц </t>
  </si>
  <si>
    <t>Введены в эксплуатацию объекты общего образования, единиц</t>
  </si>
  <si>
    <t xml:space="preserve">Введены в эксплуатацию объекты общего образования в целях синхронизации с жилой застройкой, единиц </t>
  </si>
  <si>
    <t>Введены в эксплуатацию объекты общего образования в рамках реализации мероприятий по модернизации инфраструктуры общего образования в отдельных субъектах Российской Федерации, единиц</t>
  </si>
  <si>
    <t xml:space="preserve">Введены в эксплуатацию объекты для создания дополнительных мест 
в общеобразовательных организациях в связи с ростом числа учащихся вызванным демографическим фактором, единиц
</t>
  </si>
  <si>
    <t>Введены в эксплуатацию объекты дошкольного образования  с ясельными группами, единиц</t>
  </si>
  <si>
    <t>-</t>
  </si>
  <si>
    <t>2023 год</t>
  </si>
  <si>
    <t>4.1.</t>
  </si>
  <si>
    <t>4.2.</t>
  </si>
  <si>
    <t>5.</t>
  </si>
  <si>
    <t>Согласовано:</t>
  </si>
  <si>
    <t>Начальник Управления бухгалтерского учета и отчетности</t>
  </si>
  <si>
    <t>Н.А. Стародубова</t>
  </si>
  <si>
    <t>Администрации Одинцовского городского округа,</t>
  </si>
  <si>
    <t>Главный бухгалтер</t>
  </si>
  <si>
    <t>1.3</t>
  </si>
  <si>
    <t>2024 год</t>
  </si>
  <si>
    <t>2025 год</t>
  </si>
  <si>
    <t>2026 год</t>
  </si>
  <si>
    <t xml:space="preserve">Введены в эксплуатацию объекты дошкольного образования муниципальной собственности, единиц </t>
  </si>
  <si>
    <t>Введены в эксплуатацию объекты общего образования муниципальной собственности, единиц</t>
  </si>
  <si>
    <t>2027 год</t>
  </si>
  <si>
    <t>Итого по подпрограмме 2:</t>
  </si>
  <si>
    <t>Итого по подпрограмме 3:</t>
  </si>
  <si>
    <t>Подпрограмма 2 "Строительство (реконструкция), капитальный ремонт объектов культуры"</t>
  </si>
  <si>
    <t>Перечень мероприятий муниципальной программы Одинцовского городского округа Московской области «Строительство и капитальный ремонт объектов социальной инфраструктуры»</t>
  </si>
  <si>
    <t>Подпрограмма 3 "Строительство (реконструкция), капитальный ремонт объектов образования"</t>
  </si>
  <si>
    <t>3.</t>
  </si>
  <si>
    <t>3.1.</t>
  </si>
  <si>
    <t>3.2.</t>
  </si>
  <si>
    <t>Проведен капитальный ремонт дошкольных образовательных организаций, единиц</t>
  </si>
  <si>
    <t>4.3.</t>
  </si>
  <si>
    <t>4.4.</t>
  </si>
  <si>
    <t>4.5.</t>
  </si>
  <si>
    <t>5.1.</t>
  </si>
  <si>
    <t>5.2.</t>
  </si>
  <si>
    <t>6.</t>
  </si>
  <si>
    <t>6.1.</t>
  </si>
  <si>
    <t>Оснащены средствами обучения и воспитания отремонтированные здания общеобразовательных организаций, единиц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</si>
  <si>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единиц</t>
  </si>
  <si>
    <t xml:space="preserve">Осуществлено устройство спортивных и детских площадок на территории муниципальных общеобразовательных организаций, единиц
</t>
  </si>
  <si>
    <t>Благоустроены территории  муниципальных общеобразовательных организаций, единиц</t>
  </si>
  <si>
    <t>Оснащены средствами обучения и воспитания отремонтированные здания муниципальных дошкольных образовательных организаций и дошкольных отделений муниципальных общеобразовательных организаций, единиц</t>
  </si>
  <si>
    <t>Управление образования</t>
  </si>
  <si>
    <t>Выполнены в полном объеме мероприятия по капитальному ремонту общеобразовательных организаций, единиц</t>
  </si>
  <si>
    <t>3.3.</t>
  </si>
  <si>
    <t>Мероприятие 06.03. 
Проведение капитального ремонта, технического переоснащения и благоустройства территорий дошкольных образовательных организаций</t>
  </si>
  <si>
    <t>Проведен капитальный ремонт, технически переоснащены и благоустроены территории дошкольных образовательных организаций, единиц</t>
  </si>
  <si>
    <t xml:space="preserve">
Приложение 1
к постановлению Администрации
Одинцовского городского округа
Московской области
от _________________№ ________
«Приложение 1 к муниципальной программе
</t>
  </si>
  <si>
    <t>».</t>
  </si>
  <si>
    <t xml:space="preserve"> Н.В. Хворостьянова</t>
  </si>
  <si>
    <r>
      <rPr>
        <b/>
        <sz val="12"/>
        <rFont val="Times New Roman"/>
        <family val="1"/>
        <charset val="204"/>
      </rPr>
      <t>Основное мероприятие 01.</t>
    </r>
    <r>
      <rPr>
        <sz val="12"/>
        <rFont val="Times New Roman"/>
        <family val="1"/>
        <charset val="204"/>
      </rPr>
      <t xml:space="preserve">
Организация строительства (реконструкции) объектов культуры 
</t>
    </r>
  </si>
  <si>
    <r>
      <t xml:space="preserve">Мероприятие 01.01. 
</t>
    </r>
    <r>
      <rPr>
        <sz val="12"/>
        <rFont val="Times New Roman"/>
        <family val="1"/>
        <charset val="204"/>
      </rPr>
      <t>Строительство (реконструкция) объектов культуры муниципальной собственности</t>
    </r>
  </si>
  <si>
    <r>
      <rPr>
        <b/>
        <sz val="12"/>
        <rFont val="Times New Roman"/>
        <family val="1"/>
        <charset val="204"/>
      </rPr>
      <t>Основное мероприятие 01.</t>
    </r>
    <r>
      <rPr>
        <sz val="12"/>
        <rFont val="Times New Roman"/>
        <family val="1"/>
        <charset val="204"/>
      </rPr>
      <t xml:space="preserve"> 
Организация строительства (реконструкции) объектов дошкольного образования</t>
    </r>
  </si>
  <si>
    <r>
      <rPr>
        <b/>
        <i/>
        <sz val="12"/>
        <rFont val="Times New Roman"/>
        <family val="1"/>
        <charset val="204"/>
      </rPr>
      <t xml:space="preserve">Мероприятие 01.01. 
</t>
    </r>
    <r>
      <rPr>
        <sz val="12"/>
        <rFont val="Times New Roman"/>
        <family val="1"/>
        <charset val="204"/>
      </rPr>
      <t>Проектирование и строительство дошкольных образовательных организаций</t>
    </r>
  </si>
  <si>
    <r>
      <rPr>
        <b/>
        <i/>
        <sz val="12"/>
        <rFont val="Times New Roman"/>
        <family val="1"/>
        <charset val="204"/>
      </rPr>
      <t>Мероприятие 01.02.</t>
    </r>
    <r>
      <rPr>
        <sz val="12"/>
        <rFont val="Times New Roman"/>
        <family val="1"/>
        <charset val="204"/>
      </rPr>
      <t xml:space="preserve"> 
Проектирование и строительство дошкольных образовательных организаций в целях синхронизации с жилой застройкой</t>
    </r>
  </si>
  <si>
    <r>
      <rPr>
        <b/>
        <i/>
        <sz val="12"/>
        <rFont val="Times New Roman"/>
        <family val="1"/>
        <charset val="204"/>
      </rPr>
      <t>Мероприятие 01.05.</t>
    </r>
    <r>
      <rPr>
        <sz val="12"/>
        <rFont val="Times New Roman"/>
        <family val="1"/>
        <charset val="204"/>
      </rPr>
      <t xml:space="preserve"> 
Строительство (реконструкция) объектов дошкольного образования муниципальной собственности
</t>
    </r>
  </si>
  <si>
    <r>
      <rPr>
        <b/>
        <sz val="12"/>
        <rFont val="Times New Roman"/>
        <family val="1"/>
        <charset val="204"/>
      </rPr>
      <t>Основное мероприятие 02.</t>
    </r>
    <r>
      <rPr>
        <sz val="12"/>
        <rFont val="Times New Roman"/>
        <family val="1"/>
        <charset val="204"/>
      </rPr>
      <t xml:space="preserve"> 
Организация строительства (реконструкции) объектов общего образования </t>
    </r>
  </si>
  <si>
    <r>
      <rPr>
        <b/>
        <i/>
        <sz val="12"/>
        <rFont val="Times New Roman"/>
        <family val="1"/>
        <charset val="204"/>
      </rPr>
      <t xml:space="preserve">Мероприятие 02.02. 
</t>
    </r>
    <r>
      <rPr>
        <sz val="12"/>
        <rFont val="Times New Roman"/>
        <family val="1"/>
        <charset val="204"/>
      </rPr>
      <t>Строительство (реконструкция) объектов общего образования муниципальной собственности</t>
    </r>
  </si>
  <si>
    <r>
      <rPr>
        <b/>
        <i/>
        <sz val="12"/>
        <rFont val="Times New Roman"/>
        <family val="1"/>
        <charset val="204"/>
      </rPr>
      <t xml:space="preserve">Мероприятие 02.03. 
</t>
    </r>
    <r>
      <rPr>
        <sz val="12"/>
        <rFont val="Times New Roman"/>
        <family val="1"/>
        <charset val="204"/>
      </rPr>
      <t xml:space="preserve">Капитальные вложения в объекты общего образования
</t>
    </r>
  </si>
  <si>
    <r>
      <rPr>
        <b/>
        <i/>
        <sz val="12"/>
        <rFont val="Times New Roman"/>
        <family val="1"/>
        <charset val="204"/>
      </rPr>
      <t xml:space="preserve">Мероприятие 02.04. 
</t>
    </r>
    <r>
      <rPr>
        <sz val="12"/>
        <rFont val="Times New Roman"/>
        <family val="1"/>
        <charset val="204"/>
      </rPr>
      <t xml:space="preserve">Капитальные вложения в общеобразовательные организации в целях обеспечения односменного режима обучения       
</t>
    </r>
  </si>
  <si>
    <r>
      <rPr>
        <b/>
        <i/>
        <sz val="12"/>
        <rFont val="Times New Roman"/>
        <family val="1"/>
        <charset val="204"/>
      </rPr>
      <t xml:space="preserve">Мероприятие 02.05. 
</t>
    </r>
    <r>
      <rPr>
        <sz val="12"/>
        <rFont val="Times New Roman"/>
        <family val="1"/>
        <charset val="204"/>
      </rPr>
      <t xml:space="preserve">Капитальные вложения в объекты общего образования в целях синхронизации с жилой застройкой                 
</t>
    </r>
  </si>
  <si>
    <r>
      <rPr>
        <b/>
        <sz val="12"/>
        <rFont val="Times New Roman"/>
        <family val="1"/>
        <charset val="204"/>
      </rPr>
      <t>Основное мероприятие 06.</t>
    </r>
    <r>
      <rPr>
        <sz val="12"/>
        <rFont val="Times New Roman"/>
        <family val="1"/>
        <charset val="204"/>
      </rPr>
      <t xml:space="preserve"> 
Капитальный ремонт объектов дошкольного образования</t>
    </r>
  </si>
  <si>
    <r>
      <rPr>
        <b/>
        <i/>
        <sz val="12"/>
        <rFont val="Times New Roman"/>
        <family val="1"/>
        <charset val="204"/>
      </rPr>
      <t xml:space="preserve">Мероприятие 06.01. 
</t>
    </r>
    <r>
      <rPr>
        <sz val="12"/>
        <rFont val="Times New Roman"/>
        <family val="1"/>
        <charset val="204"/>
      </rPr>
      <t xml:space="preserve"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  
</t>
    </r>
  </si>
  <si>
    <r>
      <rPr>
        <b/>
        <sz val="12"/>
        <rFont val="Times New Roman"/>
        <family val="1"/>
        <charset val="204"/>
      </rPr>
      <t xml:space="preserve">Мероприятие 06.02. 
</t>
    </r>
    <r>
      <rPr>
        <sz val="12"/>
        <rFont val="Times New Roman"/>
        <family val="1"/>
        <charset val="204"/>
      </rPr>
      <t xml:space="preserve"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     
</t>
    </r>
  </si>
  <si>
    <r>
      <rPr>
        <b/>
        <sz val="12"/>
        <rFont val="Times New Roman"/>
        <family val="1"/>
        <charset val="204"/>
      </rPr>
      <t>Основное мероприятие 07.</t>
    </r>
    <r>
      <rPr>
        <sz val="12"/>
        <rFont val="Times New Roman"/>
        <family val="1"/>
        <charset val="204"/>
      </rPr>
      <t xml:space="preserve"> 
Модернизация школьных систем образования в рамках государственной программы Российской Федерации «Развитие образования»</t>
    </r>
  </si>
  <si>
    <r>
      <rPr>
        <b/>
        <i/>
        <sz val="12"/>
        <rFont val="Times New Roman"/>
        <family val="1"/>
        <charset val="204"/>
      </rPr>
      <t xml:space="preserve">Мероприятие 07.01. 
</t>
    </r>
    <r>
      <rPr>
        <sz val="12"/>
        <rFont val="Times New Roman"/>
        <family val="1"/>
        <charset val="204"/>
      </rPr>
      <t xml:space="preserve">Проведение работ по капитальному ремонту зданий региональных (муниципальных) общеобразовательных организаций  
</t>
    </r>
  </si>
  <si>
    <r>
      <rPr>
        <b/>
        <i/>
        <sz val="12"/>
        <rFont val="Times New Roman"/>
        <family val="1"/>
        <charset val="204"/>
      </rPr>
      <t xml:space="preserve">Мероприятие 07.02. 
</t>
    </r>
    <r>
      <rPr>
        <sz val="12"/>
        <rFont val="Times New Roman"/>
        <family val="1"/>
        <charset val="204"/>
      </rPr>
      <t xml:space="preserve">Оснащение отремонтированных зданий общеобразовательных организаций средствами обучения и воспитания    
</t>
    </r>
  </si>
  <si>
    <r>
      <rPr>
        <b/>
        <i/>
        <sz val="12"/>
        <rFont val="Times New Roman"/>
        <family val="1"/>
        <charset val="204"/>
      </rPr>
      <t xml:space="preserve">Мероприятие 07.03. 
</t>
    </r>
    <r>
      <rPr>
        <sz val="12"/>
        <rFont val="Times New Roman"/>
        <family val="1"/>
        <charset val="204"/>
      </rPr>
      <t xml:space="preserve">Разработка проектно-сметной документации на проведение капитального ремонта зданий муниципальных общеобразовательных организаций  
</t>
    </r>
  </si>
  <si>
    <r>
      <rPr>
        <b/>
        <i/>
        <sz val="12"/>
        <rFont val="Times New Roman"/>
        <family val="1"/>
        <charset val="204"/>
      </rPr>
      <t xml:space="preserve">Мероприятие 07.04. 
</t>
    </r>
    <r>
      <rPr>
        <sz val="12"/>
        <rFont val="Times New Roman"/>
        <family val="1"/>
        <charset val="204"/>
      </rPr>
      <t>Благоустройство территорий муниципальных общеобразовательных организаций, в зданиях которых выполнен капитальный ремонт</t>
    </r>
  </si>
  <si>
    <r>
      <rPr>
        <b/>
        <i/>
        <sz val="12"/>
        <rFont val="Times New Roman"/>
        <family val="1"/>
        <charset val="204"/>
      </rPr>
      <t xml:space="preserve">Мероприятие 07.05. 
</t>
    </r>
    <r>
      <rPr>
        <sz val="12"/>
        <rFont val="Times New Roman"/>
        <family val="1"/>
        <charset val="204"/>
      </rPr>
      <t xml:space="preserve">Устройство спортивных и детских площадок на территории муниципальных общеобразовательных организаций    
</t>
    </r>
  </si>
  <si>
    <r>
      <rPr>
        <b/>
        <sz val="12"/>
        <rFont val="Times New Roman"/>
        <family val="1"/>
        <charset val="204"/>
      </rPr>
      <t xml:space="preserve">Основное мероприятие Е1. 
</t>
    </r>
    <r>
      <rPr>
        <sz val="12"/>
        <rFont val="Times New Roman"/>
        <family val="1"/>
        <charset val="204"/>
      </rPr>
      <t>«Современная школа»</t>
    </r>
  </si>
  <si>
    <r>
      <rPr>
        <b/>
        <i/>
        <sz val="12"/>
        <rFont val="Times New Roman"/>
        <family val="1"/>
        <charset val="204"/>
      </rPr>
      <t>Мероприятие Е1.02.</t>
    </r>
    <r>
      <rPr>
        <sz val="12"/>
        <rFont val="Times New Roman"/>
        <family val="1"/>
        <charset val="204"/>
      </rPr>
      <t xml:space="preserve"> 
Модернизация инфраструктуры общего образования в отдельных субъектах Российской Федерации объектов муниципальной собственности</t>
    </r>
  </si>
  <si>
    <r>
      <rPr>
        <b/>
        <i/>
        <sz val="12"/>
        <rFont val="Times New Roman"/>
        <family val="1"/>
        <charset val="204"/>
      </rPr>
      <t>Мероприятие Е1.04.</t>
    </r>
    <r>
      <rPr>
        <sz val="12"/>
        <rFont val="Times New Roman"/>
        <family val="1"/>
        <charset val="204"/>
      </rPr>
      <t xml:space="preserve">
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
</t>
    </r>
  </si>
  <si>
    <r>
      <rPr>
        <b/>
        <sz val="12"/>
        <rFont val="Times New Roman"/>
        <family val="1"/>
        <charset val="204"/>
      </rPr>
      <t>Основное мероприятие Р2. 
"</t>
    </r>
    <r>
      <rPr>
        <sz val="12"/>
        <rFont val="Times New Roman"/>
        <family val="1"/>
        <charset val="204"/>
      </rPr>
      <t>Содействие занятости"</t>
    </r>
  </si>
  <si>
    <r>
      <rPr>
        <b/>
        <i/>
        <sz val="12"/>
        <rFont val="Times New Roman"/>
        <family val="1"/>
        <charset val="204"/>
      </rPr>
      <t>Мероприятие Р2.01</t>
    </r>
    <r>
      <rPr>
        <sz val="12"/>
        <rFont val="Times New Roman"/>
        <family val="1"/>
        <charset val="204"/>
      </rPr>
      <t>. 
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  </r>
  </si>
  <si>
    <t>Начальник Управления капитального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</si>
</sst>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4" borderId="0" xfId="0" applyFont="1" applyFill="1"/>
    <xf numFmtId="0" fontId="3" fillId="0" borderId="0" xfId="0" applyFont="1" applyFill="1"/>
    <xf numFmtId="0" fontId="4" fillId="0" borderId="0" xfId="0" applyFont="1" applyFill="1" applyBorder="1"/>
    <xf numFmtId="0" fontId="3" fillId="2" borderId="0" xfId="0" applyFont="1" applyFill="1"/>
    <xf numFmtId="165" fontId="2" fillId="6" borderId="1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top" wrapText="1"/>
    </xf>
    <xf numFmtId="165" fontId="2" fillId="6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3" borderId="0" xfId="0" applyFont="1" applyFill="1"/>
    <xf numFmtId="0" fontId="6" fillId="0" borderId="2" xfId="0" applyFont="1" applyFill="1" applyBorder="1" applyAlignment="1">
      <alignment vertical="center" wrapText="1"/>
    </xf>
    <xf numFmtId="165" fontId="2" fillId="6" borderId="4" xfId="0" applyNumberFormat="1" applyFont="1" applyFill="1" applyBorder="1" applyAlignment="1">
      <alignment horizontal="center" vertical="center" wrapText="1"/>
    </xf>
    <xf numFmtId="165" fontId="2" fillId="6" borderId="8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top" wrapText="1"/>
    </xf>
    <xf numFmtId="165" fontId="2" fillId="0" borderId="8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49" fontId="11" fillId="0" borderId="0" xfId="0" applyNumberFormat="1" applyFont="1" applyFill="1" applyAlignment="1"/>
    <xf numFmtId="164" fontId="11" fillId="0" borderId="0" xfId="0" applyNumberFormat="1" applyFont="1" applyFill="1" applyAlignment="1"/>
    <xf numFmtId="164" fontId="11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/>
    <xf numFmtId="164" fontId="11" fillId="0" borderId="0" xfId="0" applyNumberFormat="1" applyFont="1" applyFill="1"/>
    <xf numFmtId="164" fontId="11" fillId="0" borderId="0" xfId="0" applyNumberFormat="1" applyFont="1" applyFill="1" applyBorder="1"/>
    <xf numFmtId="0" fontId="11" fillId="0" borderId="0" xfId="0" applyFont="1" applyFill="1" applyAlignment="1">
      <alignment horizontal="justify"/>
    </xf>
    <xf numFmtId="0" fontId="11" fillId="0" borderId="0" xfId="0" applyFont="1" applyFill="1" applyAlignment="1">
      <alignment horizontal="left"/>
    </xf>
    <xf numFmtId="165" fontId="3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Border="1"/>
    <xf numFmtId="0" fontId="6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left" vertical="top" wrapText="1"/>
    </xf>
    <xf numFmtId="165" fontId="2" fillId="6" borderId="2" xfId="0" applyNumberFormat="1" applyFont="1" applyFill="1" applyBorder="1" applyAlignment="1">
      <alignment horizontal="center" vertical="center" wrapText="1"/>
    </xf>
    <xf numFmtId="165" fontId="2" fillId="6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49" fontId="11" fillId="0" borderId="0" xfId="0" applyNumberFormat="1" applyFont="1" applyFill="1" applyAlignment="1">
      <alignment horizontal="left" vertical="top"/>
    </xf>
    <xf numFmtId="165" fontId="6" fillId="0" borderId="1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165" fontId="2" fillId="6" borderId="2" xfId="0" applyNumberFormat="1" applyFont="1" applyFill="1" applyBorder="1" applyAlignment="1">
      <alignment horizontal="center" vertical="center" wrapText="1"/>
    </xf>
    <xf numFmtId="165" fontId="2" fillId="6" borderId="7" xfId="0" applyNumberFormat="1" applyFont="1" applyFill="1" applyBorder="1" applyAlignment="1">
      <alignment horizontal="center" vertical="center" wrapText="1"/>
    </xf>
    <xf numFmtId="165" fontId="2" fillId="6" borderId="3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wrapText="1"/>
    </xf>
    <xf numFmtId="0" fontId="3" fillId="6" borderId="5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9" fontId="11" fillId="0" borderId="0" xfId="0" applyNumberFormat="1" applyFont="1" applyFill="1" applyAlignment="1">
      <alignment horizontal="left" vertical="top"/>
    </xf>
    <xf numFmtId="0" fontId="3" fillId="0" borderId="6" xfId="0" applyFont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49" fontId="2" fillId="6" borderId="5" xfId="0" applyNumberFormat="1" applyFont="1" applyFill="1" applyBorder="1" applyAlignment="1">
      <alignment horizontal="center" vertical="top" wrapText="1"/>
    </xf>
    <xf numFmtId="49" fontId="2" fillId="6" borderId="6" xfId="0" applyNumberFormat="1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vertical="top" wrapText="1"/>
    </xf>
    <xf numFmtId="0" fontId="2" fillId="6" borderId="5" xfId="0" applyFont="1" applyFill="1" applyBorder="1" applyAlignment="1">
      <alignment vertical="top" wrapText="1"/>
    </xf>
    <xf numFmtId="0" fontId="2" fillId="6" borderId="6" xfId="0" applyFont="1" applyFill="1" applyBorder="1" applyAlignment="1">
      <alignment vertical="top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61"/>
  <sheetViews>
    <sheetView tabSelected="1" view="pageBreakPreview" zoomScale="70" zoomScaleNormal="70" zoomScaleSheetLayoutView="70" workbookViewId="0">
      <selection activeCell="G150" sqref="G150:K150"/>
    </sheetView>
  </sheetViews>
  <sheetFormatPr defaultColWidth="8.85546875" defaultRowHeight="15" x14ac:dyDescent="0.25"/>
  <cols>
    <col min="1" max="1" width="5.85546875" style="5" customWidth="1"/>
    <col min="2" max="2" width="44.5703125" style="5" customWidth="1"/>
    <col min="3" max="3" width="19.7109375" style="5" customWidth="1"/>
    <col min="4" max="4" width="24.5703125" style="31" customWidth="1"/>
    <col min="5" max="6" width="20.28515625" style="5" customWidth="1"/>
    <col min="7" max="7" width="7.140625" style="5" customWidth="1"/>
    <col min="8" max="8" width="6" style="5" customWidth="1"/>
    <col min="9" max="9" width="6.140625" style="5" customWidth="1"/>
    <col min="10" max="10" width="6.5703125" style="5" customWidth="1"/>
    <col min="11" max="11" width="7" style="3" customWidth="1"/>
    <col min="12" max="14" width="19.140625" style="32" customWidth="1"/>
    <col min="15" max="15" width="20.5703125" style="5" customWidth="1"/>
    <col min="16" max="77" width="8.85546875" style="4"/>
    <col min="78" max="16384" width="8.85546875" style="5"/>
  </cols>
  <sheetData>
    <row r="1" spans="1:77" ht="144.75" customHeight="1" x14ac:dyDescent="0.25">
      <c r="A1" s="1"/>
      <c r="B1" s="1"/>
      <c r="C1" s="1"/>
      <c r="D1" s="2"/>
      <c r="E1" s="1"/>
      <c r="F1" s="1"/>
      <c r="G1" s="1"/>
      <c r="H1" s="1"/>
      <c r="I1" s="1"/>
      <c r="J1" s="1"/>
      <c r="L1" s="3"/>
      <c r="M1" s="3"/>
      <c r="N1" s="176" t="s">
        <v>81</v>
      </c>
      <c r="O1" s="176"/>
    </row>
    <row r="2" spans="1:77" ht="35.450000000000003" customHeight="1" x14ac:dyDescent="0.25">
      <c r="A2" s="6"/>
      <c r="B2" s="138" t="s">
        <v>58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77" ht="55.9" customHeight="1" x14ac:dyDescent="0.25">
      <c r="A3" s="136" t="s">
        <v>0</v>
      </c>
      <c r="B3" s="136" t="s">
        <v>1</v>
      </c>
      <c r="C3" s="136" t="s">
        <v>2</v>
      </c>
      <c r="D3" s="136" t="s">
        <v>3</v>
      </c>
      <c r="E3" s="136" t="s">
        <v>10</v>
      </c>
      <c r="F3" s="61"/>
      <c r="G3" s="137" t="s">
        <v>22</v>
      </c>
      <c r="H3" s="102"/>
      <c r="I3" s="102"/>
      <c r="J3" s="102"/>
      <c r="K3" s="102"/>
      <c r="L3" s="102"/>
      <c r="M3" s="102"/>
      <c r="N3" s="102"/>
      <c r="O3" s="136" t="s">
        <v>4</v>
      </c>
    </row>
    <row r="4" spans="1:77" ht="23.45" customHeight="1" x14ac:dyDescent="0.25">
      <c r="A4" s="136"/>
      <c r="B4" s="136"/>
      <c r="C4" s="136"/>
      <c r="D4" s="136"/>
      <c r="E4" s="136"/>
      <c r="F4" s="61">
        <v>2023</v>
      </c>
      <c r="G4" s="137">
        <v>2024</v>
      </c>
      <c r="H4" s="102"/>
      <c r="I4" s="102"/>
      <c r="J4" s="102"/>
      <c r="K4" s="103"/>
      <c r="L4" s="60">
        <v>2025</v>
      </c>
      <c r="M4" s="60">
        <v>2026</v>
      </c>
      <c r="N4" s="60">
        <v>2027</v>
      </c>
      <c r="O4" s="136"/>
    </row>
    <row r="5" spans="1:77" ht="23.45" customHeight="1" x14ac:dyDescent="0.2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1">
        <v>6</v>
      </c>
      <c r="G5" s="137">
        <v>7</v>
      </c>
      <c r="H5" s="102"/>
      <c r="I5" s="102"/>
      <c r="J5" s="102"/>
      <c r="K5" s="103"/>
      <c r="L5" s="60">
        <v>8</v>
      </c>
      <c r="M5" s="60">
        <v>9</v>
      </c>
      <c r="N5" s="60">
        <v>10</v>
      </c>
      <c r="O5" s="60">
        <v>11</v>
      </c>
    </row>
    <row r="6" spans="1:77" s="7" customFormat="1" ht="22.9" customHeight="1" x14ac:dyDescent="0.25">
      <c r="A6" s="60"/>
      <c r="B6" s="139" t="s">
        <v>57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77" s="7" customFormat="1" ht="22.9" customHeight="1" x14ac:dyDescent="0.25">
      <c r="A7" s="104" t="s">
        <v>7</v>
      </c>
      <c r="B7" s="140" t="s">
        <v>84</v>
      </c>
      <c r="C7" s="143" t="s">
        <v>18</v>
      </c>
      <c r="D7" s="56" t="s">
        <v>5</v>
      </c>
      <c r="E7" s="8">
        <f>G7+L7+M7+N7</f>
        <v>0</v>
      </c>
      <c r="F7" s="57">
        <v>0</v>
      </c>
      <c r="G7" s="106">
        <f>SUM(L7:M7)</f>
        <v>0</v>
      </c>
      <c r="H7" s="149"/>
      <c r="I7" s="149"/>
      <c r="J7" s="149"/>
      <c r="K7" s="150"/>
      <c r="L7" s="8">
        <v>0</v>
      </c>
      <c r="M7" s="8">
        <v>0</v>
      </c>
      <c r="N7" s="8">
        <f>N8</f>
        <v>0</v>
      </c>
      <c r="O7" s="14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</row>
    <row r="8" spans="1:77" ht="53.45" customHeight="1" x14ac:dyDescent="0.25">
      <c r="A8" s="142"/>
      <c r="B8" s="141"/>
      <c r="C8" s="144"/>
      <c r="D8" s="9" t="s">
        <v>6</v>
      </c>
      <c r="E8" s="8">
        <f>E9</f>
        <v>0</v>
      </c>
      <c r="F8" s="57">
        <v>0</v>
      </c>
      <c r="G8" s="106">
        <v>0</v>
      </c>
      <c r="H8" s="149"/>
      <c r="I8" s="149"/>
      <c r="J8" s="149"/>
      <c r="K8" s="150"/>
      <c r="L8" s="10">
        <f>L9</f>
        <v>0</v>
      </c>
      <c r="M8" s="10">
        <f>M9</f>
        <v>0</v>
      </c>
      <c r="N8" s="8">
        <f>N9</f>
        <v>0</v>
      </c>
      <c r="O8" s="145"/>
    </row>
    <row r="9" spans="1:77" ht="60.75" customHeight="1" x14ac:dyDescent="0.25">
      <c r="A9" s="49" t="s">
        <v>11</v>
      </c>
      <c r="B9" s="62" t="s">
        <v>85</v>
      </c>
      <c r="C9" s="46" t="s">
        <v>18</v>
      </c>
      <c r="D9" s="50" t="s">
        <v>6</v>
      </c>
      <c r="E9" s="59">
        <f>G9+L9+M9+N9</f>
        <v>0</v>
      </c>
      <c r="F9" s="47">
        <v>0</v>
      </c>
      <c r="G9" s="101">
        <v>0</v>
      </c>
      <c r="H9" s="149"/>
      <c r="I9" s="149"/>
      <c r="J9" s="149"/>
      <c r="K9" s="150"/>
      <c r="L9" s="11">
        <v>0</v>
      </c>
      <c r="M9" s="11">
        <v>0</v>
      </c>
      <c r="N9" s="59">
        <v>0</v>
      </c>
      <c r="O9" s="49" t="s">
        <v>19</v>
      </c>
    </row>
    <row r="10" spans="1:77" ht="21" customHeight="1" x14ac:dyDescent="0.25">
      <c r="A10" s="84"/>
      <c r="B10" s="146" t="s">
        <v>29</v>
      </c>
      <c r="C10" s="84"/>
      <c r="D10" s="81"/>
      <c r="E10" s="154" t="s">
        <v>23</v>
      </c>
      <c r="F10" s="76" t="s">
        <v>39</v>
      </c>
      <c r="G10" s="154" t="s">
        <v>49</v>
      </c>
      <c r="H10" s="155" t="s">
        <v>24</v>
      </c>
      <c r="I10" s="156"/>
      <c r="J10" s="156"/>
      <c r="K10" s="157"/>
      <c r="L10" s="96" t="s">
        <v>50</v>
      </c>
      <c r="M10" s="96" t="s">
        <v>51</v>
      </c>
      <c r="N10" s="96" t="s">
        <v>54</v>
      </c>
      <c r="O10" s="88"/>
    </row>
    <row r="11" spans="1:77" ht="31.5" customHeight="1" x14ac:dyDescent="0.25">
      <c r="A11" s="85"/>
      <c r="B11" s="147"/>
      <c r="C11" s="85"/>
      <c r="D11" s="82"/>
      <c r="E11" s="148"/>
      <c r="F11" s="77"/>
      <c r="G11" s="148"/>
      <c r="H11" s="59" t="s">
        <v>25</v>
      </c>
      <c r="I11" s="59" t="s">
        <v>26</v>
      </c>
      <c r="J11" s="59" t="s">
        <v>27</v>
      </c>
      <c r="K11" s="59" t="s">
        <v>28</v>
      </c>
      <c r="L11" s="97"/>
      <c r="M11" s="97"/>
      <c r="N11" s="97"/>
      <c r="O11" s="89"/>
    </row>
    <row r="12" spans="1:77" ht="29.45" customHeight="1" x14ac:dyDescent="0.25">
      <c r="A12" s="122"/>
      <c r="B12" s="148"/>
      <c r="C12" s="122"/>
      <c r="D12" s="148"/>
      <c r="E12" s="12" t="s">
        <v>38</v>
      </c>
      <c r="F12" s="12"/>
      <c r="G12" s="59" t="s">
        <v>38</v>
      </c>
      <c r="H12" s="59" t="s">
        <v>38</v>
      </c>
      <c r="I12" s="59" t="s">
        <v>38</v>
      </c>
      <c r="J12" s="59" t="s">
        <v>38</v>
      </c>
      <c r="K12" s="59" t="s">
        <v>38</v>
      </c>
      <c r="L12" s="59" t="s">
        <v>38</v>
      </c>
      <c r="M12" s="12" t="s">
        <v>38</v>
      </c>
      <c r="N12" s="12" t="s">
        <v>38</v>
      </c>
      <c r="O12" s="89"/>
    </row>
    <row r="13" spans="1:77" s="16" customFormat="1" ht="51.6" customHeight="1" x14ac:dyDescent="0.25">
      <c r="A13" s="13"/>
      <c r="B13" s="14" t="s">
        <v>55</v>
      </c>
      <c r="C13" s="55" t="s">
        <v>18</v>
      </c>
      <c r="D13" s="15" t="s">
        <v>6</v>
      </c>
      <c r="E13" s="64">
        <f>G13+L13+M13+N13</f>
        <v>0</v>
      </c>
      <c r="F13" s="53">
        <v>0</v>
      </c>
      <c r="G13" s="153">
        <f>G8</f>
        <v>0</v>
      </c>
      <c r="H13" s="102"/>
      <c r="I13" s="102"/>
      <c r="J13" s="102"/>
      <c r="K13" s="103"/>
      <c r="L13" s="54">
        <f>L8</f>
        <v>0</v>
      </c>
      <c r="M13" s="54">
        <f>M8</f>
        <v>0</v>
      </c>
      <c r="N13" s="64">
        <f>N8</f>
        <v>0</v>
      </c>
      <c r="O13" s="48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</row>
    <row r="14" spans="1:77" s="7" customFormat="1" ht="24" customHeight="1" x14ac:dyDescent="0.25">
      <c r="A14" s="17"/>
      <c r="B14" s="139" t="s">
        <v>59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</row>
    <row r="15" spans="1:77" ht="22.9" customHeight="1" x14ac:dyDescent="0.25">
      <c r="A15" s="113" t="s">
        <v>7</v>
      </c>
      <c r="B15" s="115" t="s">
        <v>86</v>
      </c>
      <c r="C15" s="104" t="s">
        <v>18</v>
      </c>
      <c r="D15" s="56" t="s">
        <v>5</v>
      </c>
      <c r="E15" s="18">
        <f>F15+G15+L15+M15+N15</f>
        <v>535760.02292999998</v>
      </c>
      <c r="F15" s="19">
        <f>F24+F30+F18</f>
        <v>449835.13917000004</v>
      </c>
      <c r="G15" s="106">
        <f>G16+G17</f>
        <v>85252.540000000008</v>
      </c>
      <c r="H15" s="102"/>
      <c r="I15" s="102"/>
      <c r="J15" s="102"/>
      <c r="K15" s="103"/>
      <c r="L15" s="10">
        <f>SUM(L16:L17)</f>
        <v>672.34375999999997</v>
      </c>
      <c r="M15" s="10">
        <f>SUM(M16:M17)</f>
        <v>0</v>
      </c>
      <c r="N15" s="8">
        <v>0</v>
      </c>
      <c r="O15" s="104"/>
    </row>
    <row r="16" spans="1:77" ht="43.15" customHeight="1" x14ac:dyDescent="0.25">
      <c r="A16" s="133"/>
      <c r="B16" s="158"/>
      <c r="C16" s="105"/>
      <c r="D16" s="56" t="s">
        <v>12</v>
      </c>
      <c r="E16" s="18">
        <f>F16+G16+L16+M16+N16</f>
        <v>465032.10000000003</v>
      </c>
      <c r="F16" s="57">
        <f>F19+F25+F31</f>
        <v>391772.89</v>
      </c>
      <c r="G16" s="106">
        <f>SUM(G19+G25)</f>
        <v>73259.210000000006</v>
      </c>
      <c r="H16" s="102"/>
      <c r="I16" s="102"/>
      <c r="J16" s="102"/>
      <c r="K16" s="103"/>
      <c r="L16" s="8">
        <f>SUM(L19+L25)</f>
        <v>0</v>
      </c>
      <c r="M16" s="8">
        <f>SUM(M19+M25)</f>
        <v>0</v>
      </c>
      <c r="N16" s="8">
        <v>0</v>
      </c>
      <c r="O16" s="123"/>
    </row>
    <row r="17" spans="1:77" ht="54.6" customHeight="1" x14ac:dyDescent="0.25">
      <c r="A17" s="134"/>
      <c r="B17" s="159"/>
      <c r="C17" s="135"/>
      <c r="D17" s="56" t="s">
        <v>6</v>
      </c>
      <c r="E17" s="18">
        <f>F17+G17+L17+M17+N17</f>
        <v>70727.922930000001</v>
      </c>
      <c r="F17" s="57">
        <f>F20+F26+F32</f>
        <v>58062.249169999996</v>
      </c>
      <c r="G17" s="106">
        <f>SUM(G20+G26+G32)</f>
        <v>11993.33</v>
      </c>
      <c r="H17" s="107"/>
      <c r="I17" s="107"/>
      <c r="J17" s="107"/>
      <c r="K17" s="108"/>
      <c r="L17" s="8">
        <f>L20+L26+L32</f>
        <v>672.34375999999997</v>
      </c>
      <c r="M17" s="8">
        <f>M20</f>
        <v>0</v>
      </c>
      <c r="N17" s="8">
        <v>0</v>
      </c>
      <c r="O17" s="12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</row>
    <row r="18" spans="1:77" ht="22.15" customHeight="1" x14ac:dyDescent="0.25">
      <c r="A18" s="78" t="s">
        <v>11</v>
      </c>
      <c r="B18" s="81" t="s">
        <v>87</v>
      </c>
      <c r="C18" s="84" t="s">
        <v>18</v>
      </c>
      <c r="D18" s="52" t="s">
        <v>5</v>
      </c>
      <c r="E18" s="59">
        <f t="shared" ref="E18:N18" si="0">E19+E20</f>
        <v>0</v>
      </c>
      <c r="F18" s="47">
        <f>F19+F20</f>
        <v>0</v>
      </c>
      <c r="G18" s="101">
        <f>G19+G20</f>
        <v>0</v>
      </c>
      <c r="H18" s="102"/>
      <c r="I18" s="102"/>
      <c r="J18" s="102"/>
      <c r="K18" s="103"/>
      <c r="L18" s="59">
        <f t="shared" si="0"/>
        <v>0</v>
      </c>
      <c r="M18" s="59">
        <f t="shared" si="0"/>
        <v>0</v>
      </c>
      <c r="N18" s="59">
        <f t="shared" si="0"/>
        <v>0</v>
      </c>
      <c r="O18" s="84" t="s">
        <v>19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</row>
    <row r="19" spans="1:77" ht="43.15" customHeight="1" x14ac:dyDescent="0.25">
      <c r="A19" s="79"/>
      <c r="B19" s="82"/>
      <c r="C19" s="85"/>
      <c r="D19" s="52" t="s">
        <v>12</v>
      </c>
      <c r="E19" s="59">
        <f>SUM(G19:L19)</f>
        <v>0</v>
      </c>
      <c r="F19" s="47">
        <v>0</v>
      </c>
      <c r="G19" s="101">
        <v>0</v>
      </c>
      <c r="H19" s="102"/>
      <c r="I19" s="102"/>
      <c r="J19" s="102"/>
      <c r="K19" s="103"/>
      <c r="L19" s="59">
        <v>0</v>
      </c>
      <c r="M19" s="59">
        <v>0</v>
      </c>
      <c r="N19" s="59">
        <v>0</v>
      </c>
      <c r="O19" s="8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</row>
    <row r="20" spans="1:77" ht="51.6" customHeight="1" x14ac:dyDescent="0.25">
      <c r="A20" s="80"/>
      <c r="B20" s="83"/>
      <c r="C20" s="86"/>
      <c r="D20" s="52" t="s">
        <v>6</v>
      </c>
      <c r="E20" s="59">
        <f>SUM(G20:L20)</f>
        <v>0</v>
      </c>
      <c r="F20" s="47">
        <v>0</v>
      </c>
      <c r="G20" s="101">
        <v>0</v>
      </c>
      <c r="H20" s="102"/>
      <c r="I20" s="102"/>
      <c r="J20" s="102"/>
      <c r="K20" s="103"/>
      <c r="L20" s="59">
        <v>0</v>
      </c>
      <c r="M20" s="59">
        <v>0</v>
      </c>
      <c r="N20" s="59">
        <v>0</v>
      </c>
      <c r="O20" s="122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</row>
    <row r="21" spans="1:77" ht="29.45" customHeight="1" x14ac:dyDescent="0.25">
      <c r="A21" s="88"/>
      <c r="B21" s="90" t="s">
        <v>30</v>
      </c>
      <c r="C21" s="88"/>
      <c r="D21" s="92"/>
      <c r="E21" s="94" t="s">
        <v>23</v>
      </c>
      <c r="F21" s="76" t="s">
        <v>39</v>
      </c>
      <c r="G21" s="94" t="s">
        <v>49</v>
      </c>
      <c r="H21" s="95" t="s">
        <v>24</v>
      </c>
      <c r="I21" s="95"/>
      <c r="J21" s="95"/>
      <c r="K21" s="95"/>
      <c r="L21" s="96" t="s">
        <v>50</v>
      </c>
      <c r="M21" s="96" t="s">
        <v>51</v>
      </c>
      <c r="N21" s="96" t="s">
        <v>54</v>
      </c>
      <c r="O21" s="88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</row>
    <row r="22" spans="1:77" ht="33" customHeight="1" x14ac:dyDescent="0.25">
      <c r="A22" s="88"/>
      <c r="B22" s="90"/>
      <c r="C22" s="88"/>
      <c r="D22" s="92"/>
      <c r="E22" s="93"/>
      <c r="F22" s="77"/>
      <c r="G22" s="93"/>
      <c r="H22" s="59" t="s">
        <v>25</v>
      </c>
      <c r="I22" s="59" t="s">
        <v>26</v>
      </c>
      <c r="J22" s="59" t="s">
        <v>27</v>
      </c>
      <c r="K22" s="59" t="s">
        <v>28</v>
      </c>
      <c r="L22" s="97"/>
      <c r="M22" s="97"/>
      <c r="N22" s="97"/>
      <c r="O22" s="89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</row>
    <row r="23" spans="1:77" ht="29.25" customHeight="1" x14ac:dyDescent="0.25">
      <c r="A23" s="89"/>
      <c r="B23" s="93"/>
      <c r="C23" s="89"/>
      <c r="D23" s="93"/>
      <c r="E23" s="20" t="s">
        <v>38</v>
      </c>
      <c r="F23" s="20" t="s">
        <v>38</v>
      </c>
      <c r="G23" s="12" t="s">
        <v>38</v>
      </c>
      <c r="H23" s="12" t="s">
        <v>38</v>
      </c>
      <c r="I23" s="12" t="s">
        <v>38</v>
      </c>
      <c r="J23" s="12" t="s">
        <v>38</v>
      </c>
      <c r="K23" s="12" t="s">
        <v>38</v>
      </c>
      <c r="L23" s="12" t="s">
        <v>38</v>
      </c>
      <c r="M23" s="12" t="s">
        <v>38</v>
      </c>
      <c r="N23" s="12" t="s">
        <v>38</v>
      </c>
      <c r="O23" s="89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</row>
    <row r="24" spans="1:77" ht="25.9" customHeight="1" x14ac:dyDescent="0.25">
      <c r="A24" s="78" t="s">
        <v>13</v>
      </c>
      <c r="B24" s="81" t="s">
        <v>88</v>
      </c>
      <c r="C24" s="130" t="s">
        <v>18</v>
      </c>
      <c r="D24" s="50" t="s">
        <v>5</v>
      </c>
      <c r="E24" s="59">
        <f>E25+E26</f>
        <v>534746.39</v>
      </c>
      <c r="F24" s="59">
        <f>F25+F26</f>
        <v>449493.85000000003</v>
      </c>
      <c r="G24" s="151">
        <f>G25+G26</f>
        <v>85252.540000000008</v>
      </c>
      <c r="H24" s="152"/>
      <c r="I24" s="152"/>
      <c r="J24" s="152"/>
      <c r="K24" s="152"/>
      <c r="L24" s="59">
        <f>L25+L26</f>
        <v>0</v>
      </c>
      <c r="M24" s="59">
        <f>M25+M26</f>
        <v>0</v>
      </c>
      <c r="N24" s="59">
        <f>N25+N26</f>
        <v>0</v>
      </c>
      <c r="O24" s="84" t="s">
        <v>19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</row>
    <row r="25" spans="1:77" s="7" customFormat="1" ht="37.9" customHeight="1" x14ac:dyDescent="0.25">
      <c r="A25" s="79"/>
      <c r="B25" s="82"/>
      <c r="C25" s="131"/>
      <c r="D25" s="50" t="s">
        <v>12</v>
      </c>
      <c r="E25" s="59">
        <f>F25+G25+L25+M25+N25</f>
        <v>465032.10000000003</v>
      </c>
      <c r="F25" s="59">
        <v>391772.89</v>
      </c>
      <c r="G25" s="151">
        <v>73259.210000000006</v>
      </c>
      <c r="H25" s="152"/>
      <c r="I25" s="152"/>
      <c r="J25" s="152"/>
      <c r="K25" s="152"/>
      <c r="L25" s="59">
        <v>0</v>
      </c>
      <c r="M25" s="59">
        <v>0</v>
      </c>
      <c r="N25" s="59">
        <v>0</v>
      </c>
      <c r="O25" s="8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</row>
    <row r="26" spans="1:77" s="7" customFormat="1" ht="54" customHeight="1" x14ac:dyDescent="0.25">
      <c r="A26" s="80"/>
      <c r="B26" s="83"/>
      <c r="C26" s="132"/>
      <c r="D26" s="52" t="s">
        <v>6</v>
      </c>
      <c r="E26" s="59">
        <f>F26+G26+L26+M26+N26</f>
        <v>69714.289999999994</v>
      </c>
      <c r="F26" s="47">
        <v>57720.959999999999</v>
      </c>
      <c r="G26" s="101">
        <v>11993.33</v>
      </c>
      <c r="H26" s="160"/>
      <c r="I26" s="160"/>
      <c r="J26" s="160"/>
      <c r="K26" s="161"/>
      <c r="L26" s="59">
        <v>0</v>
      </c>
      <c r="M26" s="59">
        <v>0</v>
      </c>
      <c r="N26" s="59">
        <v>0</v>
      </c>
      <c r="O26" s="122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</row>
    <row r="27" spans="1:77" s="7" customFormat="1" ht="22.9" customHeight="1" x14ac:dyDescent="0.25">
      <c r="A27" s="88"/>
      <c r="B27" s="90" t="s">
        <v>31</v>
      </c>
      <c r="C27" s="88"/>
      <c r="D27" s="92"/>
      <c r="E27" s="94" t="s">
        <v>23</v>
      </c>
      <c r="F27" s="76" t="s">
        <v>39</v>
      </c>
      <c r="G27" s="94" t="s">
        <v>49</v>
      </c>
      <c r="H27" s="95" t="s">
        <v>24</v>
      </c>
      <c r="I27" s="95"/>
      <c r="J27" s="95"/>
      <c r="K27" s="95"/>
      <c r="L27" s="96" t="s">
        <v>50</v>
      </c>
      <c r="M27" s="96" t="s">
        <v>51</v>
      </c>
      <c r="N27" s="96" t="s">
        <v>54</v>
      </c>
      <c r="O27" s="8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</row>
    <row r="28" spans="1:77" s="7" customFormat="1" ht="19.899999999999999" customHeight="1" x14ac:dyDescent="0.25">
      <c r="A28" s="88"/>
      <c r="B28" s="90"/>
      <c r="C28" s="88"/>
      <c r="D28" s="92"/>
      <c r="E28" s="93"/>
      <c r="F28" s="77"/>
      <c r="G28" s="93"/>
      <c r="H28" s="59" t="s">
        <v>25</v>
      </c>
      <c r="I28" s="59" t="s">
        <v>26</v>
      </c>
      <c r="J28" s="59" t="s">
        <v>27</v>
      </c>
      <c r="K28" s="59" t="s">
        <v>28</v>
      </c>
      <c r="L28" s="97"/>
      <c r="M28" s="97"/>
      <c r="N28" s="97"/>
      <c r="O28" s="89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</row>
    <row r="29" spans="1:77" s="7" customFormat="1" ht="33.75" customHeight="1" x14ac:dyDescent="0.25">
      <c r="A29" s="89"/>
      <c r="B29" s="93"/>
      <c r="C29" s="89"/>
      <c r="D29" s="93"/>
      <c r="E29" s="20">
        <v>1</v>
      </c>
      <c r="F29" s="20">
        <v>1</v>
      </c>
      <c r="G29" s="12" t="s">
        <v>38</v>
      </c>
      <c r="H29" s="12" t="s">
        <v>38</v>
      </c>
      <c r="I29" s="12" t="s">
        <v>38</v>
      </c>
      <c r="J29" s="12" t="s">
        <v>38</v>
      </c>
      <c r="K29" s="12" t="s">
        <v>38</v>
      </c>
      <c r="L29" s="12" t="s">
        <v>38</v>
      </c>
      <c r="M29" s="12" t="s">
        <v>38</v>
      </c>
      <c r="N29" s="12" t="s">
        <v>38</v>
      </c>
      <c r="O29" s="8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</row>
    <row r="30" spans="1:77" ht="25.9" customHeight="1" x14ac:dyDescent="0.25">
      <c r="A30" s="78" t="s">
        <v>48</v>
      </c>
      <c r="B30" s="81" t="s">
        <v>89</v>
      </c>
      <c r="C30" s="84" t="s">
        <v>18</v>
      </c>
      <c r="D30" s="50" t="s">
        <v>5</v>
      </c>
      <c r="E30" s="73">
        <f>E31+E32</f>
        <v>1013.63293</v>
      </c>
      <c r="F30" s="73">
        <f>F31+F32</f>
        <v>341.28917000000001</v>
      </c>
      <c r="G30" s="151">
        <f>G31+G32</f>
        <v>0</v>
      </c>
      <c r="H30" s="152"/>
      <c r="I30" s="152"/>
      <c r="J30" s="152"/>
      <c r="K30" s="152"/>
      <c r="L30" s="73">
        <f>L31+L32</f>
        <v>672.34375999999997</v>
      </c>
      <c r="M30" s="59">
        <f>M31+M32</f>
        <v>0</v>
      </c>
      <c r="N30" s="59">
        <f>N31+N32</f>
        <v>0</v>
      </c>
      <c r="O30" s="84" t="s">
        <v>19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77" s="7" customFormat="1" ht="37.9" customHeight="1" x14ac:dyDescent="0.25">
      <c r="A31" s="79"/>
      <c r="B31" s="82"/>
      <c r="C31" s="85"/>
      <c r="D31" s="50" t="s">
        <v>12</v>
      </c>
      <c r="E31" s="73">
        <f>F31+G31+L31+M31+N31</f>
        <v>0</v>
      </c>
      <c r="F31" s="73">
        <v>0</v>
      </c>
      <c r="G31" s="151">
        <v>0</v>
      </c>
      <c r="H31" s="152"/>
      <c r="I31" s="152"/>
      <c r="J31" s="152"/>
      <c r="K31" s="152"/>
      <c r="L31" s="73">
        <v>0</v>
      </c>
      <c r="M31" s="59">
        <v>0</v>
      </c>
      <c r="N31" s="59">
        <v>0</v>
      </c>
      <c r="O31" s="11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</row>
    <row r="32" spans="1:77" s="7" customFormat="1" ht="54.75" customHeight="1" x14ac:dyDescent="0.25">
      <c r="A32" s="80"/>
      <c r="B32" s="83"/>
      <c r="C32" s="86"/>
      <c r="D32" s="52" t="s">
        <v>6</v>
      </c>
      <c r="E32" s="73">
        <f>F32+G32+L32+M32+N32</f>
        <v>1013.63293</v>
      </c>
      <c r="F32" s="70">
        <v>341.28917000000001</v>
      </c>
      <c r="G32" s="101">
        <v>0</v>
      </c>
      <c r="H32" s="160"/>
      <c r="I32" s="160"/>
      <c r="J32" s="160"/>
      <c r="K32" s="161"/>
      <c r="L32" s="73">
        <v>672.34375999999997</v>
      </c>
      <c r="M32" s="59">
        <v>0</v>
      </c>
      <c r="N32" s="59">
        <v>0</v>
      </c>
      <c r="O32" s="11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</row>
    <row r="33" spans="1:77" s="7" customFormat="1" ht="27.75" hidden="1" customHeight="1" x14ac:dyDescent="0.25">
      <c r="A33" s="88"/>
      <c r="B33" s="90" t="s">
        <v>52</v>
      </c>
      <c r="C33" s="88"/>
      <c r="D33" s="92"/>
      <c r="E33" s="94" t="s">
        <v>23</v>
      </c>
      <c r="F33" s="71"/>
      <c r="G33" s="94" t="s">
        <v>49</v>
      </c>
      <c r="H33" s="95" t="s">
        <v>24</v>
      </c>
      <c r="I33" s="95"/>
      <c r="J33" s="95"/>
      <c r="K33" s="95"/>
      <c r="L33" s="96" t="s">
        <v>50</v>
      </c>
      <c r="M33" s="96" t="s">
        <v>51</v>
      </c>
      <c r="N33" s="96" t="s">
        <v>54</v>
      </c>
      <c r="O33" s="119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</row>
    <row r="34" spans="1:77" s="7" customFormat="1" ht="34.15" customHeight="1" x14ac:dyDescent="0.25">
      <c r="A34" s="88"/>
      <c r="B34" s="90"/>
      <c r="C34" s="88"/>
      <c r="D34" s="92"/>
      <c r="E34" s="93"/>
      <c r="F34" s="21" t="s">
        <v>39</v>
      </c>
      <c r="G34" s="93"/>
      <c r="H34" s="73" t="s">
        <v>25</v>
      </c>
      <c r="I34" s="73" t="s">
        <v>26</v>
      </c>
      <c r="J34" s="73" t="s">
        <v>27</v>
      </c>
      <c r="K34" s="73" t="s">
        <v>28</v>
      </c>
      <c r="L34" s="97"/>
      <c r="M34" s="97"/>
      <c r="N34" s="97"/>
      <c r="O34" s="120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</row>
    <row r="35" spans="1:77" s="7" customFormat="1" ht="27" customHeight="1" x14ac:dyDescent="0.25">
      <c r="A35" s="89"/>
      <c r="B35" s="93"/>
      <c r="C35" s="89"/>
      <c r="D35" s="93"/>
      <c r="E35" s="20">
        <v>1</v>
      </c>
      <c r="F35" s="20" t="s">
        <v>38</v>
      </c>
      <c r="G35" s="20" t="s">
        <v>38</v>
      </c>
      <c r="H35" s="20" t="s">
        <v>38</v>
      </c>
      <c r="I35" s="20" t="s">
        <v>38</v>
      </c>
      <c r="J35" s="20" t="s">
        <v>38</v>
      </c>
      <c r="K35" s="20" t="s">
        <v>38</v>
      </c>
      <c r="L35" s="12">
        <v>1</v>
      </c>
      <c r="M35" s="12" t="s">
        <v>38</v>
      </c>
      <c r="N35" s="12" t="s">
        <v>38</v>
      </c>
      <c r="O35" s="12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</row>
    <row r="36" spans="1:77" ht="26.25" customHeight="1" x14ac:dyDescent="0.25">
      <c r="A36" s="113" t="s">
        <v>8</v>
      </c>
      <c r="B36" s="115" t="s">
        <v>90</v>
      </c>
      <c r="C36" s="104" t="s">
        <v>18</v>
      </c>
      <c r="D36" s="22" t="s">
        <v>5</v>
      </c>
      <c r="E36" s="8">
        <f>F36+G36+L36+M36+N36</f>
        <v>7691512.7840400003</v>
      </c>
      <c r="F36" s="57">
        <f>F39+F45+F51+F57</f>
        <v>3432954.9756</v>
      </c>
      <c r="G36" s="106">
        <f>G37+G38</f>
        <v>2198937.9384400002</v>
      </c>
      <c r="H36" s="107"/>
      <c r="I36" s="107"/>
      <c r="J36" s="107"/>
      <c r="K36" s="108"/>
      <c r="L36" s="58">
        <f>SUM(L37:L38)</f>
        <v>2059619.87</v>
      </c>
      <c r="M36" s="58">
        <f>SUM(M37:M38)</f>
        <v>0</v>
      </c>
      <c r="N36" s="58">
        <f>SUM(N37:N38)</f>
        <v>0</v>
      </c>
      <c r="O36" s="109"/>
    </row>
    <row r="37" spans="1:77" ht="36.75" customHeight="1" x14ac:dyDescent="0.25">
      <c r="A37" s="114"/>
      <c r="B37" s="116"/>
      <c r="C37" s="105"/>
      <c r="D37" s="56" t="s">
        <v>12</v>
      </c>
      <c r="E37" s="8">
        <f>F37+G37+L37+M37+N37</f>
        <v>5391750.8499999996</v>
      </c>
      <c r="F37" s="57">
        <f>F40+F46+F52+F58</f>
        <v>2457197.75</v>
      </c>
      <c r="G37" s="106">
        <f>G40+G46+G52+G58</f>
        <v>1371285.1</v>
      </c>
      <c r="H37" s="102"/>
      <c r="I37" s="102"/>
      <c r="J37" s="102"/>
      <c r="K37" s="103"/>
      <c r="L37" s="57">
        <f t="shared" ref="L37:N38" si="1">L40+L46+L52+L58</f>
        <v>1563268</v>
      </c>
      <c r="M37" s="57">
        <f t="shared" si="1"/>
        <v>0</v>
      </c>
      <c r="N37" s="57">
        <f t="shared" si="1"/>
        <v>0</v>
      </c>
      <c r="O37" s="110"/>
    </row>
    <row r="38" spans="1:77" ht="51" customHeight="1" x14ac:dyDescent="0.25">
      <c r="A38" s="114"/>
      <c r="B38" s="116"/>
      <c r="C38" s="105"/>
      <c r="D38" s="56" t="s">
        <v>6</v>
      </c>
      <c r="E38" s="8">
        <f>F38+G38+L38+M38+N38</f>
        <v>2299761.9340400002</v>
      </c>
      <c r="F38" s="57">
        <f>F41+F47+F53+F59</f>
        <v>975757.22560000001</v>
      </c>
      <c r="G38" s="106">
        <f>G41+G47+G53+G59</f>
        <v>827652.83844000008</v>
      </c>
      <c r="H38" s="102"/>
      <c r="I38" s="102"/>
      <c r="J38" s="102"/>
      <c r="K38" s="103"/>
      <c r="L38" s="57">
        <f t="shared" si="1"/>
        <v>496351.87</v>
      </c>
      <c r="M38" s="57">
        <f t="shared" si="1"/>
        <v>0</v>
      </c>
      <c r="N38" s="57">
        <f t="shared" si="1"/>
        <v>0</v>
      </c>
      <c r="O38" s="110"/>
    </row>
    <row r="39" spans="1:77" ht="27.6" customHeight="1" x14ac:dyDescent="0.25">
      <c r="A39" s="78" t="s">
        <v>20</v>
      </c>
      <c r="B39" s="81" t="s">
        <v>91</v>
      </c>
      <c r="C39" s="84" t="s">
        <v>18</v>
      </c>
      <c r="D39" s="52" t="s">
        <v>5</v>
      </c>
      <c r="E39" s="59">
        <f>E40+E41</f>
        <v>173216.62404</v>
      </c>
      <c r="F39" s="47">
        <f>F40+F41</f>
        <v>173208.39559999999</v>
      </c>
      <c r="G39" s="101">
        <f>G40+G41</f>
        <v>8.2284400000000009</v>
      </c>
      <c r="H39" s="102"/>
      <c r="I39" s="102"/>
      <c r="J39" s="102"/>
      <c r="K39" s="103"/>
      <c r="L39" s="59">
        <f>L40+L41</f>
        <v>0</v>
      </c>
      <c r="M39" s="59">
        <v>0</v>
      </c>
      <c r="N39" s="59">
        <f>N40+N41</f>
        <v>0</v>
      </c>
      <c r="O39" s="84" t="s">
        <v>19</v>
      </c>
    </row>
    <row r="40" spans="1:77" ht="37.15" customHeight="1" x14ac:dyDescent="0.25">
      <c r="A40" s="79"/>
      <c r="B40" s="82"/>
      <c r="C40" s="85"/>
      <c r="D40" s="52" t="s">
        <v>12</v>
      </c>
      <c r="E40" s="51">
        <v>0</v>
      </c>
      <c r="F40" s="23">
        <v>0</v>
      </c>
      <c r="G40" s="101">
        <v>0</v>
      </c>
      <c r="H40" s="102"/>
      <c r="I40" s="102"/>
      <c r="J40" s="102"/>
      <c r="K40" s="103"/>
      <c r="L40" s="51">
        <v>0</v>
      </c>
      <c r="M40" s="51">
        <v>0</v>
      </c>
      <c r="N40" s="51">
        <v>0</v>
      </c>
      <c r="O40" s="87"/>
    </row>
    <row r="41" spans="1:77" ht="50.25" customHeight="1" x14ac:dyDescent="0.25">
      <c r="A41" s="79"/>
      <c r="B41" s="82"/>
      <c r="C41" s="85"/>
      <c r="D41" s="52" t="s">
        <v>6</v>
      </c>
      <c r="E41" s="59">
        <f>F41+G41+L41+M41+N41</f>
        <v>173216.62404</v>
      </c>
      <c r="F41" s="47">
        <v>173208.39559999999</v>
      </c>
      <c r="G41" s="101">
        <v>8.2284400000000009</v>
      </c>
      <c r="H41" s="102"/>
      <c r="I41" s="102"/>
      <c r="J41" s="102"/>
      <c r="K41" s="103"/>
      <c r="L41" s="24">
        <v>0</v>
      </c>
      <c r="M41" s="24">
        <v>0</v>
      </c>
      <c r="N41" s="24">
        <v>0</v>
      </c>
      <c r="O41" s="87"/>
    </row>
    <row r="42" spans="1:77" ht="18.600000000000001" customHeight="1" x14ac:dyDescent="0.25">
      <c r="A42" s="88"/>
      <c r="B42" s="90" t="s">
        <v>53</v>
      </c>
      <c r="C42" s="88"/>
      <c r="D42" s="92"/>
      <c r="E42" s="94" t="s">
        <v>23</v>
      </c>
      <c r="F42" s="74" t="s">
        <v>39</v>
      </c>
      <c r="G42" s="94" t="s">
        <v>49</v>
      </c>
      <c r="H42" s="95" t="s">
        <v>24</v>
      </c>
      <c r="I42" s="95"/>
      <c r="J42" s="95"/>
      <c r="K42" s="95"/>
      <c r="L42" s="96" t="s">
        <v>50</v>
      </c>
      <c r="M42" s="96" t="s">
        <v>51</v>
      </c>
      <c r="N42" s="96" t="s">
        <v>54</v>
      </c>
      <c r="O42" s="163"/>
    </row>
    <row r="43" spans="1:77" ht="32.450000000000003" customHeight="1" x14ac:dyDescent="0.25">
      <c r="A43" s="88"/>
      <c r="B43" s="90"/>
      <c r="C43" s="88"/>
      <c r="D43" s="92"/>
      <c r="E43" s="93"/>
      <c r="F43" s="75"/>
      <c r="G43" s="93"/>
      <c r="H43" s="59" t="s">
        <v>25</v>
      </c>
      <c r="I43" s="59" t="s">
        <v>26</v>
      </c>
      <c r="J43" s="59" t="s">
        <v>27</v>
      </c>
      <c r="K43" s="59" t="s">
        <v>28</v>
      </c>
      <c r="L43" s="97"/>
      <c r="M43" s="97"/>
      <c r="N43" s="97"/>
      <c r="O43" s="164"/>
    </row>
    <row r="44" spans="1:77" ht="32.450000000000003" customHeight="1" x14ac:dyDescent="0.25">
      <c r="A44" s="89"/>
      <c r="B44" s="93"/>
      <c r="C44" s="89"/>
      <c r="D44" s="93"/>
      <c r="E44" s="12">
        <v>1</v>
      </c>
      <c r="F44" s="12">
        <v>1</v>
      </c>
      <c r="G44" s="20" t="s">
        <v>38</v>
      </c>
      <c r="H44" s="20" t="s">
        <v>38</v>
      </c>
      <c r="I44" s="20" t="s">
        <v>38</v>
      </c>
      <c r="J44" s="20" t="s">
        <v>38</v>
      </c>
      <c r="K44" s="20" t="s">
        <v>38</v>
      </c>
      <c r="L44" s="12" t="s">
        <v>38</v>
      </c>
      <c r="M44" s="12" t="s">
        <v>38</v>
      </c>
      <c r="N44" s="12" t="s">
        <v>38</v>
      </c>
      <c r="O44" s="164"/>
    </row>
    <row r="45" spans="1:77" ht="28.9" customHeight="1" x14ac:dyDescent="0.25">
      <c r="A45" s="78" t="s">
        <v>15</v>
      </c>
      <c r="B45" s="81" t="s">
        <v>92</v>
      </c>
      <c r="C45" s="84" t="s">
        <v>18</v>
      </c>
      <c r="D45" s="52" t="s">
        <v>5</v>
      </c>
      <c r="E45" s="51">
        <f t="shared" ref="E45:N45" si="2">E46+E47</f>
        <v>3868034.09</v>
      </c>
      <c r="F45" s="51">
        <f t="shared" si="2"/>
        <v>1530199.93</v>
      </c>
      <c r="G45" s="98">
        <f>G46+G47</f>
        <v>1448172.12</v>
      </c>
      <c r="H45" s="111"/>
      <c r="I45" s="111"/>
      <c r="J45" s="111"/>
      <c r="K45" s="112"/>
      <c r="L45" s="65">
        <f t="shared" si="2"/>
        <v>889662.04</v>
      </c>
      <c r="M45" s="51">
        <f t="shared" si="2"/>
        <v>0</v>
      </c>
      <c r="N45" s="51">
        <f t="shared" si="2"/>
        <v>0</v>
      </c>
      <c r="O45" s="84" t="s">
        <v>19</v>
      </c>
    </row>
    <row r="46" spans="1:77" ht="35.450000000000003" customHeight="1" x14ac:dyDescent="0.25">
      <c r="A46" s="79"/>
      <c r="B46" s="82"/>
      <c r="C46" s="85"/>
      <c r="D46" s="52" t="s">
        <v>12</v>
      </c>
      <c r="E46" s="51">
        <f>F46+G46+L46+M46+N46</f>
        <v>2439557.5</v>
      </c>
      <c r="F46" s="23">
        <v>1316405.47</v>
      </c>
      <c r="G46" s="98">
        <v>662271.44999999995</v>
      </c>
      <c r="H46" s="111"/>
      <c r="I46" s="111"/>
      <c r="J46" s="111"/>
      <c r="K46" s="112"/>
      <c r="L46" s="67">
        <v>460880.58</v>
      </c>
      <c r="M46" s="25">
        <v>0</v>
      </c>
      <c r="N46" s="25">
        <v>0</v>
      </c>
      <c r="O46" s="87"/>
    </row>
    <row r="47" spans="1:77" ht="47.45" customHeight="1" x14ac:dyDescent="0.25">
      <c r="A47" s="80"/>
      <c r="B47" s="83"/>
      <c r="C47" s="86"/>
      <c r="D47" s="52" t="s">
        <v>6</v>
      </c>
      <c r="E47" s="51">
        <f>F47+G47+L47+M47+N47</f>
        <v>1428476.59</v>
      </c>
      <c r="F47" s="47">
        <v>213794.46</v>
      </c>
      <c r="G47" s="98">
        <v>785900.67</v>
      </c>
      <c r="H47" s="111"/>
      <c r="I47" s="111"/>
      <c r="J47" s="111"/>
      <c r="K47" s="112"/>
      <c r="L47" s="68">
        <v>428781.46</v>
      </c>
      <c r="M47" s="26">
        <v>0</v>
      </c>
      <c r="N47" s="26">
        <v>0</v>
      </c>
      <c r="O47" s="87"/>
    </row>
    <row r="48" spans="1:77" ht="27.6" customHeight="1" x14ac:dyDescent="0.25">
      <c r="A48" s="88"/>
      <c r="B48" s="90" t="s">
        <v>33</v>
      </c>
      <c r="C48" s="88"/>
      <c r="D48" s="92"/>
      <c r="E48" s="94" t="s">
        <v>23</v>
      </c>
      <c r="F48" s="74" t="s">
        <v>39</v>
      </c>
      <c r="G48" s="94" t="s">
        <v>49</v>
      </c>
      <c r="H48" s="95" t="s">
        <v>24</v>
      </c>
      <c r="I48" s="95"/>
      <c r="J48" s="95"/>
      <c r="K48" s="95"/>
      <c r="L48" s="96" t="s">
        <v>50</v>
      </c>
      <c r="M48" s="96" t="s">
        <v>51</v>
      </c>
      <c r="N48" s="96" t="s">
        <v>54</v>
      </c>
      <c r="O48" s="88"/>
    </row>
    <row r="49" spans="1:77" ht="24.6" customHeight="1" x14ac:dyDescent="0.25">
      <c r="A49" s="88"/>
      <c r="B49" s="90"/>
      <c r="C49" s="88"/>
      <c r="D49" s="92"/>
      <c r="E49" s="93"/>
      <c r="F49" s="75"/>
      <c r="G49" s="93"/>
      <c r="H49" s="59" t="s">
        <v>25</v>
      </c>
      <c r="I49" s="59" t="s">
        <v>26</v>
      </c>
      <c r="J49" s="59" t="s">
        <v>27</v>
      </c>
      <c r="K49" s="59" t="s">
        <v>28</v>
      </c>
      <c r="L49" s="97"/>
      <c r="M49" s="97"/>
      <c r="N49" s="97"/>
      <c r="O49" s="89"/>
    </row>
    <row r="50" spans="1:77" ht="42" customHeight="1" x14ac:dyDescent="0.25">
      <c r="A50" s="89"/>
      <c r="B50" s="93"/>
      <c r="C50" s="162"/>
      <c r="D50" s="93"/>
      <c r="E50" s="12">
        <v>2</v>
      </c>
      <c r="F50" s="12" t="s">
        <v>38</v>
      </c>
      <c r="G50" s="27">
        <v>1</v>
      </c>
      <c r="H50" s="27" t="s">
        <v>38</v>
      </c>
      <c r="I50" s="27" t="s">
        <v>38</v>
      </c>
      <c r="J50" s="27">
        <v>1</v>
      </c>
      <c r="K50" s="12">
        <v>1</v>
      </c>
      <c r="L50" s="12">
        <v>1</v>
      </c>
      <c r="M50" s="12" t="s">
        <v>38</v>
      </c>
      <c r="N50" s="12" t="s">
        <v>38</v>
      </c>
      <c r="O50" s="89"/>
    </row>
    <row r="51" spans="1:77" ht="26.45" customHeight="1" x14ac:dyDescent="0.25">
      <c r="A51" s="78" t="s">
        <v>16</v>
      </c>
      <c r="B51" s="81" t="s">
        <v>93</v>
      </c>
      <c r="C51" s="84" t="s">
        <v>18</v>
      </c>
      <c r="D51" s="52" t="s">
        <v>5</v>
      </c>
      <c r="E51" s="51">
        <f t="shared" ref="E51:N51" si="3">E52+E53</f>
        <v>1552321.95</v>
      </c>
      <c r="F51" s="51">
        <f t="shared" si="3"/>
        <v>1552321.95</v>
      </c>
      <c r="G51" s="101">
        <f>G52+G53</f>
        <v>0</v>
      </c>
      <c r="H51" s="102"/>
      <c r="I51" s="102"/>
      <c r="J51" s="102"/>
      <c r="K51" s="103"/>
      <c r="L51" s="51">
        <f t="shared" si="3"/>
        <v>0</v>
      </c>
      <c r="M51" s="51">
        <f t="shared" si="3"/>
        <v>0</v>
      </c>
      <c r="N51" s="51">
        <f t="shared" si="3"/>
        <v>0</v>
      </c>
      <c r="O51" s="84" t="s">
        <v>19</v>
      </c>
    </row>
    <row r="52" spans="1:77" ht="40.15" customHeight="1" x14ac:dyDescent="0.25">
      <c r="A52" s="79"/>
      <c r="B52" s="82"/>
      <c r="C52" s="85"/>
      <c r="D52" s="52" t="s">
        <v>12</v>
      </c>
      <c r="E52" s="51">
        <f>F52+G52+L52+M52+N52</f>
        <v>970181.48</v>
      </c>
      <c r="F52" s="23">
        <v>970181.48</v>
      </c>
      <c r="G52" s="101">
        <v>0</v>
      </c>
      <c r="H52" s="102"/>
      <c r="I52" s="102"/>
      <c r="J52" s="102"/>
      <c r="K52" s="103"/>
      <c r="L52" s="51">
        <v>0</v>
      </c>
      <c r="M52" s="51">
        <v>0</v>
      </c>
      <c r="N52" s="51">
        <v>0</v>
      </c>
      <c r="O52" s="87"/>
    </row>
    <row r="53" spans="1:77" ht="54.75" customHeight="1" x14ac:dyDescent="0.25">
      <c r="A53" s="80"/>
      <c r="B53" s="83"/>
      <c r="C53" s="86"/>
      <c r="D53" s="52" t="s">
        <v>6</v>
      </c>
      <c r="E53" s="51">
        <f>F53+G53+L53+M53+N53</f>
        <v>582140.47</v>
      </c>
      <c r="F53" s="47">
        <v>582140.47</v>
      </c>
      <c r="G53" s="101">
        <v>0</v>
      </c>
      <c r="H53" s="102"/>
      <c r="I53" s="102"/>
      <c r="J53" s="102"/>
      <c r="K53" s="103"/>
      <c r="L53" s="24">
        <v>0</v>
      </c>
      <c r="M53" s="24">
        <v>0</v>
      </c>
      <c r="N53" s="59">
        <v>0</v>
      </c>
      <c r="O53" s="87"/>
    </row>
    <row r="54" spans="1:77" ht="24" customHeight="1" x14ac:dyDescent="0.25">
      <c r="A54" s="88"/>
      <c r="B54" s="90" t="s">
        <v>32</v>
      </c>
      <c r="C54" s="88"/>
      <c r="D54" s="92"/>
      <c r="E54" s="94" t="s">
        <v>23</v>
      </c>
      <c r="F54" s="74" t="s">
        <v>39</v>
      </c>
      <c r="G54" s="94" t="s">
        <v>49</v>
      </c>
      <c r="H54" s="95" t="s">
        <v>24</v>
      </c>
      <c r="I54" s="95"/>
      <c r="J54" s="95"/>
      <c r="K54" s="95"/>
      <c r="L54" s="96" t="s">
        <v>50</v>
      </c>
      <c r="M54" s="96" t="s">
        <v>51</v>
      </c>
      <c r="N54" s="96" t="s">
        <v>54</v>
      </c>
      <c r="O54" s="88"/>
    </row>
    <row r="55" spans="1:77" ht="39" customHeight="1" x14ac:dyDescent="0.25">
      <c r="A55" s="88"/>
      <c r="B55" s="90"/>
      <c r="C55" s="88"/>
      <c r="D55" s="92"/>
      <c r="E55" s="93"/>
      <c r="F55" s="75"/>
      <c r="G55" s="93"/>
      <c r="H55" s="59" t="s">
        <v>25</v>
      </c>
      <c r="I55" s="59" t="s">
        <v>26</v>
      </c>
      <c r="J55" s="59" t="s">
        <v>27</v>
      </c>
      <c r="K55" s="59" t="s">
        <v>28</v>
      </c>
      <c r="L55" s="97"/>
      <c r="M55" s="97"/>
      <c r="N55" s="97"/>
      <c r="O55" s="89"/>
    </row>
    <row r="56" spans="1:77" ht="35.25" customHeight="1" x14ac:dyDescent="0.25">
      <c r="A56" s="89"/>
      <c r="B56" s="93"/>
      <c r="C56" s="162"/>
      <c r="D56" s="93"/>
      <c r="E56" s="27">
        <v>1</v>
      </c>
      <c r="F56" s="27">
        <v>1</v>
      </c>
      <c r="G56" s="27" t="s">
        <v>38</v>
      </c>
      <c r="H56" s="27" t="s">
        <v>38</v>
      </c>
      <c r="I56" s="27" t="s">
        <v>38</v>
      </c>
      <c r="J56" s="27" t="s">
        <v>38</v>
      </c>
      <c r="K56" s="12" t="s">
        <v>38</v>
      </c>
      <c r="L56" s="12" t="s">
        <v>38</v>
      </c>
      <c r="M56" s="12" t="s">
        <v>38</v>
      </c>
      <c r="N56" s="12" t="s">
        <v>38</v>
      </c>
      <c r="O56" s="89"/>
    </row>
    <row r="57" spans="1:77" ht="28.9" customHeight="1" x14ac:dyDescent="0.25">
      <c r="A57" s="78" t="s">
        <v>17</v>
      </c>
      <c r="B57" s="81" t="s">
        <v>94</v>
      </c>
      <c r="C57" s="84" t="s">
        <v>18</v>
      </c>
      <c r="D57" s="52" t="s">
        <v>5</v>
      </c>
      <c r="E57" s="51">
        <f>F57+G57+L57+M57</f>
        <v>2097940.12</v>
      </c>
      <c r="F57" s="23">
        <f>F58+F59</f>
        <v>177224.69999999998</v>
      </c>
      <c r="G57" s="101">
        <f>G58+G59</f>
        <v>750757.59000000008</v>
      </c>
      <c r="H57" s="102"/>
      <c r="I57" s="102"/>
      <c r="J57" s="102"/>
      <c r="K57" s="103"/>
      <c r="L57" s="72">
        <f t="shared" ref="L57:N57" si="4">L58+L59</f>
        <v>1169957.8299999998</v>
      </c>
      <c r="M57" s="51">
        <f t="shared" si="4"/>
        <v>0</v>
      </c>
      <c r="N57" s="51">
        <f t="shared" si="4"/>
        <v>0</v>
      </c>
      <c r="O57" s="84" t="s">
        <v>19</v>
      </c>
    </row>
    <row r="58" spans="1:77" ht="36.6" customHeight="1" x14ac:dyDescent="0.25">
      <c r="A58" s="79"/>
      <c r="B58" s="82"/>
      <c r="C58" s="85"/>
      <c r="D58" s="52" t="s">
        <v>12</v>
      </c>
      <c r="E58" s="51">
        <f>F58+G58+L58+M58</f>
        <v>1982011.8699999999</v>
      </c>
      <c r="F58" s="23">
        <v>170610.8</v>
      </c>
      <c r="G58" s="101">
        <v>709013.65</v>
      </c>
      <c r="H58" s="102"/>
      <c r="I58" s="102"/>
      <c r="J58" s="102"/>
      <c r="K58" s="103"/>
      <c r="L58" s="72">
        <v>1102387.42</v>
      </c>
      <c r="M58" s="51">
        <v>0</v>
      </c>
      <c r="N58" s="51">
        <v>0</v>
      </c>
      <c r="O58" s="87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</row>
    <row r="59" spans="1:77" ht="51" customHeight="1" x14ac:dyDescent="0.25">
      <c r="A59" s="80"/>
      <c r="B59" s="83"/>
      <c r="C59" s="86"/>
      <c r="D59" s="52" t="s">
        <v>6</v>
      </c>
      <c r="E59" s="51">
        <f>F59+G59+L59+M59</f>
        <v>115928.25</v>
      </c>
      <c r="F59" s="23">
        <v>6613.9</v>
      </c>
      <c r="G59" s="101">
        <v>41743.94</v>
      </c>
      <c r="H59" s="102"/>
      <c r="I59" s="102"/>
      <c r="J59" s="102"/>
      <c r="K59" s="103"/>
      <c r="L59" s="24">
        <v>67570.41</v>
      </c>
      <c r="M59" s="24">
        <v>0</v>
      </c>
      <c r="N59" s="59">
        <v>0</v>
      </c>
      <c r="O59" s="87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</row>
    <row r="60" spans="1:77" ht="28.15" customHeight="1" x14ac:dyDescent="0.25">
      <c r="A60" s="88"/>
      <c r="B60" s="90" t="s">
        <v>34</v>
      </c>
      <c r="C60" s="88"/>
      <c r="D60" s="92"/>
      <c r="E60" s="94" t="s">
        <v>23</v>
      </c>
      <c r="F60" s="74" t="s">
        <v>39</v>
      </c>
      <c r="G60" s="94" t="s">
        <v>49</v>
      </c>
      <c r="H60" s="95" t="s">
        <v>24</v>
      </c>
      <c r="I60" s="95"/>
      <c r="J60" s="95"/>
      <c r="K60" s="95"/>
      <c r="L60" s="96" t="s">
        <v>50</v>
      </c>
      <c r="M60" s="96" t="s">
        <v>51</v>
      </c>
      <c r="N60" s="96" t="s">
        <v>54</v>
      </c>
      <c r="O60" s="88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</row>
    <row r="61" spans="1:77" ht="33" customHeight="1" x14ac:dyDescent="0.25">
      <c r="A61" s="88"/>
      <c r="B61" s="90"/>
      <c r="C61" s="88"/>
      <c r="D61" s="92"/>
      <c r="E61" s="93"/>
      <c r="F61" s="75"/>
      <c r="G61" s="93"/>
      <c r="H61" s="59" t="s">
        <v>25</v>
      </c>
      <c r="I61" s="59" t="s">
        <v>26</v>
      </c>
      <c r="J61" s="59" t="s">
        <v>27</v>
      </c>
      <c r="K61" s="59" t="s">
        <v>28</v>
      </c>
      <c r="L61" s="97"/>
      <c r="M61" s="97"/>
      <c r="N61" s="97"/>
      <c r="O61" s="89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</row>
    <row r="62" spans="1:77" ht="31.5" customHeight="1" x14ac:dyDescent="0.25">
      <c r="A62" s="89"/>
      <c r="B62" s="93"/>
      <c r="C62" s="89"/>
      <c r="D62" s="93"/>
      <c r="E62" s="27">
        <v>1</v>
      </c>
      <c r="F62" s="27" t="s">
        <v>38</v>
      </c>
      <c r="G62" s="27" t="s">
        <v>38</v>
      </c>
      <c r="H62" s="27" t="s">
        <v>38</v>
      </c>
      <c r="I62" s="27" t="s">
        <v>38</v>
      </c>
      <c r="J62" s="27" t="s">
        <v>38</v>
      </c>
      <c r="K62" s="12" t="s">
        <v>38</v>
      </c>
      <c r="L62" s="12">
        <v>1</v>
      </c>
      <c r="M62" s="12" t="s">
        <v>38</v>
      </c>
      <c r="N62" s="12" t="s">
        <v>38</v>
      </c>
      <c r="O62" s="89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</row>
    <row r="63" spans="1:77" ht="31.5" customHeight="1" x14ac:dyDescent="0.25">
      <c r="A63" s="113" t="s">
        <v>60</v>
      </c>
      <c r="B63" s="115" t="s">
        <v>95</v>
      </c>
      <c r="C63" s="104" t="s">
        <v>49</v>
      </c>
      <c r="D63" s="22" t="s">
        <v>5</v>
      </c>
      <c r="E63" s="8">
        <f>G63+L63+M63+N63</f>
        <v>318772.41751</v>
      </c>
      <c r="F63" s="57" t="s">
        <v>38</v>
      </c>
      <c r="G63" s="106">
        <f>G64+G65</f>
        <v>318772.41751</v>
      </c>
      <c r="H63" s="107"/>
      <c r="I63" s="107"/>
      <c r="J63" s="107"/>
      <c r="K63" s="108"/>
      <c r="L63" s="58">
        <f>SUM(L64:L65)</f>
        <v>0</v>
      </c>
      <c r="M63" s="58">
        <f>SUM(M64:M65)</f>
        <v>0</v>
      </c>
      <c r="N63" s="58">
        <f>SUM(N64:N65)</f>
        <v>0</v>
      </c>
      <c r="O63" s="109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</row>
    <row r="64" spans="1:77" ht="31.5" customHeight="1" x14ac:dyDescent="0.25">
      <c r="A64" s="114"/>
      <c r="B64" s="116"/>
      <c r="C64" s="105"/>
      <c r="D64" s="56" t="s">
        <v>12</v>
      </c>
      <c r="E64" s="8">
        <f>G64+L64+M64+N64</f>
        <v>135433.00100000002</v>
      </c>
      <c r="F64" s="57" t="s">
        <v>38</v>
      </c>
      <c r="G64" s="106">
        <f>G67+G73</f>
        <v>135433.00100000002</v>
      </c>
      <c r="H64" s="102"/>
      <c r="I64" s="102"/>
      <c r="J64" s="102"/>
      <c r="K64" s="103"/>
      <c r="L64" s="57">
        <f>L67+L73</f>
        <v>0</v>
      </c>
      <c r="M64" s="57">
        <f>M67+M73</f>
        <v>0</v>
      </c>
      <c r="N64" s="57">
        <f>N67+N73</f>
        <v>0</v>
      </c>
      <c r="O64" s="11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</row>
    <row r="65" spans="1:77" ht="31.5" customHeight="1" x14ac:dyDescent="0.25">
      <c r="A65" s="114"/>
      <c r="B65" s="116"/>
      <c r="C65" s="105"/>
      <c r="D65" s="56" t="s">
        <v>6</v>
      </c>
      <c r="E65" s="8">
        <f>G65+L65+M65+N65</f>
        <v>183339.41650999998</v>
      </c>
      <c r="F65" s="57" t="s">
        <v>38</v>
      </c>
      <c r="G65" s="106">
        <f>G68+G74+G80</f>
        <v>183339.41650999998</v>
      </c>
      <c r="H65" s="102"/>
      <c r="I65" s="102"/>
      <c r="J65" s="102"/>
      <c r="K65" s="103"/>
      <c r="L65" s="57">
        <f>L68+L74</f>
        <v>0</v>
      </c>
      <c r="M65" s="57">
        <f>M68+M74</f>
        <v>0</v>
      </c>
      <c r="N65" s="57">
        <f t="shared" ref="N65" si="5">N68+N74+N122+N128</f>
        <v>0</v>
      </c>
      <c r="O65" s="11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</row>
    <row r="66" spans="1:77" ht="31.5" customHeight="1" x14ac:dyDescent="0.25">
      <c r="A66" s="78" t="s">
        <v>61</v>
      </c>
      <c r="B66" s="81" t="s">
        <v>96</v>
      </c>
      <c r="C66" s="84" t="s">
        <v>49</v>
      </c>
      <c r="D66" s="52" t="s">
        <v>5</v>
      </c>
      <c r="E66" s="51">
        <f t="shared" ref="E66" si="6">E67+E68</f>
        <v>297938.18333000003</v>
      </c>
      <c r="F66" s="23" t="s">
        <v>38</v>
      </c>
      <c r="G66" s="101">
        <f>G67+G68</f>
        <v>297938.18333000003</v>
      </c>
      <c r="H66" s="102"/>
      <c r="I66" s="102"/>
      <c r="J66" s="102"/>
      <c r="K66" s="103"/>
      <c r="L66" s="51">
        <f t="shared" ref="L66:N66" si="7">L67+L68</f>
        <v>0</v>
      </c>
      <c r="M66" s="51">
        <f t="shared" si="7"/>
        <v>0</v>
      </c>
      <c r="N66" s="51">
        <f t="shared" si="7"/>
        <v>0</v>
      </c>
      <c r="O66" s="84" t="s">
        <v>76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</row>
    <row r="67" spans="1:77" ht="31.5" customHeight="1" x14ac:dyDescent="0.25">
      <c r="A67" s="79"/>
      <c r="B67" s="82"/>
      <c r="C67" s="85"/>
      <c r="D67" s="52" t="s">
        <v>12</v>
      </c>
      <c r="E67" s="51">
        <f>SUM(G67:L67)</f>
        <v>125255.399</v>
      </c>
      <c r="F67" s="23" t="s">
        <v>38</v>
      </c>
      <c r="G67" s="101">
        <v>125255.399</v>
      </c>
      <c r="H67" s="102"/>
      <c r="I67" s="102"/>
      <c r="J67" s="102"/>
      <c r="K67" s="103"/>
      <c r="L67" s="51">
        <v>0</v>
      </c>
      <c r="M67" s="51">
        <v>0</v>
      </c>
      <c r="N67" s="51">
        <v>0</v>
      </c>
      <c r="O67" s="87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</row>
    <row r="68" spans="1:77" ht="53.25" customHeight="1" x14ac:dyDescent="0.25">
      <c r="A68" s="80"/>
      <c r="B68" s="83"/>
      <c r="C68" s="85"/>
      <c r="D68" s="52" t="s">
        <v>6</v>
      </c>
      <c r="E68" s="59">
        <f>SUM(G68:L68)</f>
        <v>172682.78432999999</v>
      </c>
      <c r="F68" s="47" t="s">
        <v>38</v>
      </c>
      <c r="G68" s="101">
        <v>172682.78432999999</v>
      </c>
      <c r="H68" s="102"/>
      <c r="I68" s="102"/>
      <c r="J68" s="102"/>
      <c r="K68" s="103"/>
      <c r="L68" s="24">
        <v>0</v>
      </c>
      <c r="M68" s="24">
        <v>0</v>
      </c>
      <c r="N68" s="59">
        <v>0</v>
      </c>
      <c r="O68" s="8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</row>
    <row r="69" spans="1:77" ht="27" customHeight="1" x14ac:dyDescent="0.25">
      <c r="A69" s="88"/>
      <c r="B69" s="90" t="s">
        <v>63</v>
      </c>
      <c r="C69" s="88"/>
      <c r="D69" s="92"/>
      <c r="E69" s="94" t="s">
        <v>23</v>
      </c>
      <c r="F69" s="74" t="s">
        <v>39</v>
      </c>
      <c r="G69" s="94" t="s">
        <v>49</v>
      </c>
      <c r="H69" s="95" t="s">
        <v>24</v>
      </c>
      <c r="I69" s="95"/>
      <c r="J69" s="95"/>
      <c r="K69" s="95"/>
      <c r="L69" s="96" t="s">
        <v>50</v>
      </c>
      <c r="M69" s="96" t="s">
        <v>51</v>
      </c>
      <c r="N69" s="96" t="s">
        <v>54</v>
      </c>
      <c r="O69" s="8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</row>
    <row r="70" spans="1:77" ht="24" customHeight="1" x14ac:dyDescent="0.25">
      <c r="A70" s="88"/>
      <c r="B70" s="90"/>
      <c r="C70" s="88"/>
      <c r="D70" s="92"/>
      <c r="E70" s="93"/>
      <c r="F70" s="75"/>
      <c r="G70" s="93"/>
      <c r="H70" s="59" t="s">
        <v>25</v>
      </c>
      <c r="I70" s="59" t="s">
        <v>26</v>
      </c>
      <c r="J70" s="59" t="s">
        <v>27</v>
      </c>
      <c r="K70" s="59" t="s">
        <v>28</v>
      </c>
      <c r="L70" s="97"/>
      <c r="M70" s="97"/>
      <c r="N70" s="97"/>
      <c r="O70" s="8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</row>
    <row r="71" spans="1:77" ht="28.5" customHeight="1" x14ac:dyDescent="0.25">
      <c r="A71" s="89"/>
      <c r="B71" s="91"/>
      <c r="C71" s="89"/>
      <c r="D71" s="93"/>
      <c r="E71" s="27">
        <v>2</v>
      </c>
      <c r="F71" s="27" t="s">
        <v>38</v>
      </c>
      <c r="G71" s="27">
        <v>2</v>
      </c>
      <c r="H71" s="27" t="s">
        <v>38</v>
      </c>
      <c r="I71" s="27" t="s">
        <v>38</v>
      </c>
      <c r="J71" s="27">
        <v>2</v>
      </c>
      <c r="K71" s="12">
        <v>2</v>
      </c>
      <c r="L71" s="12" t="s">
        <v>38</v>
      </c>
      <c r="M71" s="12" t="s">
        <v>38</v>
      </c>
      <c r="N71" s="12" t="s">
        <v>38</v>
      </c>
      <c r="O71" s="89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</row>
    <row r="72" spans="1:77" ht="31.5" customHeight="1" x14ac:dyDescent="0.25">
      <c r="A72" s="78" t="s">
        <v>62</v>
      </c>
      <c r="B72" s="81" t="s">
        <v>97</v>
      </c>
      <c r="C72" s="84" t="s">
        <v>49</v>
      </c>
      <c r="D72" s="52" t="s">
        <v>5</v>
      </c>
      <c r="E72" s="51">
        <f>G72+L72+M72</f>
        <v>16310.260000000002</v>
      </c>
      <c r="F72" s="23" t="s">
        <v>38</v>
      </c>
      <c r="G72" s="101">
        <f>G73+G74</f>
        <v>16310.260000000002</v>
      </c>
      <c r="H72" s="102"/>
      <c r="I72" s="102"/>
      <c r="J72" s="102"/>
      <c r="K72" s="103"/>
      <c r="L72" s="51">
        <v>0</v>
      </c>
      <c r="M72" s="51">
        <v>0</v>
      </c>
      <c r="N72" s="51">
        <f t="shared" ref="N72" si="8">N73+N74</f>
        <v>0</v>
      </c>
      <c r="O72" s="84" t="s">
        <v>76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</row>
    <row r="73" spans="1:77" ht="36.75" customHeight="1" x14ac:dyDescent="0.25">
      <c r="A73" s="79"/>
      <c r="B73" s="82"/>
      <c r="C73" s="85"/>
      <c r="D73" s="52" t="s">
        <v>12</v>
      </c>
      <c r="E73" s="51">
        <f>G73+L73+M73</f>
        <v>10177.602000000001</v>
      </c>
      <c r="F73" s="23" t="s">
        <v>38</v>
      </c>
      <c r="G73" s="101">
        <v>10177.602000000001</v>
      </c>
      <c r="H73" s="102"/>
      <c r="I73" s="102"/>
      <c r="J73" s="102"/>
      <c r="K73" s="103"/>
      <c r="L73" s="51">
        <v>0</v>
      </c>
      <c r="M73" s="51">
        <v>0</v>
      </c>
      <c r="N73" s="51">
        <v>0</v>
      </c>
      <c r="O73" s="87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</row>
    <row r="74" spans="1:77" ht="51.75" customHeight="1" x14ac:dyDescent="0.25">
      <c r="A74" s="80"/>
      <c r="B74" s="83"/>
      <c r="C74" s="86"/>
      <c r="D74" s="52" t="s">
        <v>6</v>
      </c>
      <c r="E74" s="51">
        <f>G74+L74+M74</f>
        <v>6132.6580000000004</v>
      </c>
      <c r="F74" s="23" t="s">
        <v>38</v>
      </c>
      <c r="G74" s="101">
        <v>6132.6580000000004</v>
      </c>
      <c r="H74" s="102"/>
      <c r="I74" s="102"/>
      <c r="J74" s="102"/>
      <c r="K74" s="103"/>
      <c r="L74" s="24">
        <v>0</v>
      </c>
      <c r="M74" s="24">
        <v>0</v>
      </c>
      <c r="N74" s="59">
        <v>0</v>
      </c>
      <c r="O74" s="87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</row>
    <row r="75" spans="1:77" ht="31.5" customHeight="1" x14ac:dyDescent="0.25">
      <c r="A75" s="88"/>
      <c r="B75" s="90" t="s">
        <v>75</v>
      </c>
      <c r="C75" s="88"/>
      <c r="D75" s="92"/>
      <c r="E75" s="94" t="s">
        <v>23</v>
      </c>
      <c r="F75" s="74" t="s">
        <v>39</v>
      </c>
      <c r="G75" s="94" t="s">
        <v>49</v>
      </c>
      <c r="H75" s="95" t="s">
        <v>24</v>
      </c>
      <c r="I75" s="95"/>
      <c r="J75" s="95"/>
      <c r="K75" s="95"/>
      <c r="L75" s="96" t="s">
        <v>50</v>
      </c>
      <c r="M75" s="96" t="s">
        <v>51</v>
      </c>
      <c r="N75" s="96" t="s">
        <v>54</v>
      </c>
      <c r="O75" s="88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</row>
    <row r="76" spans="1:77" ht="31.5" customHeight="1" x14ac:dyDescent="0.25">
      <c r="A76" s="88"/>
      <c r="B76" s="90"/>
      <c r="C76" s="88"/>
      <c r="D76" s="92"/>
      <c r="E76" s="93"/>
      <c r="F76" s="75"/>
      <c r="G76" s="93"/>
      <c r="H76" s="59" t="s">
        <v>25</v>
      </c>
      <c r="I76" s="59" t="s">
        <v>26</v>
      </c>
      <c r="J76" s="59" t="s">
        <v>27</v>
      </c>
      <c r="K76" s="59" t="s">
        <v>28</v>
      </c>
      <c r="L76" s="97"/>
      <c r="M76" s="97"/>
      <c r="N76" s="97"/>
      <c r="O76" s="89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</row>
    <row r="77" spans="1:77" ht="56.25" customHeight="1" x14ac:dyDescent="0.25">
      <c r="A77" s="89"/>
      <c r="B77" s="91"/>
      <c r="C77" s="89"/>
      <c r="D77" s="93"/>
      <c r="E77" s="12">
        <v>1</v>
      </c>
      <c r="F77" s="12"/>
      <c r="G77" s="12">
        <v>1</v>
      </c>
      <c r="H77" s="12" t="s">
        <v>38</v>
      </c>
      <c r="I77" s="12" t="s">
        <v>38</v>
      </c>
      <c r="J77" s="12">
        <v>1</v>
      </c>
      <c r="K77" s="12">
        <v>1</v>
      </c>
      <c r="L77" s="12" t="s">
        <v>38</v>
      </c>
      <c r="M77" s="12" t="s">
        <v>38</v>
      </c>
      <c r="N77" s="12" t="s">
        <v>38</v>
      </c>
      <c r="O77" s="89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</row>
    <row r="78" spans="1:77" ht="36" customHeight="1" x14ac:dyDescent="0.25">
      <c r="A78" s="78" t="s">
        <v>78</v>
      </c>
      <c r="B78" s="178" t="s">
        <v>79</v>
      </c>
      <c r="C78" s="84" t="s">
        <v>49</v>
      </c>
      <c r="D78" s="52" t="s">
        <v>5</v>
      </c>
      <c r="E78" s="51">
        <f>G78+L78+M78</f>
        <v>4523.9741800000002</v>
      </c>
      <c r="F78" s="23" t="s">
        <v>38</v>
      </c>
      <c r="G78" s="101">
        <f>G79+G80</f>
        <v>4523.9741800000002</v>
      </c>
      <c r="H78" s="102"/>
      <c r="I78" s="102"/>
      <c r="J78" s="102"/>
      <c r="K78" s="103"/>
      <c r="L78" s="51">
        <v>0</v>
      </c>
      <c r="M78" s="51">
        <v>0</v>
      </c>
      <c r="N78" s="51">
        <f t="shared" ref="N78" si="9">N79+N80</f>
        <v>0</v>
      </c>
      <c r="O78" s="84" t="s">
        <v>76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</row>
    <row r="79" spans="1:77" ht="44.25" customHeight="1" x14ac:dyDescent="0.25">
      <c r="A79" s="79"/>
      <c r="B79" s="82"/>
      <c r="C79" s="85"/>
      <c r="D79" s="52" t="s">
        <v>12</v>
      </c>
      <c r="E79" s="51">
        <f>G79+L79+M79</f>
        <v>0</v>
      </c>
      <c r="F79" s="23" t="s">
        <v>38</v>
      </c>
      <c r="G79" s="101">
        <v>0</v>
      </c>
      <c r="H79" s="102"/>
      <c r="I79" s="102"/>
      <c r="J79" s="102"/>
      <c r="K79" s="103"/>
      <c r="L79" s="51">
        <v>0</v>
      </c>
      <c r="M79" s="51">
        <v>0</v>
      </c>
      <c r="N79" s="51">
        <v>0</v>
      </c>
      <c r="O79" s="87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</row>
    <row r="80" spans="1:77" ht="56.25" customHeight="1" x14ac:dyDescent="0.25">
      <c r="A80" s="80"/>
      <c r="B80" s="83"/>
      <c r="C80" s="86"/>
      <c r="D80" s="52" t="s">
        <v>6</v>
      </c>
      <c r="E80" s="51">
        <f>G80+L80+M80</f>
        <v>4523.9741800000002</v>
      </c>
      <c r="F80" s="23" t="s">
        <v>38</v>
      </c>
      <c r="G80" s="101">
        <v>4523.9741800000002</v>
      </c>
      <c r="H80" s="102"/>
      <c r="I80" s="102"/>
      <c r="J80" s="102"/>
      <c r="K80" s="103"/>
      <c r="L80" s="24">
        <v>0</v>
      </c>
      <c r="M80" s="24">
        <v>0</v>
      </c>
      <c r="N80" s="59">
        <v>0</v>
      </c>
      <c r="O80" s="87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</row>
    <row r="81" spans="1:77" ht="30.75" customHeight="1" x14ac:dyDescent="0.25">
      <c r="A81" s="88"/>
      <c r="B81" s="90" t="s">
        <v>80</v>
      </c>
      <c r="C81" s="88"/>
      <c r="D81" s="92"/>
      <c r="E81" s="94" t="s">
        <v>23</v>
      </c>
      <c r="F81" s="74" t="s">
        <v>39</v>
      </c>
      <c r="G81" s="94" t="s">
        <v>49</v>
      </c>
      <c r="H81" s="95" t="s">
        <v>24</v>
      </c>
      <c r="I81" s="95"/>
      <c r="J81" s="95"/>
      <c r="K81" s="95"/>
      <c r="L81" s="96" t="s">
        <v>50</v>
      </c>
      <c r="M81" s="96" t="s">
        <v>51</v>
      </c>
      <c r="N81" s="96" t="s">
        <v>54</v>
      </c>
      <c r="O81" s="8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</row>
    <row r="82" spans="1:77" ht="36" customHeight="1" x14ac:dyDescent="0.25">
      <c r="A82" s="88"/>
      <c r="B82" s="90"/>
      <c r="C82" s="88"/>
      <c r="D82" s="92"/>
      <c r="E82" s="93"/>
      <c r="F82" s="75"/>
      <c r="G82" s="93"/>
      <c r="H82" s="59" t="s">
        <v>25</v>
      </c>
      <c r="I82" s="59" t="s">
        <v>26</v>
      </c>
      <c r="J82" s="59" t="s">
        <v>27</v>
      </c>
      <c r="K82" s="59" t="s">
        <v>28</v>
      </c>
      <c r="L82" s="97"/>
      <c r="M82" s="97"/>
      <c r="N82" s="97"/>
      <c r="O82" s="89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</row>
    <row r="83" spans="1:77" ht="33.75" customHeight="1" x14ac:dyDescent="0.25">
      <c r="A83" s="89"/>
      <c r="B83" s="91"/>
      <c r="C83" s="89"/>
      <c r="D83" s="93"/>
      <c r="E83" s="12" t="s">
        <v>38</v>
      </c>
      <c r="F83" s="12" t="s">
        <v>38</v>
      </c>
      <c r="G83" s="12" t="s">
        <v>38</v>
      </c>
      <c r="H83" s="12" t="s">
        <v>38</v>
      </c>
      <c r="I83" s="12" t="s">
        <v>38</v>
      </c>
      <c r="J83" s="12" t="s">
        <v>38</v>
      </c>
      <c r="K83" s="12" t="s">
        <v>38</v>
      </c>
      <c r="L83" s="12" t="s">
        <v>38</v>
      </c>
      <c r="M83" s="12" t="s">
        <v>38</v>
      </c>
      <c r="N83" s="12" t="s">
        <v>38</v>
      </c>
      <c r="O83" s="89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</row>
    <row r="84" spans="1:77" ht="30.75" customHeight="1" x14ac:dyDescent="0.25">
      <c r="A84" s="113" t="s">
        <v>21</v>
      </c>
      <c r="B84" s="115" t="s">
        <v>98</v>
      </c>
      <c r="C84" s="104" t="s">
        <v>49</v>
      </c>
      <c r="D84" s="22" t="s">
        <v>5</v>
      </c>
      <c r="E84" s="8">
        <f>SUM(E85:E86)</f>
        <v>944562.54265999992</v>
      </c>
      <c r="F84" s="57" t="s">
        <v>38</v>
      </c>
      <c r="G84" s="106">
        <f>G85+G86</f>
        <v>877492.97618999984</v>
      </c>
      <c r="H84" s="107"/>
      <c r="I84" s="107"/>
      <c r="J84" s="107"/>
      <c r="K84" s="108"/>
      <c r="L84" s="58">
        <f>SUM(L85:L86)</f>
        <v>67069.566470000005</v>
      </c>
      <c r="M84" s="58">
        <f>SUM(M85:M86)</f>
        <v>0</v>
      </c>
      <c r="N84" s="58">
        <f>SUM(N85:N86)</f>
        <v>0</v>
      </c>
      <c r="O84" s="109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</row>
    <row r="85" spans="1:77" ht="36.75" customHeight="1" x14ac:dyDescent="0.25">
      <c r="A85" s="114"/>
      <c r="B85" s="116"/>
      <c r="C85" s="105"/>
      <c r="D85" s="56" t="s">
        <v>12</v>
      </c>
      <c r="E85" s="8">
        <f>G85+L85+M85+N85</f>
        <v>772928.54643999995</v>
      </c>
      <c r="F85" s="57" t="s">
        <v>38</v>
      </c>
      <c r="G85" s="106">
        <f>G88+G94+G100+G106+G112</f>
        <v>713053.57437999989</v>
      </c>
      <c r="H85" s="102"/>
      <c r="I85" s="102"/>
      <c r="J85" s="102"/>
      <c r="K85" s="103"/>
      <c r="L85" s="57">
        <f t="shared" ref="L85:N86" si="10">L88+L94+L100+L106+L112</f>
        <v>59874.97206</v>
      </c>
      <c r="M85" s="57">
        <f t="shared" si="10"/>
        <v>0</v>
      </c>
      <c r="N85" s="57">
        <f t="shared" si="10"/>
        <v>0</v>
      </c>
      <c r="O85" s="11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</row>
    <row r="86" spans="1:77" ht="49.5" customHeight="1" x14ac:dyDescent="0.25">
      <c r="A86" s="114"/>
      <c r="B86" s="116"/>
      <c r="C86" s="105"/>
      <c r="D86" s="56" t="s">
        <v>6</v>
      </c>
      <c r="E86" s="8">
        <f>G86+L86+M86+N86</f>
        <v>171633.99622</v>
      </c>
      <c r="F86" s="57" t="s">
        <v>38</v>
      </c>
      <c r="G86" s="106">
        <f>G89+G95+G101+G107+G113</f>
        <v>164439.40181000001</v>
      </c>
      <c r="H86" s="102"/>
      <c r="I86" s="102"/>
      <c r="J86" s="102"/>
      <c r="K86" s="103"/>
      <c r="L86" s="57">
        <f t="shared" si="10"/>
        <v>7194.5944099999997</v>
      </c>
      <c r="M86" s="57">
        <f t="shared" si="10"/>
        <v>0</v>
      </c>
      <c r="N86" s="57">
        <f t="shared" si="10"/>
        <v>0</v>
      </c>
      <c r="O86" s="110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</row>
    <row r="87" spans="1:77" ht="42" customHeight="1" x14ac:dyDescent="0.25">
      <c r="A87" s="78" t="s">
        <v>40</v>
      </c>
      <c r="B87" s="81" t="s">
        <v>99</v>
      </c>
      <c r="C87" s="84" t="s">
        <v>49</v>
      </c>
      <c r="D87" s="52" t="s">
        <v>5</v>
      </c>
      <c r="E87" s="51">
        <f t="shared" ref="E87" si="11">E88+E89</f>
        <v>657500.94412</v>
      </c>
      <c r="F87" s="23" t="s">
        <v>38</v>
      </c>
      <c r="G87" s="98">
        <f>G88+G89</f>
        <v>595784.42229999998</v>
      </c>
      <c r="H87" s="99"/>
      <c r="I87" s="99"/>
      <c r="J87" s="99"/>
      <c r="K87" s="100"/>
      <c r="L87" s="65">
        <f t="shared" ref="L87:N87" si="12">L88+L89</f>
        <v>61716.521820000002</v>
      </c>
      <c r="M87" s="51">
        <f t="shared" si="12"/>
        <v>0</v>
      </c>
      <c r="N87" s="51">
        <f t="shared" si="12"/>
        <v>0</v>
      </c>
      <c r="O87" s="84" t="s">
        <v>76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</row>
    <row r="88" spans="1:77" ht="31.5" customHeight="1" x14ac:dyDescent="0.25">
      <c r="A88" s="79"/>
      <c r="B88" s="82"/>
      <c r="C88" s="85"/>
      <c r="D88" s="52" t="s">
        <v>12</v>
      </c>
      <c r="E88" s="51">
        <f>G88+L88+M88+N88</f>
        <v>582318.87462000002</v>
      </c>
      <c r="F88" s="23" t="s">
        <v>38</v>
      </c>
      <c r="G88" s="98">
        <v>526774.00497000001</v>
      </c>
      <c r="H88" s="99"/>
      <c r="I88" s="99"/>
      <c r="J88" s="99"/>
      <c r="K88" s="100"/>
      <c r="L88" s="65">
        <v>55544.869650000001</v>
      </c>
      <c r="M88" s="51">
        <v>0</v>
      </c>
      <c r="N88" s="51">
        <v>0</v>
      </c>
      <c r="O88" s="87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</row>
    <row r="89" spans="1:77" ht="48.75" customHeight="1" x14ac:dyDescent="0.25">
      <c r="A89" s="80"/>
      <c r="B89" s="83"/>
      <c r="C89" s="86"/>
      <c r="D89" s="52" t="s">
        <v>6</v>
      </c>
      <c r="E89" s="51">
        <f>G89+L89+M89+N89</f>
        <v>75182.069499999998</v>
      </c>
      <c r="F89" s="47" t="s">
        <v>38</v>
      </c>
      <c r="G89" s="98">
        <v>69010.417329999997</v>
      </c>
      <c r="H89" s="99"/>
      <c r="I89" s="99"/>
      <c r="J89" s="99"/>
      <c r="K89" s="100"/>
      <c r="L89" s="66">
        <v>6171.6521700000003</v>
      </c>
      <c r="M89" s="24">
        <v>0</v>
      </c>
      <c r="N89" s="59">
        <v>0</v>
      </c>
      <c r="O89" s="87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</row>
    <row r="90" spans="1:77" ht="36" customHeight="1" x14ac:dyDescent="0.25">
      <c r="A90" s="88"/>
      <c r="B90" s="90" t="s">
        <v>77</v>
      </c>
      <c r="C90" s="88"/>
      <c r="D90" s="92"/>
      <c r="E90" s="94" t="s">
        <v>23</v>
      </c>
      <c r="F90" s="74" t="s">
        <v>39</v>
      </c>
      <c r="G90" s="94" t="s">
        <v>49</v>
      </c>
      <c r="H90" s="95" t="s">
        <v>24</v>
      </c>
      <c r="I90" s="95"/>
      <c r="J90" s="95"/>
      <c r="K90" s="95"/>
      <c r="L90" s="96" t="s">
        <v>50</v>
      </c>
      <c r="M90" s="96" t="s">
        <v>51</v>
      </c>
      <c r="N90" s="96" t="s">
        <v>54</v>
      </c>
      <c r="O90" s="88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</row>
    <row r="91" spans="1:77" ht="39.75" customHeight="1" x14ac:dyDescent="0.25">
      <c r="A91" s="88"/>
      <c r="B91" s="90"/>
      <c r="C91" s="88"/>
      <c r="D91" s="92"/>
      <c r="E91" s="93"/>
      <c r="F91" s="75"/>
      <c r="G91" s="93"/>
      <c r="H91" s="59" t="s">
        <v>25</v>
      </c>
      <c r="I91" s="59" t="s">
        <v>26</v>
      </c>
      <c r="J91" s="59" t="s">
        <v>27</v>
      </c>
      <c r="K91" s="59" t="s">
        <v>28</v>
      </c>
      <c r="L91" s="97"/>
      <c r="M91" s="97"/>
      <c r="N91" s="97"/>
      <c r="O91" s="89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</row>
    <row r="92" spans="1:77" ht="36.75" customHeight="1" x14ac:dyDescent="0.25">
      <c r="A92" s="89"/>
      <c r="B92" s="91"/>
      <c r="C92" s="89"/>
      <c r="D92" s="93"/>
      <c r="E92" s="12">
        <v>3</v>
      </c>
      <c r="F92" s="12" t="s">
        <v>38</v>
      </c>
      <c r="G92" s="69">
        <v>1</v>
      </c>
      <c r="H92" s="12" t="s">
        <v>38</v>
      </c>
      <c r="I92" s="12" t="s">
        <v>38</v>
      </c>
      <c r="J92" s="69">
        <v>1</v>
      </c>
      <c r="K92" s="69">
        <v>1</v>
      </c>
      <c r="L92" s="69">
        <v>2</v>
      </c>
      <c r="M92" s="12" t="s">
        <v>38</v>
      </c>
      <c r="N92" s="12" t="s">
        <v>38</v>
      </c>
      <c r="O92" s="89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</row>
    <row r="93" spans="1:77" ht="40.5" customHeight="1" x14ac:dyDescent="0.25">
      <c r="A93" s="78" t="s">
        <v>41</v>
      </c>
      <c r="B93" s="81" t="s">
        <v>100</v>
      </c>
      <c r="C93" s="84" t="s">
        <v>49</v>
      </c>
      <c r="D93" s="52" t="s">
        <v>5</v>
      </c>
      <c r="E93" s="51">
        <f t="shared" ref="E93" si="13">E94+E95</f>
        <v>74800.522859999997</v>
      </c>
      <c r="F93" s="23" t="s">
        <v>38</v>
      </c>
      <c r="G93" s="101">
        <f>G94+G95</f>
        <v>74800.522859999997</v>
      </c>
      <c r="H93" s="102"/>
      <c r="I93" s="102"/>
      <c r="J93" s="102"/>
      <c r="K93" s="103"/>
      <c r="L93" s="51">
        <f t="shared" ref="L93:N93" si="14">L94+L95</f>
        <v>0</v>
      </c>
      <c r="M93" s="51">
        <f t="shared" si="14"/>
        <v>0</v>
      </c>
      <c r="N93" s="51">
        <f t="shared" si="14"/>
        <v>0</v>
      </c>
      <c r="O93" s="84" t="s">
        <v>76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</row>
    <row r="94" spans="1:77" ht="36" customHeight="1" x14ac:dyDescent="0.25">
      <c r="A94" s="79"/>
      <c r="B94" s="82"/>
      <c r="C94" s="85"/>
      <c r="D94" s="52" t="s">
        <v>12</v>
      </c>
      <c r="E94" s="51">
        <f>G94+L94+M94+N94</f>
        <v>45033.182999999997</v>
      </c>
      <c r="F94" s="23" t="s">
        <v>38</v>
      </c>
      <c r="G94" s="101">
        <v>45033.182999999997</v>
      </c>
      <c r="H94" s="102"/>
      <c r="I94" s="102"/>
      <c r="J94" s="102"/>
      <c r="K94" s="103"/>
      <c r="L94" s="51">
        <v>0</v>
      </c>
      <c r="M94" s="51">
        <v>0</v>
      </c>
      <c r="N94" s="51">
        <v>0</v>
      </c>
      <c r="O94" s="87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</row>
    <row r="95" spans="1:77" ht="48.75" customHeight="1" x14ac:dyDescent="0.25">
      <c r="A95" s="80"/>
      <c r="B95" s="83"/>
      <c r="C95" s="86"/>
      <c r="D95" s="52" t="s">
        <v>6</v>
      </c>
      <c r="E95" s="51">
        <f>G95+L95+M95+N95</f>
        <v>29767.33986</v>
      </c>
      <c r="F95" s="47" t="s">
        <v>38</v>
      </c>
      <c r="G95" s="101">
        <v>29767.33986</v>
      </c>
      <c r="H95" s="102"/>
      <c r="I95" s="102"/>
      <c r="J95" s="102"/>
      <c r="K95" s="103"/>
      <c r="L95" s="24">
        <v>0</v>
      </c>
      <c r="M95" s="24">
        <v>0</v>
      </c>
      <c r="N95" s="59">
        <v>0</v>
      </c>
      <c r="O95" s="87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</row>
    <row r="96" spans="1:77" ht="34.5" customHeight="1" x14ac:dyDescent="0.25">
      <c r="A96" s="88"/>
      <c r="B96" s="90" t="s">
        <v>71</v>
      </c>
      <c r="C96" s="88"/>
      <c r="D96" s="92"/>
      <c r="E96" s="94" t="s">
        <v>23</v>
      </c>
      <c r="F96" s="74" t="s">
        <v>39</v>
      </c>
      <c r="G96" s="94" t="s">
        <v>49</v>
      </c>
      <c r="H96" s="95" t="s">
        <v>24</v>
      </c>
      <c r="I96" s="95"/>
      <c r="J96" s="95"/>
      <c r="K96" s="95"/>
      <c r="L96" s="96" t="s">
        <v>50</v>
      </c>
      <c r="M96" s="96" t="s">
        <v>51</v>
      </c>
      <c r="N96" s="96" t="s">
        <v>54</v>
      </c>
      <c r="O96" s="88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</row>
    <row r="97" spans="1:77" ht="38.25" customHeight="1" x14ac:dyDescent="0.25">
      <c r="A97" s="88"/>
      <c r="B97" s="90"/>
      <c r="C97" s="88"/>
      <c r="D97" s="92"/>
      <c r="E97" s="93"/>
      <c r="F97" s="75"/>
      <c r="G97" s="93"/>
      <c r="H97" s="59" t="s">
        <v>25</v>
      </c>
      <c r="I97" s="59" t="s">
        <v>26</v>
      </c>
      <c r="J97" s="59" t="s">
        <v>27</v>
      </c>
      <c r="K97" s="59" t="s">
        <v>28</v>
      </c>
      <c r="L97" s="97"/>
      <c r="M97" s="97"/>
      <c r="N97" s="97"/>
      <c r="O97" s="89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</row>
    <row r="98" spans="1:77" ht="40.5" customHeight="1" x14ac:dyDescent="0.25">
      <c r="A98" s="89"/>
      <c r="B98" s="91"/>
      <c r="C98" s="89"/>
      <c r="D98" s="93"/>
      <c r="E98" s="12">
        <v>3</v>
      </c>
      <c r="F98" s="12" t="s">
        <v>38</v>
      </c>
      <c r="G98" s="12">
        <v>3</v>
      </c>
      <c r="H98" s="12" t="s">
        <v>38</v>
      </c>
      <c r="I98" s="12" t="s">
        <v>38</v>
      </c>
      <c r="J98" s="12">
        <v>3</v>
      </c>
      <c r="K98" s="12">
        <v>3</v>
      </c>
      <c r="L98" s="12" t="s">
        <v>38</v>
      </c>
      <c r="M98" s="12" t="s">
        <v>38</v>
      </c>
      <c r="N98" s="12" t="s">
        <v>38</v>
      </c>
      <c r="O98" s="89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</row>
    <row r="99" spans="1:77" ht="40.5" customHeight="1" x14ac:dyDescent="0.25">
      <c r="A99" s="78" t="s">
        <v>64</v>
      </c>
      <c r="B99" s="81" t="s">
        <v>101</v>
      </c>
      <c r="C99" s="84" t="s">
        <v>49</v>
      </c>
      <c r="D99" s="52" t="s">
        <v>5</v>
      </c>
      <c r="E99" s="51">
        <f t="shared" ref="E99" si="15">E100+E101</f>
        <v>33698.531999999999</v>
      </c>
      <c r="F99" s="23" t="s">
        <v>38</v>
      </c>
      <c r="G99" s="101">
        <f>G100+G101</f>
        <v>33698.531999999999</v>
      </c>
      <c r="H99" s="102"/>
      <c r="I99" s="102"/>
      <c r="J99" s="102"/>
      <c r="K99" s="103"/>
      <c r="L99" s="51">
        <f t="shared" ref="L99:N99" si="16">L100+L101</f>
        <v>0</v>
      </c>
      <c r="M99" s="51">
        <f t="shared" si="16"/>
        <v>0</v>
      </c>
      <c r="N99" s="51">
        <f t="shared" si="16"/>
        <v>0</v>
      </c>
      <c r="O99" s="84" t="s">
        <v>76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</row>
    <row r="100" spans="1:77" ht="43.5" customHeight="1" x14ac:dyDescent="0.25">
      <c r="A100" s="79"/>
      <c r="B100" s="82"/>
      <c r="C100" s="85"/>
      <c r="D100" s="52" t="s">
        <v>12</v>
      </c>
      <c r="E100" s="51">
        <f>SUM(G100:L100)</f>
        <v>30328.678</v>
      </c>
      <c r="F100" s="23" t="s">
        <v>38</v>
      </c>
      <c r="G100" s="101">
        <v>30328.678</v>
      </c>
      <c r="H100" s="102"/>
      <c r="I100" s="102"/>
      <c r="J100" s="102"/>
      <c r="K100" s="103"/>
      <c r="L100" s="51">
        <v>0</v>
      </c>
      <c r="M100" s="51">
        <v>0</v>
      </c>
      <c r="N100" s="51">
        <v>0</v>
      </c>
      <c r="O100" s="87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</row>
    <row r="101" spans="1:77" ht="49.5" customHeight="1" x14ac:dyDescent="0.25">
      <c r="A101" s="80"/>
      <c r="B101" s="83"/>
      <c r="C101" s="86"/>
      <c r="D101" s="52" t="s">
        <v>6</v>
      </c>
      <c r="E101" s="59">
        <f>SUM(G101:L101)</f>
        <v>3369.8539999999998</v>
      </c>
      <c r="F101" s="47" t="s">
        <v>38</v>
      </c>
      <c r="G101" s="101">
        <v>3369.8539999999998</v>
      </c>
      <c r="H101" s="102"/>
      <c r="I101" s="102"/>
      <c r="J101" s="102"/>
      <c r="K101" s="103"/>
      <c r="L101" s="24">
        <v>0</v>
      </c>
      <c r="M101" s="24">
        <v>0</v>
      </c>
      <c r="N101" s="59">
        <v>0</v>
      </c>
      <c r="O101" s="87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</row>
    <row r="102" spans="1:77" ht="33.75" customHeight="1" x14ac:dyDescent="0.25">
      <c r="A102" s="88"/>
      <c r="B102" s="90" t="s">
        <v>72</v>
      </c>
      <c r="C102" s="88"/>
      <c r="D102" s="92"/>
      <c r="E102" s="94" t="s">
        <v>23</v>
      </c>
      <c r="F102" s="74" t="s">
        <v>39</v>
      </c>
      <c r="G102" s="94" t="s">
        <v>49</v>
      </c>
      <c r="H102" s="95" t="s">
        <v>24</v>
      </c>
      <c r="I102" s="95"/>
      <c r="J102" s="95"/>
      <c r="K102" s="95"/>
      <c r="L102" s="96" t="s">
        <v>50</v>
      </c>
      <c r="M102" s="96" t="s">
        <v>51</v>
      </c>
      <c r="N102" s="96" t="s">
        <v>54</v>
      </c>
      <c r="O102" s="88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</row>
    <row r="103" spans="1:77" ht="36" customHeight="1" x14ac:dyDescent="0.25">
      <c r="A103" s="88"/>
      <c r="B103" s="90"/>
      <c r="C103" s="88"/>
      <c r="D103" s="92"/>
      <c r="E103" s="93"/>
      <c r="F103" s="75"/>
      <c r="G103" s="93"/>
      <c r="H103" s="59" t="s">
        <v>25</v>
      </c>
      <c r="I103" s="59" t="s">
        <v>26</v>
      </c>
      <c r="J103" s="59" t="s">
        <v>27</v>
      </c>
      <c r="K103" s="59" t="s">
        <v>28</v>
      </c>
      <c r="L103" s="97"/>
      <c r="M103" s="97"/>
      <c r="N103" s="97"/>
      <c r="O103" s="89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</row>
    <row r="104" spans="1:77" ht="38.25" customHeight="1" x14ac:dyDescent="0.25">
      <c r="A104" s="89"/>
      <c r="B104" s="91"/>
      <c r="C104" s="89"/>
      <c r="D104" s="93"/>
      <c r="E104" s="12">
        <v>2</v>
      </c>
      <c r="F104" s="12" t="s">
        <v>38</v>
      </c>
      <c r="G104" s="12">
        <v>2</v>
      </c>
      <c r="H104" s="12" t="s">
        <v>38</v>
      </c>
      <c r="I104" s="12" t="s">
        <v>38</v>
      </c>
      <c r="J104" s="12">
        <v>2</v>
      </c>
      <c r="K104" s="12">
        <v>2</v>
      </c>
      <c r="L104" s="12" t="s">
        <v>38</v>
      </c>
      <c r="M104" s="12" t="s">
        <v>38</v>
      </c>
      <c r="N104" s="12" t="s">
        <v>38</v>
      </c>
      <c r="O104" s="89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</row>
    <row r="105" spans="1:77" ht="34.5" customHeight="1" x14ac:dyDescent="0.25">
      <c r="A105" s="78" t="s">
        <v>65</v>
      </c>
      <c r="B105" s="81" t="s">
        <v>102</v>
      </c>
      <c r="C105" s="84" t="s">
        <v>49</v>
      </c>
      <c r="D105" s="52" t="s">
        <v>5</v>
      </c>
      <c r="E105" s="51">
        <f t="shared" ref="E105" si="17">E106+E107</f>
        <v>102789.57055</v>
      </c>
      <c r="F105" s="23" t="s">
        <v>38</v>
      </c>
      <c r="G105" s="98">
        <f>G106+G107</f>
        <v>100772.52763</v>
      </c>
      <c r="H105" s="99"/>
      <c r="I105" s="99"/>
      <c r="J105" s="99"/>
      <c r="K105" s="100"/>
      <c r="L105" s="65">
        <f t="shared" ref="L105:N105" si="18">L106+L107</f>
        <v>2017.0429199999999</v>
      </c>
      <c r="M105" s="51">
        <f t="shared" si="18"/>
        <v>0</v>
      </c>
      <c r="N105" s="51">
        <f t="shared" si="18"/>
        <v>0</v>
      </c>
      <c r="O105" s="84" t="s">
        <v>76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</row>
    <row r="106" spans="1:77" ht="36" customHeight="1" x14ac:dyDescent="0.25">
      <c r="A106" s="79"/>
      <c r="B106" s="82"/>
      <c r="C106" s="85"/>
      <c r="D106" s="52" t="s">
        <v>12</v>
      </c>
      <c r="E106" s="51">
        <f>G106+L106+M106+N106</f>
        <v>47052.135000000002</v>
      </c>
      <c r="F106" s="23" t="s">
        <v>38</v>
      </c>
      <c r="G106" s="98">
        <v>45724.434150000001</v>
      </c>
      <c r="H106" s="99"/>
      <c r="I106" s="99"/>
      <c r="J106" s="99"/>
      <c r="K106" s="100"/>
      <c r="L106" s="65">
        <v>1327.7008499999999</v>
      </c>
      <c r="M106" s="51">
        <v>0</v>
      </c>
      <c r="N106" s="51">
        <v>0</v>
      </c>
      <c r="O106" s="87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</row>
    <row r="107" spans="1:77" ht="56.25" customHeight="1" x14ac:dyDescent="0.25">
      <c r="A107" s="80"/>
      <c r="B107" s="83"/>
      <c r="C107" s="86"/>
      <c r="D107" s="52" t="s">
        <v>6</v>
      </c>
      <c r="E107" s="51">
        <f>G107+L107+M107+N107</f>
        <v>55737.435550000002</v>
      </c>
      <c r="F107" s="47" t="s">
        <v>38</v>
      </c>
      <c r="G107" s="98">
        <v>55048.093480000003</v>
      </c>
      <c r="H107" s="99"/>
      <c r="I107" s="99"/>
      <c r="J107" s="99"/>
      <c r="K107" s="100"/>
      <c r="L107" s="66">
        <v>689.34207000000004</v>
      </c>
      <c r="M107" s="24">
        <v>0</v>
      </c>
      <c r="N107" s="59">
        <v>0</v>
      </c>
      <c r="O107" s="87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</row>
    <row r="108" spans="1:77" ht="36" customHeight="1" x14ac:dyDescent="0.25">
      <c r="A108" s="88"/>
      <c r="B108" s="90" t="s">
        <v>74</v>
      </c>
      <c r="C108" s="88"/>
      <c r="D108" s="92"/>
      <c r="E108" s="94" t="s">
        <v>23</v>
      </c>
      <c r="F108" s="74" t="s">
        <v>39</v>
      </c>
      <c r="G108" s="94" t="s">
        <v>49</v>
      </c>
      <c r="H108" s="95" t="s">
        <v>24</v>
      </c>
      <c r="I108" s="95"/>
      <c r="J108" s="95"/>
      <c r="K108" s="95"/>
      <c r="L108" s="96" t="s">
        <v>50</v>
      </c>
      <c r="M108" s="96" t="s">
        <v>51</v>
      </c>
      <c r="N108" s="96" t="s">
        <v>54</v>
      </c>
      <c r="O108" s="88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</row>
    <row r="109" spans="1:77" ht="36" customHeight="1" x14ac:dyDescent="0.25">
      <c r="A109" s="88"/>
      <c r="B109" s="90"/>
      <c r="C109" s="88"/>
      <c r="D109" s="92"/>
      <c r="E109" s="93"/>
      <c r="F109" s="75"/>
      <c r="G109" s="93"/>
      <c r="H109" s="59" t="s">
        <v>25</v>
      </c>
      <c r="I109" s="59" t="s">
        <v>26</v>
      </c>
      <c r="J109" s="59" t="s">
        <v>27</v>
      </c>
      <c r="K109" s="59" t="s">
        <v>28</v>
      </c>
      <c r="L109" s="97"/>
      <c r="M109" s="97"/>
      <c r="N109" s="97"/>
      <c r="O109" s="89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</row>
    <row r="110" spans="1:77" ht="36" customHeight="1" x14ac:dyDescent="0.25">
      <c r="A110" s="89"/>
      <c r="B110" s="91"/>
      <c r="C110" s="89"/>
      <c r="D110" s="93"/>
      <c r="E110" s="12">
        <v>3</v>
      </c>
      <c r="F110" s="12" t="s">
        <v>38</v>
      </c>
      <c r="G110" s="69">
        <v>2</v>
      </c>
      <c r="H110" s="12" t="s">
        <v>38</v>
      </c>
      <c r="I110" s="12" t="s">
        <v>38</v>
      </c>
      <c r="J110" s="69">
        <v>2</v>
      </c>
      <c r="K110" s="69">
        <v>2</v>
      </c>
      <c r="L110" s="69">
        <v>1</v>
      </c>
      <c r="M110" s="12" t="s">
        <v>38</v>
      </c>
      <c r="N110" s="12" t="s">
        <v>38</v>
      </c>
      <c r="O110" s="8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</row>
    <row r="111" spans="1:77" ht="42" customHeight="1" x14ac:dyDescent="0.25">
      <c r="A111" s="78" t="s">
        <v>66</v>
      </c>
      <c r="B111" s="81" t="s">
        <v>103</v>
      </c>
      <c r="C111" s="84" t="s">
        <v>49</v>
      </c>
      <c r="D111" s="52" t="s">
        <v>5</v>
      </c>
      <c r="E111" s="51">
        <f t="shared" ref="E111" si="19">E112+E113</f>
        <v>75772.973129999998</v>
      </c>
      <c r="F111" s="23" t="s">
        <v>38</v>
      </c>
      <c r="G111" s="101">
        <f>G112+G113</f>
        <v>72436.971399999995</v>
      </c>
      <c r="H111" s="102"/>
      <c r="I111" s="102"/>
      <c r="J111" s="102"/>
      <c r="K111" s="103"/>
      <c r="L111" s="72">
        <f t="shared" ref="L111:N111" si="20">L112+L113</f>
        <v>3336.00173</v>
      </c>
      <c r="M111" s="51">
        <f t="shared" si="20"/>
        <v>0</v>
      </c>
      <c r="N111" s="51">
        <f t="shared" si="20"/>
        <v>0</v>
      </c>
      <c r="O111" s="84" t="s">
        <v>76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</row>
    <row r="112" spans="1:77" ht="43.5" customHeight="1" x14ac:dyDescent="0.25">
      <c r="A112" s="79"/>
      <c r="B112" s="82"/>
      <c r="C112" s="85"/>
      <c r="D112" s="52" t="s">
        <v>12</v>
      </c>
      <c r="E112" s="51">
        <f>SUM(G112:L112)</f>
        <v>68195.675820000004</v>
      </c>
      <c r="F112" s="23" t="s">
        <v>38</v>
      </c>
      <c r="G112" s="101">
        <v>65193.274259999998</v>
      </c>
      <c r="H112" s="102"/>
      <c r="I112" s="102"/>
      <c r="J112" s="102"/>
      <c r="K112" s="103"/>
      <c r="L112" s="72">
        <v>3002.4015599999998</v>
      </c>
      <c r="M112" s="51">
        <v>0</v>
      </c>
      <c r="N112" s="51">
        <v>0</v>
      </c>
      <c r="O112" s="87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</row>
    <row r="113" spans="1:77" ht="48.75" customHeight="1" x14ac:dyDescent="0.25">
      <c r="A113" s="80"/>
      <c r="B113" s="83"/>
      <c r="C113" s="86"/>
      <c r="D113" s="52" t="s">
        <v>6</v>
      </c>
      <c r="E113" s="59">
        <f>SUM(G113:L113)</f>
        <v>7577.2973099999999</v>
      </c>
      <c r="F113" s="47" t="s">
        <v>38</v>
      </c>
      <c r="G113" s="101">
        <v>7243.6971400000002</v>
      </c>
      <c r="H113" s="102"/>
      <c r="I113" s="102"/>
      <c r="J113" s="102"/>
      <c r="K113" s="103"/>
      <c r="L113" s="24">
        <v>333.60016999999999</v>
      </c>
      <c r="M113" s="24">
        <v>0</v>
      </c>
      <c r="N113" s="59">
        <v>0</v>
      </c>
      <c r="O113" s="87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</row>
    <row r="114" spans="1:77" ht="34.5" customHeight="1" x14ac:dyDescent="0.25">
      <c r="A114" s="88"/>
      <c r="B114" s="90" t="s">
        <v>73</v>
      </c>
      <c r="C114" s="88"/>
      <c r="D114" s="92"/>
      <c r="E114" s="94" t="s">
        <v>23</v>
      </c>
      <c r="F114" s="74" t="s">
        <v>39</v>
      </c>
      <c r="G114" s="94" t="s">
        <v>49</v>
      </c>
      <c r="H114" s="95" t="s">
        <v>24</v>
      </c>
      <c r="I114" s="95"/>
      <c r="J114" s="95"/>
      <c r="K114" s="95"/>
      <c r="L114" s="96" t="s">
        <v>50</v>
      </c>
      <c r="M114" s="96" t="s">
        <v>51</v>
      </c>
      <c r="N114" s="96" t="s">
        <v>54</v>
      </c>
      <c r="O114" s="8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</row>
    <row r="115" spans="1:77" ht="33" customHeight="1" x14ac:dyDescent="0.25">
      <c r="A115" s="88"/>
      <c r="B115" s="90"/>
      <c r="C115" s="88"/>
      <c r="D115" s="92"/>
      <c r="E115" s="93"/>
      <c r="F115" s="75"/>
      <c r="G115" s="93"/>
      <c r="H115" s="59" t="s">
        <v>25</v>
      </c>
      <c r="I115" s="59" t="s">
        <v>26</v>
      </c>
      <c r="J115" s="59" t="s">
        <v>27</v>
      </c>
      <c r="K115" s="59" t="s">
        <v>28</v>
      </c>
      <c r="L115" s="97"/>
      <c r="M115" s="97"/>
      <c r="N115" s="97"/>
      <c r="O115" s="8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</row>
    <row r="116" spans="1:77" ht="36" customHeight="1" x14ac:dyDescent="0.25">
      <c r="A116" s="89"/>
      <c r="B116" s="91"/>
      <c r="C116" s="89"/>
      <c r="D116" s="93"/>
      <c r="E116" s="12">
        <v>3</v>
      </c>
      <c r="F116" s="12" t="s">
        <v>38</v>
      </c>
      <c r="G116" s="69">
        <v>2</v>
      </c>
      <c r="H116" s="12" t="s">
        <v>38</v>
      </c>
      <c r="I116" s="12" t="s">
        <v>38</v>
      </c>
      <c r="J116" s="69">
        <v>2</v>
      </c>
      <c r="K116" s="69">
        <v>2</v>
      </c>
      <c r="L116" s="69">
        <v>1</v>
      </c>
      <c r="M116" s="12" t="s">
        <v>38</v>
      </c>
      <c r="N116" s="12" t="s">
        <v>38</v>
      </c>
      <c r="O116" s="89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</row>
    <row r="117" spans="1:77" ht="25.9" customHeight="1" x14ac:dyDescent="0.25">
      <c r="A117" s="113" t="s">
        <v>42</v>
      </c>
      <c r="B117" s="115" t="s">
        <v>104</v>
      </c>
      <c r="C117" s="104" t="s">
        <v>18</v>
      </c>
      <c r="D117" s="56" t="s">
        <v>5</v>
      </c>
      <c r="E117" s="8">
        <f>E118+E119+E120</f>
        <v>10668554.526040001</v>
      </c>
      <c r="F117" s="8">
        <f>F118+F119+F120</f>
        <v>8783481.3910099994</v>
      </c>
      <c r="G117" s="106">
        <f>G118+G119+G120</f>
        <v>1885073.13503</v>
      </c>
      <c r="H117" s="107"/>
      <c r="I117" s="107"/>
      <c r="J117" s="107"/>
      <c r="K117" s="108"/>
      <c r="L117" s="10">
        <f>SUM(L118:L120)</f>
        <v>0</v>
      </c>
      <c r="M117" s="10">
        <f>SUM(M118:M120)</f>
        <v>0</v>
      </c>
      <c r="N117" s="8">
        <v>0</v>
      </c>
      <c r="O117" s="104"/>
    </row>
    <row r="118" spans="1:77" ht="39" customHeight="1" x14ac:dyDescent="0.25">
      <c r="A118" s="133"/>
      <c r="B118" s="158"/>
      <c r="C118" s="105"/>
      <c r="D118" s="56" t="s">
        <v>14</v>
      </c>
      <c r="E118" s="8">
        <f>F118+G118+L118+M118+N118</f>
        <v>2133323.7800000003</v>
      </c>
      <c r="F118" s="57">
        <f>F122+F129</f>
        <v>1886296.1</v>
      </c>
      <c r="G118" s="106">
        <f>G122+G129</f>
        <v>247027.68</v>
      </c>
      <c r="H118" s="102"/>
      <c r="I118" s="102"/>
      <c r="J118" s="102"/>
      <c r="K118" s="103"/>
      <c r="L118" s="10">
        <f t="shared" ref="L118:M120" si="21">L122+L129</f>
        <v>0</v>
      </c>
      <c r="M118" s="10">
        <f t="shared" si="21"/>
        <v>0</v>
      </c>
      <c r="N118" s="8">
        <v>0</v>
      </c>
      <c r="O118" s="123"/>
    </row>
    <row r="119" spans="1:77" ht="45" customHeight="1" x14ac:dyDescent="0.25">
      <c r="A119" s="133"/>
      <c r="B119" s="158"/>
      <c r="C119" s="105"/>
      <c r="D119" s="56" t="s">
        <v>12</v>
      </c>
      <c r="E119" s="8">
        <f>F119+G119+L119+M119+N119</f>
        <v>6683322.3380000005</v>
      </c>
      <c r="F119" s="57">
        <f>F123+F130</f>
        <v>5610992.3100000005</v>
      </c>
      <c r="G119" s="106">
        <f>SUM(G123+G130)</f>
        <v>1072330.0279999999</v>
      </c>
      <c r="H119" s="102"/>
      <c r="I119" s="102"/>
      <c r="J119" s="102"/>
      <c r="K119" s="103"/>
      <c r="L119" s="8">
        <f t="shared" si="21"/>
        <v>0</v>
      </c>
      <c r="M119" s="8">
        <f t="shared" si="21"/>
        <v>0</v>
      </c>
      <c r="N119" s="8">
        <v>0</v>
      </c>
      <c r="O119" s="123"/>
    </row>
    <row r="120" spans="1:77" ht="54.75" customHeight="1" x14ac:dyDescent="0.25">
      <c r="A120" s="134"/>
      <c r="B120" s="159"/>
      <c r="C120" s="135"/>
      <c r="D120" s="56" t="s">
        <v>6</v>
      </c>
      <c r="E120" s="8">
        <f>F120+G120+L120+M120+N120</f>
        <v>1851908.4080400001</v>
      </c>
      <c r="F120" s="57">
        <f>F124+F131</f>
        <v>1286192.98101</v>
      </c>
      <c r="G120" s="106">
        <f>SUM(G124+G131)</f>
        <v>565715.42703000002</v>
      </c>
      <c r="H120" s="102"/>
      <c r="I120" s="102"/>
      <c r="J120" s="102"/>
      <c r="K120" s="103"/>
      <c r="L120" s="8">
        <f t="shared" si="21"/>
        <v>0</v>
      </c>
      <c r="M120" s="8">
        <f t="shared" si="21"/>
        <v>0</v>
      </c>
      <c r="N120" s="8">
        <v>0</v>
      </c>
      <c r="O120" s="124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</row>
    <row r="121" spans="1:77" ht="28.15" customHeight="1" x14ac:dyDescent="0.25">
      <c r="A121" s="165" t="s">
        <v>67</v>
      </c>
      <c r="B121" s="81" t="s">
        <v>105</v>
      </c>
      <c r="C121" s="84" t="s">
        <v>18</v>
      </c>
      <c r="D121" s="52" t="s">
        <v>5</v>
      </c>
      <c r="E121" s="51">
        <f>E122+E123+E124</f>
        <v>5933694.9460300002</v>
      </c>
      <c r="F121" s="23">
        <f>F122+F123+F124</f>
        <v>5296479.676</v>
      </c>
      <c r="G121" s="101">
        <f>G122+G123+G124</f>
        <v>637215.27003000001</v>
      </c>
      <c r="H121" s="102"/>
      <c r="I121" s="102"/>
      <c r="J121" s="102"/>
      <c r="K121" s="103"/>
      <c r="L121" s="51">
        <f>L122+L123+L124</f>
        <v>0</v>
      </c>
      <c r="M121" s="51">
        <f>M122+M123+M124</f>
        <v>0</v>
      </c>
      <c r="N121" s="51">
        <f>N122+N123+N124</f>
        <v>0</v>
      </c>
      <c r="O121" s="84" t="s">
        <v>19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</row>
    <row r="122" spans="1:77" ht="34.15" customHeight="1" x14ac:dyDescent="0.25">
      <c r="A122" s="166"/>
      <c r="B122" s="82"/>
      <c r="C122" s="85"/>
      <c r="D122" s="52" t="s">
        <v>14</v>
      </c>
      <c r="E122" s="59">
        <f>F122+G122+L122+M122+N122</f>
        <v>1401293</v>
      </c>
      <c r="F122" s="47">
        <v>1401293</v>
      </c>
      <c r="G122" s="101">
        <v>0</v>
      </c>
      <c r="H122" s="102"/>
      <c r="I122" s="102"/>
      <c r="J122" s="102"/>
      <c r="K122" s="103"/>
      <c r="L122" s="24">
        <v>0</v>
      </c>
      <c r="M122" s="24">
        <v>0</v>
      </c>
      <c r="N122" s="59">
        <v>0</v>
      </c>
      <c r="O122" s="87"/>
    </row>
    <row r="123" spans="1:77" ht="40.15" customHeight="1" x14ac:dyDescent="0.25">
      <c r="A123" s="166"/>
      <c r="B123" s="82"/>
      <c r="C123" s="85"/>
      <c r="D123" s="52" t="s">
        <v>12</v>
      </c>
      <c r="E123" s="59">
        <f>F123+G123+L123+M123+N123</f>
        <v>4459493.8859999999</v>
      </c>
      <c r="F123" s="47">
        <v>3828650.7560000001</v>
      </c>
      <c r="G123" s="101">
        <v>630843.13</v>
      </c>
      <c r="H123" s="102"/>
      <c r="I123" s="102"/>
      <c r="J123" s="102"/>
      <c r="K123" s="103"/>
      <c r="L123" s="24">
        <v>0</v>
      </c>
      <c r="M123" s="24">
        <v>0</v>
      </c>
      <c r="N123" s="59">
        <v>0</v>
      </c>
      <c r="O123" s="87"/>
    </row>
    <row r="124" spans="1:77" ht="48.6" customHeight="1" x14ac:dyDescent="0.25">
      <c r="A124" s="167"/>
      <c r="B124" s="83"/>
      <c r="C124" s="86"/>
      <c r="D124" s="52" t="s">
        <v>6</v>
      </c>
      <c r="E124" s="59">
        <f>F124+G124+L124+M124+N124</f>
        <v>72908.060029999993</v>
      </c>
      <c r="F124" s="47">
        <v>66535.92</v>
      </c>
      <c r="G124" s="101">
        <v>6372.1400299999996</v>
      </c>
      <c r="H124" s="102"/>
      <c r="I124" s="102"/>
      <c r="J124" s="102"/>
      <c r="K124" s="103"/>
      <c r="L124" s="24">
        <v>0</v>
      </c>
      <c r="M124" s="24">
        <v>0</v>
      </c>
      <c r="N124" s="59">
        <v>0</v>
      </c>
      <c r="O124" s="122"/>
    </row>
    <row r="125" spans="1:77" ht="26.45" customHeight="1" x14ac:dyDescent="0.25">
      <c r="A125" s="88"/>
      <c r="B125" s="90" t="s">
        <v>35</v>
      </c>
      <c r="C125" s="88"/>
      <c r="D125" s="92"/>
      <c r="E125" s="94" t="s">
        <v>23</v>
      </c>
      <c r="F125" s="74" t="s">
        <v>39</v>
      </c>
      <c r="G125" s="94" t="s">
        <v>49</v>
      </c>
      <c r="H125" s="95" t="s">
        <v>24</v>
      </c>
      <c r="I125" s="95"/>
      <c r="J125" s="95"/>
      <c r="K125" s="95"/>
      <c r="L125" s="96" t="s">
        <v>50</v>
      </c>
      <c r="M125" s="96" t="s">
        <v>51</v>
      </c>
      <c r="N125" s="96" t="s">
        <v>54</v>
      </c>
      <c r="O125" s="88"/>
    </row>
    <row r="126" spans="1:77" ht="24" customHeight="1" x14ac:dyDescent="0.25">
      <c r="A126" s="88"/>
      <c r="B126" s="90"/>
      <c r="C126" s="88"/>
      <c r="D126" s="92"/>
      <c r="E126" s="93"/>
      <c r="F126" s="75"/>
      <c r="G126" s="93"/>
      <c r="H126" s="59" t="s">
        <v>25</v>
      </c>
      <c r="I126" s="59" t="s">
        <v>26</v>
      </c>
      <c r="J126" s="59" t="s">
        <v>27</v>
      </c>
      <c r="K126" s="59" t="s">
        <v>28</v>
      </c>
      <c r="L126" s="97"/>
      <c r="M126" s="97"/>
      <c r="N126" s="97"/>
      <c r="O126" s="89"/>
    </row>
    <row r="127" spans="1:77" ht="46.9" customHeight="1" x14ac:dyDescent="0.25">
      <c r="A127" s="89"/>
      <c r="B127" s="93"/>
      <c r="C127" s="89"/>
      <c r="D127" s="93"/>
      <c r="E127" s="12">
        <v>1</v>
      </c>
      <c r="F127" s="12">
        <v>1</v>
      </c>
      <c r="G127" s="12" t="s">
        <v>38</v>
      </c>
      <c r="H127" s="12" t="s">
        <v>38</v>
      </c>
      <c r="I127" s="12" t="s">
        <v>38</v>
      </c>
      <c r="J127" s="12" t="s">
        <v>38</v>
      </c>
      <c r="K127" s="12" t="s">
        <v>38</v>
      </c>
      <c r="L127" s="12" t="s">
        <v>38</v>
      </c>
      <c r="M127" s="12" t="s">
        <v>38</v>
      </c>
      <c r="N127" s="12" t="s">
        <v>38</v>
      </c>
      <c r="O127" s="89"/>
    </row>
    <row r="128" spans="1:77" ht="30" customHeight="1" x14ac:dyDescent="0.25">
      <c r="A128" s="165" t="s">
        <v>68</v>
      </c>
      <c r="B128" s="168" t="s">
        <v>106</v>
      </c>
      <c r="C128" s="84" t="s">
        <v>18</v>
      </c>
      <c r="D128" s="52" t="s">
        <v>5</v>
      </c>
      <c r="E128" s="51">
        <f>E129+E130+E131</f>
        <v>4734859.5800099997</v>
      </c>
      <c r="F128" s="23">
        <f>F129+F130+F131</f>
        <v>3487001.7150100004</v>
      </c>
      <c r="G128" s="98">
        <f>G129+G130+G131</f>
        <v>1247857.865</v>
      </c>
      <c r="H128" s="99"/>
      <c r="I128" s="99"/>
      <c r="J128" s="99"/>
      <c r="K128" s="100"/>
      <c r="L128" s="51">
        <f>L129+L130+L131</f>
        <v>0</v>
      </c>
      <c r="M128" s="51">
        <f>M129+M130+M131</f>
        <v>0</v>
      </c>
      <c r="N128" s="51">
        <f>N129+N130+N131</f>
        <v>0</v>
      </c>
      <c r="O128" s="84" t="s">
        <v>19</v>
      </c>
    </row>
    <row r="129" spans="1:15" ht="44.45" customHeight="1" x14ac:dyDescent="0.25">
      <c r="A129" s="166"/>
      <c r="B129" s="169"/>
      <c r="C129" s="85"/>
      <c r="D129" s="52" t="s">
        <v>14</v>
      </c>
      <c r="E129" s="59">
        <f>F129+G129+L129+M129+N129</f>
        <v>732030.78</v>
      </c>
      <c r="F129" s="47">
        <v>485003.1</v>
      </c>
      <c r="G129" s="98">
        <v>247027.68</v>
      </c>
      <c r="H129" s="99"/>
      <c r="I129" s="99"/>
      <c r="J129" s="99"/>
      <c r="K129" s="100"/>
      <c r="L129" s="24">
        <v>0</v>
      </c>
      <c r="M129" s="24">
        <v>0</v>
      </c>
      <c r="N129" s="59">
        <v>0</v>
      </c>
      <c r="O129" s="87"/>
    </row>
    <row r="130" spans="1:15" ht="45.6" customHeight="1" x14ac:dyDescent="0.25">
      <c r="A130" s="166"/>
      <c r="B130" s="169"/>
      <c r="C130" s="85"/>
      <c r="D130" s="52" t="s">
        <v>12</v>
      </c>
      <c r="E130" s="59">
        <f>F130+G130+L130+M130+N130</f>
        <v>2223828.452</v>
      </c>
      <c r="F130" s="47">
        <v>1782341.554</v>
      </c>
      <c r="G130" s="98">
        <v>441486.89799999999</v>
      </c>
      <c r="H130" s="99"/>
      <c r="I130" s="99"/>
      <c r="J130" s="99"/>
      <c r="K130" s="100"/>
      <c r="L130" s="24">
        <v>0</v>
      </c>
      <c r="M130" s="24">
        <v>0</v>
      </c>
      <c r="N130" s="59">
        <v>0</v>
      </c>
      <c r="O130" s="87"/>
    </row>
    <row r="131" spans="1:15" ht="52.9" customHeight="1" x14ac:dyDescent="0.25">
      <c r="A131" s="167"/>
      <c r="B131" s="170"/>
      <c r="C131" s="86"/>
      <c r="D131" s="52" t="s">
        <v>6</v>
      </c>
      <c r="E131" s="59">
        <f>F131+G131+L131+M131+N131</f>
        <v>1779000.3480100001</v>
      </c>
      <c r="F131" s="47">
        <v>1219657.0610100001</v>
      </c>
      <c r="G131" s="98">
        <v>559343.28700000001</v>
      </c>
      <c r="H131" s="99"/>
      <c r="I131" s="99"/>
      <c r="J131" s="99"/>
      <c r="K131" s="100"/>
      <c r="L131" s="24">
        <v>0</v>
      </c>
      <c r="M131" s="24">
        <v>0</v>
      </c>
      <c r="N131" s="59">
        <v>0</v>
      </c>
      <c r="O131" s="122"/>
    </row>
    <row r="132" spans="1:15" ht="32.450000000000003" customHeight="1" x14ac:dyDescent="0.25">
      <c r="A132" s="88"/>
      <c r="B132" s="90" t="s">
        <v>36</v>
      </c>
      <c r="C132" s="88"/>
      <c r="D132" s="92"/>
      <c r="E132" s="94" t="s">
        <v>23</v>
      </c>
      <c r="F132" s="74" t="s">
        <v>39</v>
      </c>
      <c r="G132" s="94" t="s">
        <v>49</v>
      </c>
      <c r="H132" s="95" t="s">
        <v>24</v>
      </c>
      <c r="I132" s="95"/>
      <c r="J132" s="95"/>
      <c r="K132" s="95"/>
      <c r="L132" s="96" t="s">
        <v>50</v>
      </c>
      <c r="M132" s="96" t="s">
        <v>51</v>
      </c>
      <c r="N132" s="96" t="s">
        <v>54</v>
      </c>
      <c r="O132" s="88"/>
    </row>
    <row r="133" spans="1:15" ht="35.450000000000003" customHeight="1" x14ac:dyDescent="0.25">
      <c r="A133" s="88"/>
      <c r="B133" s="90"/>
      <c r="C133" s="88"/>
      <c r="D133" s="92"/>
      <c r="E133" s="93"/>
      <c r="F133" s="75"/>
      <c r="G133" s="93"/>
      <c r="H133" s="59" t="s">
        <v>25</v>
      </c>
      <c r="I133" s="59" t="s">
        <v>26</v>
      </c>
      <c r="J133" s="59" t="s">
        <v>27</v>
      </c>
      <c r="K133" s="59" t="s">
        <v>28</v>
      </c>
      <c r="L133" s="97"/>
      <c r="M133" s="97"/>
      <c r="N133" s="97"/>
      <c r="O133" s="89"/>
    </row>
    <row r="134" spans="1:15" ht="28.9" customHeight="1" x14ac:dyDescent="0.25">
      <c r="A134" s="89"/>
      <c r="B134" s="93"/>
      <c r="C134" s="89"/>
      <c r="D134" s="93"/>
      <c r="E134" s="12">
        <v>2</v>
      </c>
      <c r="F134" s="12">
        <v>1</v>
      </c>
      <c r="G134" s="12">
        <v>1</v>
      </c>
      <c r="H134" s="12" t="s">
        <v>38</v>
      </c>
      <c r="I134" s="12" t="s">
        <v>38</v>
      </c>
      <c r="J134" s="12">
        <v>1</v>
      </c>
      <c r="K134" s="12">
        <v>1</v>
      </c>
      <c r="L134" s="12" t="s">
        <v>38</v>
      </c>
      <c r="M134" s="12" t="s">
        <v>38</v>
      </c>
      <c r="N134" s="12" t="s">
        <v>38</v>
      </c>
      <c r="O134" s="89"/>
    </row>
    <row r="135" spans="1:15" ht="30" customHeight="1" x14ac:dyDescent="0.25">
      <c r="A135" s="104" t="s">
        <v>69</v>
      </c>
      <c r="B135" s="171" t="s">
        <v>107</v>
      </c>
      <c r="C135" s="104" t="s">
        <v>18</v>
      </c>
      <c r="D135" s="56" t="s">
        <v>5</v>
      </c>
      <c r="E135" s="18">
        <f>F135+G135+L135+M135+N135</f>
        <v>1145658.9539999999</v>
      </c>
      <c r="F135" s="19">
        <f>F136+F137+F138</f>
        <v>1145658.9539999999</v>
      </c>
      <c r="G135" s="106">
        <f>G136+G137+G138</f>
        <v>0</v>
      </c>
      <c r="H135" s="102"/>
      <c r="I135" s="102"/>
      <c r="J135" s="102"/>
      <c r="K135" s="103"/>
      <c r="L135" s="10">
        <v>0</v>
      </c>
      <c r="M135" s="10">
        <v>0</v>
      </c>
      <c r="N135" s="8">
        <v>0</v>
      </c>
      <c r="O135" s="104"/>
    </row>
    <row r="136" spans="1:15" ht="35.25" customHeight="1" x14ac:dyDescent="0.25">
      <c r="A136" s="105"/>
      <c r="B136" s="172"/>
      <c r="C136" s="105"/>
      <c r="D136" s="56" t="s">
        <v>14</v>
      </c>
      <c r="E136" s="18">
        <f>F136+G136+L136+M136+N136</f>
        <v>131801.1</v>
      </c>
      <c r="F136" s="19">
        <f t="shared" ref="F136:G138" si="22">F140</f>
        <v>131801.1</v>
      </c>
      <c r="G136" s="106">
        <f t="shared" si="22"/>
        <v>0</v>
      </c>
      <c r="H136" s="102"/>
      <c r="I136" s="102"/>
      <c r="J136" s="102"/>
      <c r="K136" s="103"/>
      <c r="L136" s="10">
        <v>0</v>
      </c>
      <c r="M136" s="10">
        <v>0</v>
      </c>
      <c r="N136" s="8">
        <v>0</v>
      </c>
      <c r="O136" s="123"/>
    </row>
    <row r="137" spans="1:15" ht="44.25" customHeight="1" x14ac:dyDescent="0.25">
      <c r="A137" s="105"/>
      <c r="B137" s="172"/>
      <c r="C137" s="105"/>
      <c r="D137" s="56" t="s">
        <v>12</v>
      </c>
      <c r="E137" s="18">
        <f>F137+G137+L137+M137+N137</f>
        <v>584291.58400000003</v>
      </c>
      <c r="F137" s="19">
        <f t="shared" si="22"/>
        <v>584291.58400000003</v>
      </c>
      <c r="G137" s="106">
        <f t="shared" si="22"/>
        <v>0</v>
      </c>
      <c r="H137" s="102"/>
      <c r="I137" s="102"/>
      <c r="J137" s="102"/>
      <c r="K137" s="103"/>
      <c r="L137" s="10">
        <v>0</v>
      </c>
      <c r="M137" s="10">
        <v>0</v>
      </c>
      <c r="N137" s="8">
        <v>0</v>
      </c>
      <c r="O137" s="123"/>
    </row>
    <row r="138" spans="1:15" ht="47.45" customHeight="1" x14ac:dyDescent="0.25">
      <c r="A138" s="135"/>
      <c r="B138" s="173"/>
      <c r="C138" s="135"/>
      <c r="D138" s="56" t="s">
        <v>6</v>
      </c>
      <c r="E138" s="18">
        <f>F138+G138+L138+M138+N138</f>
        <v>429566.27</v>
      </c>
      <c r="F138" s="19">
        <f t="shared" si="22"/>
        <v>429566.27</v>
      </c>
      <c r="G138" s="106">
        <f t="shared" si="22"/>
        <v>0</v>
      </c>
      <c r="H138" s="102"/>
      <c r="I138" s="102"/>
      <c r="J138" s="102"/>
      <c r="K138" s="103"/>
      <c r="L138" s="10">
        <v>0</v>
      </c>
      <c r="M138" s="10">
        <v>0</v>
      </c>
      <c r="N138" s="8">
        <v>0</v>
      </c>
      <c r="O138" s="123"/>
    </row>
    <row r="139" spans="1:15" ht="26.45" customHeight="1" x14ac:dyDescent="0.25">
      <c r="A139" s="78" t="s">
        <v>70</v>
      </c>
      <c r="B139" s="81" t="s">
        <v>108</v>
      </c>
      <c r="C139" s="84" t="s">
        <v>18</v>
      </c>
      <c r="D139" s="52" t="s">
        <v>5</v>
      </c>
      <c r="E139" s="51">
        <f t="shared" ref="E139:N139" si="23">E140+E141+E142</f>
        <v>1145658.9539999999</v>
      </c>
      <c r="F139" s="23">
        <f>F140+F141+F142</f>
        <v>1145658.9539999999</v>
      </c>
      <c r="G139" s="101">
        <f>G140+G141+G142</f>
        <v>0</v>
      </c>
      <c r="H139" s="102"/>
      <c r="I139" s="102"/>
      <c r="J139" s="102"/>
      <c r="K139" s="103"/>
      <c r="L139" s="51">
        <f t="shared" si="23"/>
        <v>0</v>
      </c>
      <c r="M139" s="51">
        <f t="shared" si="23"/>
        <v>0</v>
      </c>
      <c r="N139" s="51">
        <f t="shared" si="23"/>
        <v>0</v>
      </c>
      <c r="O139" s="84" t="s">
        <v>19</v>
      </c>
    </row>
    <row r="140" spans="1:15" ht="33" customHeight="1" x14ac:dyDescent="0.25">
      <c r="A140" s="79"/>
      <c r="B140" s="82"/>
      <c r="C140" s="85"/>
      <c r="D140" s="52" t="s">
        <v>14</v>
      </c>
      <c r="E140" s="51">
        <f>F140+G140+L140+M140+N140</f>
        <v>131801.1</v>
      </c>
      <c r="F140" s="23">
        <v>131801.1</v>
      </c>
      <c r="G140" s="101">
        <v>0</v>
      </c>
      <c r="H140" s="102"/>
      <c r="I140" s="102"/>
      <c r="J140" s="102"/>
      <c r="K140" s="103"/>
      <c r="L140" s="11">
        <v>0</v>
      </c>
      <c r="M140" s="11">
        <v>0</v>
      </c>
      <c r="N140" s="59">
        <v>0</v>
      </c>
      <c r="O140" s="87"/>
    </row>
    <row r="141" spans="1:15" ht="36.6" customHeight="1" x14ac:dyDescent="0.25">
      <c r="A141" s="79"/>
      <c r="B141" s="82"/>
      <c r="C141" s="85"/>
      <c r="D141" s="52" t="s">
        <v>12</v>
      </c>
      <c r="E141" s="51">
        <f>F141+G141+L141+M141+N141</f>
        <v>584291.58400000003</v>
      </c>
      <c r="F141" s="23">
        <v>584291.58400000003</v>
      </c>
      <c r="G141" s="101">
        <v>0</v>
      </c>
      <c r="H141" s="102"/>
      <c r="I141" s="102"/>
      <c r="J141" s="102"/>
      <c r="K141" s="103"/>
      <c r="L141" s="11">
        <v>0</v>
      </c>
      <c r="M141" s="11">
        <v>0</v>
      </c>
      <c r="N141" s="59">
        <v>0</v>
      </c>
      <c r="O141" s="87"/>
    </row>
    <row r="142" spans="1:15" ht="55.5" customHeight="1" x14ac:dyDescent="0.25">
      <c r="A142" s="80"/>
      <c r="B142" s="83"/>
      <c r="C142" s="86"/>
      <c r="D142" s="52" t="s">
        <v>6</v>
      </c>
      <c r="E142" s="51">
        <f>F142+G142+L142+M142+N142</f>
        <v>429566.27</v>
      </c>
      <c r="F142" s="23">
        <v>429566.27</v>
      </c>
      <c r="G142" s="101">
        <v>0</v>
      </c>
      <c r="H142" s="102"/>
      <c r="I142" s="102"/>
      <c r="J142" s="102"/>
      <c r="K142" s="103"/>
      <c r="L142" s="11">
        <v>0</v>
      </c>
      <c r="M142" s="11">
        <v>0</v>
      </c>
      <c r="N142" s="59">
        <v>0</v>
      </c>
      <c r="O142" s="87"/>
    </row>
    <row r="143" spans="1:15" ht="33" customHeight="1" x14ac:dyDescent="0.25">
      <c r="A143" s="88"/>
      <c r="B143" s="90" t="s">
        <v>37</v>
      </c>
      <c r="C143" s="88"/>
      <c r="D143" s="92"/>
      <c r="E143" s="94" t="s">
        <v>23</v>
      </c>
      <c r="F143" s="74" t="s">
        <v>39</v>
      </c>
      <c r="G143" s="94" t="s">
        <v>39</v>
      </c>
      <c r="H143" s="95" t="s">
        <v>24</v>
      </c>
      <c r="I143" s="95"/>
      <c r="J143" s="95"/>
      <c r="K143" s="95"/>
      <c r="L143" s="96" t="s">
        <v>50</v>
      </c>
      <c r="M143" s="96" t="s">
        <v>51</v>
      </c>
      <c r="N143" s="96" t="s">
        <v>54</v>
      </c>
      <c r="O143" s="163"/>
    </row>
    <row r="144" spans="1:15" ht="33" customHeight="1" x14ac:dyDescent="0.25">
      <c r="A144" s="88"/>
      <c r="B144" s="90"/>
      <c r="C144" s="88"/>
      <c r="D144" s="92"/>
      <c r="E144" s="93"/>
      <c r="F144" s="75"/>
      <c r="G144" s="93"/>
      <c r="H144" s="59" t="s">
        <v>25</v>
      </c>
      <c r="I144" s="59" t="s">
        <v>26</v>
      </c>
      <c r="J144" s="59" t="s">
        <v>27</v>
      </c>
      <c r="K144" s="59" t="s">
        <v>28</v>
      </c>
      <c r="L144" s="97"/>
      <c r="M144" s="97"/>
      <c r="N144" s="97"/>
      <c r="O144" s="164"/>
    </row>
    <row r="145" spans="1:77" ht="35.25" customHeight="1" x14ac:dyDescent="0.25">
      <c r="A145" s="89"/>
      <c r="B145" s="93"/>
      <c r="C145" s="89"/>
      <c r="D145" s="93"/>
      <c r="E145" s="12">
        <v>1</v>
      </c>
      <c r="F145" s="12">
        <v>1</v>
      </c>
      <c r="G145" s="20" t="s">
        <v>38</v>
      </c>
      <c r="H145" s="20" t="s">
        <v>38</v>
      </c>
      <c r="I145" s="20" t="s">
        <v>38</v>
      </c>
      <c r="J145" s="20" t="s">
        <v>38</v>
      </c>
      <c r="K145" s="20" t="s">
        <v>38</v>
      </c>
      <c r="L145" s="12" t="s">
        <v>38</v>
      </c>
      <c r="M145" s="12" t="s">
        <v>38</v>
      </c>
      <c r="N145" s="12" t="s">
        <v>38</v>
      </c>
      <c r="O145" s="164"/>
    </row>
    <row r="146" spans="1:77" s="16" customFormat="1" ht="28.9" customHeight="1" x14ac:dyDescent="0.25">
      <c r="A146" s="78"/>
      <c r="B146" s="128" t="s">
        <v>56</v>
      </c>
      <c r="C146" s="128" t="s">
        <v>18</v>
      </c>
      <c r="D146" s="45" t="s">
        <v>5</v>
      </c>
      <c r="E146" s="28">
        <f>SUM(E147:E149)</f>
        <v>21304821.24718</v>
      </c>
      <c r="F146" s="29">
        <f>F147+F148+F149</f>
        <v>13811930.45978</v>
      </c>
      <c r="G146" s="153">
        <f>G147+G148+G149</f>
        <v>5365529.0071700001</v>
      </c>
      <c r="H146" s="174"/>
      <c r="I146" s="174"/>
      <c r="J146" s="174"/>
      <c r="K146" s="175"/>
      <c r="L146" s="30">
        <f>SUM(L147:L149)</f>
        <v>2127361.7802300001</v>
      </c>
      <c r="M146" s="30">
        <f>SUM(M147:M149)</f>
        <v>0</v>
      </c>
      <c r="N146" s="30">
        <f>SUM(N147:N149)</f>
        <v>0</v>
      </c>
      <c r="O146" s="8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</row>
    <row r="147" spans="1:77" s="16" customFormat="1" ht="52.5" customHeight="1" x14ac:dyDescent="0.25">
      <c r="A147" s="79"/>
      <c r="B147" s="129"/>
      <c r="C147" s="129"/>
      <c r="D147" s="45" t="s">
        <v>14</v>
      </c>
      <c r="E147" s="28">
        <f>E118+E136</f>
        <v>2265124.8800000004</v>
      </c>
      <c r="F147" s="28">
        <f>F118+F136</f>
        <v>2018097.2000000002</v>
      </c>
      <c r="G147" s="153">
        <f>G118+G136</f>
        <v>247027.68</v>
      </c>
      <c r="H147" s="174"/>
      <c r="I147" s="174"/>
      <c r="J147" s="174"/>
      <c r="K147" s="175"/>
      <c r="L147" s="64">
        <f>L118+L136</f>
        <v>0</v>
      </c>
      <c r="M147" s="64">
        <f>M118+M136</f>
        <v>0</v>
      </c>
      <c r="N147" s="64">
        <f>N118+N136</f>
        <v>0</v>
      </c>
      <c r="O147" s="85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</row>
    <row r="148" spans="1:77" s="16" customFormat="1" ht="37.15" customHeight="1" x14ac:dyDescent="0.25">
      <c r="A148" s="79"/>
      <c r="B148" s="129"/>
      <c r="C148" s="129"/>
      <c r="D148" s="45" t="s">
        <v>12</v>
      </c>
      <c r="E148" s="28">
        <f>E16+E37+E119+E137+E85+E64</f>
        <v>14032758.419439999</v>
      </c>
      <c r="F148" s="28">
        <f>F16+F37+F119+F137</f>
        <v>9044254.5340000018</v>
      </c>
      <c r="G148" s="153">
        <f>G16+G37+G119+G137+G85+G64</f>
        <v>3365360.9133799998</v>
      </c>
      <c r="H148" s="174"/>
      <c r="I148" s="174"/>
      <c r="J148" s="174"/>
      <c r="K148" s="175"/>
      <c r="L148" s="64">
        <f>L16+L37+L119+L137+L85+L64</f>
        <v>1623142.9720600001</v>
      </c>
      <c r="M148" s="64">
        <f>M16+M37+M119+M137</f>
        <v>0</v>
      </c>
      <c r="N148" s="64">
        <f>N16+N37+N119+N137</f>
        <v>0</v>
      </c>
      <c r="O148" s="85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</row>
    <row r="149" spans="1:77" s="16" customFormat="1" ht="48.6" customHeight="1" x14ac:dyDescent="0.25">
      <c r="A149" s="79"/>
      <c r="B149" s="129"/>
      <c r="C149" s="129"/>
      <c r="D149" s="45" t="s">
        <v>6</v>
      </c>
      <c r="E149" s="28">
        <f>E17+E38+E120+E138+E86+E65</f>
        <v>5006937.9477400007</v>
      </c>
      <c r="F149" s="28">
        <f>F17+F38+F120+F138</f>
        <v>2749578.72578</v>
      </c>
      <c r="G149" s="153">
        <f>G17+G38+G120+G138+G86+G65</f>
        <v>1753140.4137899999</v>
      </c>
      <c r="H149" s="174"/>
      <c r="I149" s="174"/>
      <c r="J149" s="174"/>
      <c r="K149" s="175"/>
      <c r="L149" s="64">
        <f>L17+L38+L120+L138+L86+L65</f>
        <v>504218.80817000003</v>
      </c>
      <c r="M149" s="29">
        <f>M17+M38+M120+M138</f>
        <v>0</v>
      </c>
      <c r="N149" s="29">
        <f>N17+N38+N120+N138</f>
        <v>0</v>
      </c>
      <c r="O149" s="85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</row>
    <row r="150" spans="1:77" ht="24.6" customHeight="1" x14ac:dyDescent="0.25">
      <c r="A150" s="127" t="s">
        <v>9</v>
      </c>
      <c r="B150" s="89"/>
      <c r="C150" s="89"/>
      <c r="D150" s="15" t="s">
        <v>5</v>
      </c>
      <c r="E150" s="64">
        <f>SUM(E151:E153)</f>
        <v>21304821.247180004</v>
      </c>
      <c r="F150" s="64">
        <f>F151+F152+F153</f>
        <v>13811930.45978</v>
      </c>
      <c r="G150" s="179">
        <f>G151+G152+G153</f>
        <v>5365529.0071700001</v>
      </c>
      <c r="H150" s="179"/>
      <c r="I150" s="179"/>
      <c r="J150" s="179"/>
      <c r="K150" s="179"/>
      <c r="L150" s="64">
        <f>SUM(L151:L153)</f>
        <v>2127361.7802300001</v>
      </c>
      <c r="M150" s="64">
        <f>SUM(M152:M153)</f>
        <v>0</v>
      </c>
      <c r="N150" s="64">
        <f>SUM(N152:N153)</f>
        <v>0</v>
      </c>
      <c r="O150" s="125"/>
    </row>
    <row r="151" spans="1:77" ht="48.75" customHeight="1" x14ac:dyDescent="0.25">
      <c r="A151" s="89"/>
      <c r="B151" s="89"/>
      <c r="C151" s="89"/>
      <c r="D151" s="15" t="s">
        <v>14</v>
      </c>
      <c r="E151" s="64">
        <f>F151+G151+L151+M151+N151</f>
        <v>2265124.8800000004</v>
      </c>
      <c r="F151" s="64">
        <f>F147</f>
        <v>2018097.2000000002</v>
      </c>
      <c r="G151" s="179">
        <f>G147</f>
        <v>247027.68</v>
      </c>
      <c r="H151" s="180"/>
      <c r="I151" s="180"/>
      <c r="J151" s="180"/>
      <c r="K151" s="180"/>
      <c r="L151" s="64">
        <f t="shared" ref="L151:N152" si="24">L147</f>
        <v>0</v>
      </c>
      <c r="M151" s="64">
        <f t="shared" si="24"/>
        <v>0</v>
      </c>
      <c r="N151" s="64">
        <f t="shared" si="24"/>
        <v>0</v>
      </c>
      <c r="O151" s="126"/>
    </row>
    <row r="152" spans="1:77" ht="62.45" customHeight="1" x14ac:dyDescent="0.25">
      <c r="A152" s="89"/>
      <c r="B152" s="89"/>
      <c r="C152" s="89"/>
      <c r="D152" s="15" t="s">
        <v>12</v>
      </c>
      <c r="E152" s="64">
        <f>F152+G152+L152+M152+N152</f>
        <v>14032758.419440003</v>
      </c>
      <c r="F152" s="64">
        <f>F148</f>
        <v>9044254.5340000018</v>
      </c>
      <c r="G152" s="179">
        <f>G148</f>
        <v>3365360.9133799998</v>
      </c>
      <c r="H152" s="180"/>
      <c r="I152" s="180"/>
      <c r="J152" s="180"/>
      <c r="K152" s="180"/>
      <c r="L152" s="64">
        <f t="shared" si="24"/>
        <v>1623142.9720600001</v>
      </c>
      <c r="M152" s="64">
        <f t="shared" si="24"/>
        <v>0</v>
      </c>
      <c r="N152" s="64">
        <f t="shared" si="24"/>
        <v>0</v>
      </c>
      <c r="O152" s="126"/>
    </row>
    <row r="153" spans="1:77" ht="52.5" customHeight="1" x14ac:dyDescent="0.25">
      <c r="A153" s="89"/>
      <c r="B153" s="89"/>
      <c r="C153" s="89"/>
      <c r="D153" s="15" t="s">
        <v>6</v>
      </c>
      <c r="E153" s="64">
        <f>F153+G153+L153+M153+N153</f>
        <v>5006937.9477399997</v>
      </c>
      <c r="F153" s="64">
        <f>F149</f>
        <v>2749578.72578</v>
      </c>
      <c r="G153" s="179">
        <f>G13+G149</f>
        <v>1753140.4137899999</v>
      </c>
      <c r="H153" s="180"/>
      <c r="I153" s="180"/>
      <c r="J153" s="180"/>
      <c r="K153" s="180"/>
      <c r="L153" s="64">
        <f>L13+L149</f>
        <v>504218.80817000003</v>
      </c>
      <c r="M153" s="64">
        <f>M13+M149</f>
        <v>0</v>
      </c>
      <c r="N153" s="64">
        <f>N13+N149</f>
        <v>0</v>
      </c>
      <c r="O153" s="126"/>
    </row>
    <row r="154" spans="1:77" ht="15.75" x14ac:dyDescent="0.25">
      <c r="O154" s="33" t="s">
        <v>82</v>
      </c>
    </row>
    <row r="155" spans="1:77" ht="88.5" customHeight="1" x14ac:dyDescent="0.3">
      <c r="C155" s="177" t="s">
        <v>109</v>
      </c>
      <c r="D155" s="177"/>
      <c r="E155" s="177"/>
      <c r="F155" s="177"/>
      <c r="G155" s="34"/>
      <c r="H155" s="35"/>
      <c r="I155" s="35"/>
      <c r="J155" s="35"/>
      <c r="K155" s="35"/>
      <c r="L155" s="35"/>
      <c r="M155" s="36" t="s">
        <v>83</v>
      </c>
      <c r="N155" s="37"/>
    </row>
    <row r="156" spans="1:77" ht="18.75" x14ac:dyDescent="0.3">
      <c r="C156" s="121"/>
      <c r="D156" s="121"/>
      <c r="E156" s="121"/>
      <c r="F156" s="121"/>
      <c r="G156" s="121"/>
      <c r="H156" s="38"/>
      <c r="I156" s="38"/>
      <c r="J156" s="38"/>
      <c r="K156" s="38"/>
      <c r="L156" s="38"/>
      <c r="M156" s="39"/>
      <c r="N156" s="37"/>
    </row>
    <row r="157" spans="1:77" ht="18.75" x14ac:dyDescent="0.3">
      <c r="C157" s="63"/>
      <c r="D157" s="40"/>
      <c r="E157" s="41"/>
      <c r="F157" s="41"/>
      <c r="G157" s="40"/>
      <c r="H157" s="38"/>
      <c r="I157" s="38"/>
      <c r="J157" s="38"/>
      <c r="K157" s="38"/>
      <c r="L157" s="38"/>
      <c r="M157" s="39"/>
      <c r="N157" s="37"/>
      <c r="O157" s="42"/>
    </row>
    <row r="158" spans="1:77" ht="18.75" x14ac:dyDescent="0.3">
      <c r="C158" s="121" t="s">
        <v>43</v>
      </c>
      <c r="D158" s="121"/>
      <c r="E158" s="43"/>
      <c r="F158" s="43"/>
      <c r="G158" s="40"/>
      <c r="H158" s="38"/>
      <c r="I158" s="38"/>
      <c r="J158" s="38"/>
      <c r="K158" s="38"/>
      <c r="L158" s="38"/>
      <c r="M158" s="39"/>
      <c r="N158" s="37"/>
      <c r="O158" s="42"/>
    </row>
    <row r="159" spans="1:77" ht="18.75" x14ac:dyDescent="0.3">
      <c r="C159" s="121" t="s">
        <v>44</v>
      </c>
      <c r="D159" s="121"/>
      <c r="E159" s="121"/>
      <c r="F159" s="121"/>
      <c r="G159" s="121"/>
      <c r="H159" s="38"/>
      <c r="I159" s="38"/>
      <c r="J159" s="38"/>
      <c r="K159" s="38"/>
      <c r="L159" s="38"/>
      <c r="M159" s="44" t="s">
        <v>45</v>
      </c>
      <c r="N159" s="37"/>
    </row>
    <row r="160" spans="1:77" ht="18.75" x14ac:dyDescent="0.3">
      <c r="C160" s="121" t="s">
        <v>46</v>
      </c>
      <c r="D160" s="121"/>
      <c r="E160" s="121"/>
      <c r="F160" s="121"/>
      <c r="G160" s="121"/>
      <c r="H160" s="38"/>
      <c r="I160" s="38"/>
      <c r="J160" s="38"/>
      <c r="K160" s="38"/>
      <c r="L160" s="38"/>
      <c r="M160" s="39"/>
      <c r="N160" s="37"/>
    </row>
    <row r="161" spans="3:14" ht="18.75" x14ac:dyDescent="0.3">
      <c r="C161" s="121" t="s">
        <v>47</v>
      </c>
      <c r="D161" s="121"/>
      <c r="E161" s="121"/>
      <c r="F161" s="121"/>
      <c r="G161" s="121"/>
      <c r="H161" s="38"/>
      <c r="I161" s="38"/>
      <c r="J161" s="38"/>
      <c r="K161" s="38"/>
      <c r="L161" s="38"/>
      <c r="M161" s="39"/>
      <c r="N161" s="37"/>
    </row>
  </sheetData>
  <mergeCells count="441">
    <mergeCell ref="C155:F155"/>
    <mergeCell ref="A78:A80"/>
    <mergeCell ref="B78:B80"/>
    <mergeCell ref="C78:C80"/>
    <mergeCell ref="G78:K78"/>
    <mergeCell ref="O78:O80"/>
    <mergeCell ref="G79:K79"/>
    <mergeCell ref="G80:K80"/>
    <mergeCell ref="A81:A83"/>
    <mergeCell ref="B81:B83"/>
    <mergeCell ref="C81:C83"/>
    <mergeCell ref="D81:D83"/>
    <mergeCell ref="E81:E82"/>
    <mergeCell ref="F81:F82"/>
    <mergeCell ref="G81:G82"/>
    <mergeCell ref="H81:K81"/>
    <mergeCell ref="L81:L82"/>
    <mergeCell ref="M81:M82"/>
    <mergeCell ref="N81:N82"/>
    <mergeCell ref="O81:O83"/>
    <mergeCell ref="O125:O127"/>
    <mergeCell ref="O135:O138"/>
    <mergeCell ref="O139:O142"/>
    <mergeCell ref="L143:L144"/>
    <mergeCell ref="N1:O1"/>
    <mergeCell ref="L60:L61"/>
    <mergeCell ref="M60:M61"/>
    <mergeCell ref="N60:N61"/>
    <mergeCell ref="O48:O50"/>
    <mergeCell ref="G46:K46"/>
    <mergeCell ref="A42:A44"/>
    <mergeCell ref="C48:C50"/>
    <mergeCell ref="D48:D50"/>
    <mergeCell ref="E48:E49"/>
    <mergeCell ref="G48:G49"/>
    <mergeCell ref="H48:K48"/>
    <mergeCell ref="B45:B47"/>
    <mergeCell ref="A45:A47"/>
    <mergeCell ref="C45:C47"/>
    <mergeCell ref="A54:A56"/>
    <mergeCell ref="B54:B56"/>
    <mergeCell ref="O42:O44"/>
    <mergeCell ref="O45:O47"/>
    <mergeCell ref="O39:O41"/>
    <mergeCell ref="O36:O38"/>
    <mergeCell ref="L42:L43"/>
    <mergeCell ref="M42:M43"/>
    <mergeCell ref="G20:K20"/>
    <mergeCell ref="A146:A149"/>
    <mergeCell ref="G148:K148"/>
    <mergeCell ref="G149:K149"/>
    <mergeCell ref="G139:K139"/>
    <mergeCell ref="G140:K140"/>
    <mergeCell ref="G141:K141"/>
    <mergeCell ref="G142:K142"/>
    <mergeCell ref="A121:A124"/>
    <mergeCell ref="B146:B149"/>
    <mergeCell ref="G124:K124"/>
    <mergeCell ref="G146:K146"/>
    <mergeCell ref="G147:K147"/>
    <mergeCell ref="B121:B124"/>
    <mergeCell ref="C121:C124"/>
    <mergeCell ref="G122:K122"/>
    <mergeCell ref="A132:A134"/>
    <mergeCell ref="M143:M144"/>
    <mergeCell ref="N143:N144"/>
    <mergeCell ref="O143:O145"/>
    <mergeCell ref="A125:A127"/>
    <mergeCell ref="B125:B127"/>
    <mergeCell ref="C125:C127"/>
    <mergeCell ref="B139:B142"/>
    <mergeCell ref="B132:B134"/>
    <mergeCell ref="C132:C134"/>
    <mergeCell ref="A128:A131"/>
    <mergeCell ref="N132:N133"/>
    <mergeCell ref="G128:K128"/>
    <mergeCell ref="H132:K132"/>
    <mergeCell ref="L132:L133"/>
    <mergeCell ref="M132:M133"/>
    <mergeCell ref="B128:B131"/>
    <mergeCell ref="C128:C131"/>
    <mergeCell ref="D125:D127"/>
    <mergeCell ref="E125:E126"/>
    <mergeCell ref="F143:F144"/>
    <mergeCell ref="F125:F126"/>
    <mergeCell ref="A135:A138"/>
    <mergeCell ref="C135:C138"/>
    <mergeCell ref="B135:B138"/>
    <mergeCell ref="C42:C44"/>
    <mergeCell ref="B117:B120"/>
    <mergeCell ref="H125:K125"/>
    <mergeCell ref="G47:K47"/>
    <mergeCell ref="E54:E55"/>
    <mergeCell ref="G54:G55"/>
    <mergeCell ref="H54:K54"/>
    <mergeCell ref="G57:K57"/>
    <mergeCell ref="G58:K58"/>
    <mergeCell ref="G59:K59"/>
    <mergeCell ref="G117:K117"/>
    <mergeCell ref="G118:K118"/>
    <mergeCell ref="D69:D71"/>
    <mergeCell ref="E69:E70"/>
    <mergeCell ref="B66:B68"/>
    <mergeCell ref="C66:C68"/>
    <mergeCell ref="G67:K67"/>
    <mergeCell ref="B84:B86"/>
    <mergeCell ref="G123:K123"/>
    <mergeCell ref="C54:C56"/>
    <mergeCell ref="D54:D56"/>
    <mergeCell ref="D75:D77"/>
    <mergeCell ref="E75:E76"/>
    <mergeCell ref="G75:G76"/>
    <mergeCell ref="G13:K13"/>
    <mergeCell ref="G10:G11"/>
    <mergeCell ref="E10:E11"/>
    <mergeCell ref="H10:K10"/>
    <mergeCell ref="B14:O14"/>
    <mergeCell ref="B15:B17"/>
    <mergeCell ref="O15:O17"/>
    <mergeCell ref="O18:O20"/>
    <mergeCell ref="O24:O26"/>
    <mergeCell ref="G17:K17"/>
    <mergeCell ref="O21:O23"/>
    <mergeCell ref="C21:C23"/>
    <mergeCell ref="C15:C17"/>
    <mergeCell ref="B18:B20"/>
    <mergeCell ref="B24:B26"/>
    <mergeCell ref="G15:K15"/>
    <mergeCell ref="G16:K16"/>
    <mergeCell ref="G26:K26"/>
    <mergeCell ref="G19:K19"/>
    <mergeCell ref="L21:L22"/>
    <mergeCell ref="M21:M22"/>
    <mergeCell ref="N21:N22"/>
    <mergeCell ref="G25:K25"/>
    <mergeCell ref="G8:K8"/>
    <mergeCell ref="G9:K9"/>
    <mergeCell ref="M10:M11"/>
    <mergeCell ref="N10:N11"/>
    <mergeCell ref="O10:O12"/>
    <mergeCell ref="A48:A50"/>
    <mergeCell ref="B48:B50"/>
    <mergeCell ref="G18:K18"/>
    <mergeCell ref="D27:D29"/>
    <mergeCell ref="E27:E28"/>
    <mergeCell ref="B21:B23"/>
    <mergeCell ref="D42:D44"/>
    <mergeCell ref="E42:E43"/>
    <mergeCell ref="G42:G43"/>
    <mergeCell ref="H42:K42"/>
    <mergeCell ref="G27:G28"/>
    <mergeCell ref="H27:K27"/>
    <mergeCell ref="C18:C20"/>
    <mergeCell ref="D21:D23"/>
    <mergeCell ref="E21:E22"/>
    <mergeCell ref="G21:G22"/>
    <mergeCell ref="H21:K21"/>
    <mergeCell ref="G24:K24"/>
    <mergeCell ref="G36:K36"/>
    <mergeCell ref="A18:A20"/>
    <mergeCell ref="A21:A23"/>
    <mergeCell ref="A3:A4"/>
    <mergeCell ref="G4:K4"/>
    <mergeCell ref="G5:K5"/>
    <mergeCell ref="G3:N3"/>
    <mergeCell ref="E3:E4"/>
    <mergeCell ref="B2:O2"/>
    <mergeCell ref="D3:D4"/>
    <mergeCell ref="C3:C4"/>
    <mergeCell ref="B3:B4"/>
    <mergeCell ref="B6:O6"/>
    <mergeCell ref="O3:O4"/>
    <mergeCell ref="L10:L11"/>
    <mergeCell ref="A15:A17"/>
    <mergeCell ref="B7:B8"/>
    <mergeCell ref="A7:A8"/>
    <mergeCell ref="C7:C8"/>
    <mergeCell ref="O7:O8"/>
    <mergeCell ref="B10:B12"/>
    <mergeCell ref="A10:A12"/>
    <mergeCell ref="C10:C12"/>
    <mergeCell ref="D10:D12"/>
    <mergeCell ref="G7:K7"/>
    <mergeCell ref="A117:A120"/>
    <mergeCell ref="B51:B53"/>
    <mergeCell ref="A51:A53"/>
    <mergeCell ref="C51:C53"/>
    <mergeCell ref="A57:A59"/>
    <mergeCell ref="B57:B59"/>
    <mergeCell ref="A60:A62"/>
    <mergeCell ref="B60:B62"/>
    <mergeCell ref="C60:C62"/>
    <mergeCell ref="C57:C59"/>
    <mergeCell ref="A72:A74"/>
    <mergeCell ref="B72:B74"/>
    <mergeCell ref="A69:A71"/>
    <mergeCell ref="B69:B71"/>
    <mergeCell ref="A84:A86"/>
    <mergeCell ref="C117:C120"/>
    <mergeCell ref="C72:C74"/>
    <mergeCell ref="C69:C71"/>
    <mergeCell ref="A66:A68"/>
    <mergeCell ref="A75:A77"/>
    <mergeCell ref="B75:B77"/>
    <mergeCell ref="C75:C77"/>
    <mergeCell ref="A90:A92"/>
    <mergeCell ref="B90:B92"/>
    <mergeCell ref="A24:A26"/>
    <mergeCell ref="B39:B41"/>
    <mergeCell ref="A39:A41"/>
    <mergeCell ref="C39:C41"/>
    <mergeCell ref="C36:C38"/>
    <mergeCell ref="B36:B38"/>
    <mergeCell ref="B27:B29"/>
    <mergeCell ref="C27:C29"/>
    <mergeCell ref="C24:C26"/>
    <mergeCell ref="A27:A29"/>
    <mergeCell ref="A30:A32"/>
    <mergeCell ref="B30:B32"/>
    <mergeCell ref="C30:C32"/>
    <mergeCell ref="A36:A38"/>
    <mergeCell ref="O60:O62"/>
    <mergeCell ref="G119:K119"/>
    <mergeCell ref="G120:K120"/>
    <mergeCell ref="G121:K121"/>
    <mergeCell ref="O54:O56"/>
    <mergeCell ref="N75:N76"/>
    <mergeCell ref="O75:O77"/>
    <mergeCell ref="N90:N91"/>
    <mergeCell ref="O90:O92"/>
    <mergeCell ref="G72:K72"/>
    <mergeCell ref="O72:O74"/>
    <mergeCell ref="G73:K73"/>
    <mergeCell ref="G74:K74"/>
    <mergeCell ref="O63:O65"/>
    <mergeCell ref="G69:G70"/>
    <mergeCell ref="H69:K69"/>
    <mergeCell ref="L69:L70"/>
    <mergeCell ref="M69:M70"/>
    <mergeCell ref="N69:N70"/>
    <mergeCell ref="G60:G61"/>
    <mergeCell ref="H60:K60"/>
    <mergeCell ref="O69:O71"/>
    <mergeCell ref="G66:K66"/>
    <mergeCell ref="O66:O68"/>
    <mergeCell ref="C160:G160"/>
    <mergeCell ref="G135:K135"/>
    <mergeCell ref="G136:K136"/>
    <mergeCell ref="G137:K137"/>
    <mergeCell ref="G138:K138"/>
    <mergeCell ref="C161:G161"/>
    <mergeCell ref="O146:O149"/>
    <mergeCell ref="O150:O153"/>
    <mergeCell ref="A150:C153"/>
    <mergeCell ref="C146:C149"/>
    <mergeCell ref="G151:K151"/>
    <mergeCell ref="G152:K152"/>
    <mergeCell ref="G153:K153"/>
    <mergeCell ref="G150:K150"/>
    <mergeCell ref="C156:G156"/>
    <mergeCell ref="A143:A145"/>
    <mergeCell ref="B143:B145"/>
    <mergeCell ref="C143:C145"/>
    <mergeCell ref="D143:D145"/>
    <mergeCell ref="E143:E144"/>
    <mergeCell ref="G143:G144"/>
    <mergeCell ref="H143:K143"/>
    <mergeCell ref="C139:C142"/>
    <mergeCell ref="A139:A142"/>
    <mergeCell ref="G30:K30"/>
    <mergeCell ref="C158:D158"/>
    <mergeCell ref="C159:G159"/>
    <mergeCell ref="O128:O131"/>
    <mergeCell ref="G125:G126"/>
    <mergeCell ref="M125:M126"/>
    <mergeCell ref="N125:N126"/>
    <mergeCell ref="D132:D134"/>
    <mergeCell ref="E132:E133"/>
    <mergeCell ref="G132:G133"/>
    <mergeCell ref="G129:K129"/>
    <mergeCell ref="G130:K130"/>
    <mergeCell ref="G131:K131"/>
    <mergeCell ref="O132:O134"/>
    <mergeCell ref="L125:L126"/>
    <mergeCell ref="F132:F133"/>
    <mergeCell ref="O51:O53"/>
    <mergeCell ref="O57:O59"/>
    <mergeCell ref="G68:K68"/>
    <mergeCell ref="O117:O120"/>
    <mergeCell ref="O121:O124"/>
    <mergeCell ref="G51:K51"/>
    <mergeCell ref="G52:K52"/>
    <mergeCell ref="G53:K53"/>
    <mergeCell ref="L27:L28"/>
    <mergeCell ref="M27:M28"/>
    <mergeCell ref="N27:N28"/>
    <mergeCell ref="L54:L55"/>
    <mergeCell ref="M54:M55"/>
    <mergeCell ref="N54:N55"/>
    <mergeCell ref="N48:N49"/>
    <mergeCell ref="N42:N43"/>
    <mergeCell ref="O30:O32"/>
    <mergeCell ref="O33:O35"/>
    <mergeCell ref="L33:L34"/>
    <mergeCell ref="M33:M34"/>
    <mergeCell ref="N33:N34"/>
    <mergeCell ref="O27:O29"/>
    <mergeCell ref="L48:L49"/>
    <mergeCell ref="M48:M49"/>
    <mergeCell ref="G31:K31"/>
    <mergeCell ref="G32:K32"/>
    <mergeCell ref="A33:A35"/>
    <mergeCell ref="B33:B35"/>
    <mergeCell ref="C33:C35"/>
    <mergeCell ref="D33:D35"/>
    <mergeCell ref="E33:E34"/>
    <mergeCell ref="A63:A65"/>
    <mergeCell ref="B63:B65"/>
    <mergeCell ref="C63:C65"/>
    <mergeCell ref="G63:K63"/>
    <mergeCell ref="G64:K64"/>
    <mergeCell ref="G65:K65"/>
    <mergeCell ref="H33:K33"/>
    <mergeCell ref="D60:D62"/>
    <mergeCell ref="E60:E61"/>
    <mergeCell ref="G37:K37"/>
    <mergeCell ref="G38:K38"/>
    <mergeCell ref="G39:K39"/>
    <mergeCell ref="G40:K40"/>
    <mergeCell ref="G33:G34"/>
    <mergeCell ref="G41:K41"/>
    <mergeCell ref="G45:K45"/>
    <mergeCell ref="B42:B44"/>
    <mergeCell ref="L75:L76"/>
    <mergeCell ref="M75:M76"/>
    <mergeCell ref="C84:C86"/>
    <mergeCell ref="G84:K84"/>
    <mergeCell ref="O84:O86"/>
    <mergeCell ref="G85:K85"/>
    <mergeCell ref="G86:K86"/>
    <mergeCell ref="A87:A89"/>
    <mergeCell ref="B87:B89"/>
    <mergeCell ref="C87:C89"/>
    <mergeCell ref="G87:K87"/>
    <mergeCell ref="O87:O89"/>
    <mergeCell ref="G88:K88"/>
    <mergeCell ref="G89:K89"/>
    <mergeCell ref="H75:K75"/>
    <mergeCell ref="D90:D92"/>
    <mergeCell ref="E90:E91"/>
    <mergeCell ref="G90:G91"/>
    <mergeCell ref="H90:K90"/>
    <mergeCell ref="L90:L91"/>
    <mergeCell ref="M90:M91"/>
    <mergeCell ref="A93:A95"/>
    <mergeCell ref="B93:B95"/>
    <mergeCell ref="C93:C95"/>
    <mergeCell ref="G93:K93"/>
    <mergeCell ref="C90:C92"/>
    <mergeCell ref="O93:O95"/>
    <mergeCell ref="G94:K94"/>
    <mergeCell ref="G95:K95"/>
    <mergeCell ref="A96:A98"/>
    <mergeCell ref="B96:B98"/>
    <mergeCell ref="C96:C98"/>
    <mergeCell ref="D96:D98"/>
    <mergeCell ref="E96:E97"/>
    <mergeCell ref="G96:G97"/>
    <mergeCell ref="H96:K96"/>
    <mergeCell ref="L96:L97"/>
    <mergeCell ref="M96:M97"/>
    <mergeCell ref="N96:N97"/>
    <mergeCell ref="O96:O98"/>
    <mergeCell ref="A99:A101"/>
    <mergeCell ref="B99:B101"/>
    <mergeCell ref="C99:C101"/>
    <mergeCell ref="G99:K99"/>
    <mergeCell ref="O99:O101"/>
    <mergeCell ref="G100:K100"/>
    <mergeCell ref="G101:K101"/>
    <mergeCell ref="A102:A104"/>
    <mergeCell ref="B102:B104"/>
    <mergeCell ref="C102:C104"/>
    <mergeCell ref="D102:D104"/>
    <mergeCell ref="E102:E103"/>
    <mergeCell ref="G102:G103"/>
    <mergeCell ref="H102:K102"/>
    <mergeCell ref="L102:L103"/>
    <mergeCell ref="M102:M103"/>
    <mergeCell ref="N102:N103"/>
    <mergeCell ref="O102:O104"/>
    <mergeCell ref="A105:A107"/>
    <mergeCell ref="B105:B107"/>
    <mergeCell ref="C105:C107"/>
    <mergeCell ref="G105:K105"/>
    <mergeCell ref="O105:O107"/>
    <mergeCell ref="G106:K106"/>
    <mergeCell ref="G107:K107"/>
    <mergeCell ref="A108:A110"/>
    <mergeCell ref="B108:B110"/>
    <mergeCell ref="C108:C110"/>
    <mergeCell ref="D108:D110"/>
    <mergeCell ref="E108:E109"/>
    <mergeCell ref="G108:G109"/>
    <mergeCell ref="H108:K108"/>
    <mergeCell ref="L108:L109"/>
    <mergeCell ref="M108:M109"/>
    <mergeCell ref="N108:N109"/>
    <mergeCell ref="O108:O110"/>
    <mergeCell ref="A111:A113"/>
    <mergeCell ref="B111:B113"/>
    <mergeCell ref="C111:C113"/>
    <mergeCell ref="G111:K111"/>
    <mergeCell ref="O111:O113"/>
    <mergeCell ref="G112:K112"/>
    <mergeCell ref="G113:K113"/>
    <mergeCell ref="A114:A116"/>
    <mergeCell ref="B114:B116"/>
    <mergeCell ref="C114:C116"/>
    <mergeCell ref="D114:D116"/>
    <mergeCell ref="E114:E115"/>
    <mergeCell ref="G114:G115"/>
    <mergeCell ref="H114:K114"/>
    <mergeCell ref="L114:L115"/>
    <mergeCell ref="M114:M115"/>
    <mergeCell ref="N114:N115"/>
    <mergeCell ref="O114:O116"/>
    <mergeCell ref="F69:F70"/>
    <mergeCell ref="F75:F76"/>
    <mergeCell ref="F90:F91"/>
    <mergeCell ref="F96:F97"/>
    <mergeCell ref="F102:F103"/>
    <mergeCell ref="F108:F109"/>
    <mergeCell ref="F114:F115"/>
    <mergeCell ref="F10:F11"/>
    <mergeCell ref="F21:F22"/>
    <mergeCell ref="F27:F28"/>
    <mergeCell ref="F42:F43"/>
    <mergeCell ref="F48:F49"/>
    <mergeCell ref="F54:F55"/>
    <mergeCell ref="F60:F61"/>
  </mergeCells>
  <phoneticPr fontId="1" type="noConversion"/>
  <printOptions horizontalCentered="1"/>
  <pageMargins left="0.23622047244094491" right="0.23622047244094491" top="0.74803149606299213" bottom="0.55118110236220474" header="0.31496062992125984" footer="0.31496062992125984"/>
  <pageSetup paperSize="9" scale="55" fitToHeight="6" orientation="landscape" r:id="rId1"/>
  <headerFooter differentFirst="1">
    <oddHeader xml:space="preserve">&amp;L
&amp;C&amp;P 
</oddHeader>
  </headerFooter>
  <rowBreaks count="6" manualBreakCount="6">
    <brk id="23" max="14" man="1"/>
    <brk id="47" max="14" man="1"/>
    <brk id="68" max="14" man="1"/>
    <brk id="89" max="14" man="1"/>
    <brk id="107" max="14" man="1"/>
    <brk id="12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2025-01-22T14:28:39Z</dcterms:modified>
</cp:coreProperties>
</file>