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budich\Desktop\изменения в МП 2770\"/>
    </mc:Choice>
  </mc:AlternateContent>
  <bookViews>
    <workbookView xWindow="0" yWindow="0" windowWidth="28800" windowHeight="12045" activeTab="1"/>
  </bookViews>
  <sheets>
    <sheet name="Лист1" sheetId="1" r:id="rId1"/>
    <sheet name="2023" sheetId="2" r:id="rId2"/>
  </sheets>
  <definedNames>
    <definedName name="_xlnm.Print_Titles" localSheetId="1">'2023'!$3:$5</definedName>
    <definedName name="_xlnm.Print_Titles" localSheetId="0">Лист1!$3:$5</definedName>
    <definedName name="_xlnm.Print_Area" localSheetId="1">'2023'!$A$1:$R$45</definedName>
    <definedName name="_xlnm.Print_Area" localSheetId="0">Лист1!$A$1:$R$31</definedName>
  </definedNames>
  <calcPr calcId="162913"/>
</workbook>
</file>

<file path=xl/calcChain.xml><?xml version="1.0" encoding="utf-8"?>
<calcChain xmlns="http://schemas.openxmlformats.org/spreadsheetml/2006/main">
  <c r="K31" i="2" l="1"/>
  <c r="K29" i="2"/>
  <c r="N29" i="2" l="1"/>
  <c r="N31" i="2"/>
  <c r="K30" i="2"/>
  <c r="K32" i="2"/>
  <c r="K34" i="2"/>
  <c r="K33" i="2"/>
  <c r="K37" i="2"/>
  <c r="K35" i="2"/>
  <c r="K39" i="2"/>
  <c r="K40" i="2"/>
  <c r="O41" i="2"/>
  <c r="N41" i="2"/>
  <c r="K41" i="2"/>
  <c r="K43" i="2"/>
  <c r="K42" i="2"/>
  <c r="O31" i="2"/>
  <c r="O29" i="2" s="1"/>
  <c r="N8" i="2"/>
  <c r="L8" i="2"/>
  <c r="M8" i="2"/>
  <c r="M17" i="2"/>
  <c r="N23" i="2"/>
  <c r="K18" i="2"/>
  <c r="K17" i="2" s="1"/>
  <c r="K27" i="2"/>
  <c r="K24" i="2" s="1"/>
  <c r="K23" i="2" s="1"/>
  <c r="K25" i="2"/>
  <c r="K12" i="2"/>
  <c r="K11" i="2" s="1"/>
  <c r="K14" i="2"/>
  <c r="N30" i="2"/>
  <c r="N38" i="2"/>
  <c r="K38" i="2" l="1"/>
  <c r="K28" i="2"/>
  <c r="K10" i="2"/>
  <c r="K9" i="2"/>
  <c r="K26" i="2"/>
  <c r="O38" i="2" l="1"/>
  <c r="N35" i="2"/>
  <c r="N11" i="2" l="1"/>
  <c r="N10" i="2"/>
  <c r="N9" i="2" l="1"/>
  <c r="N26" i="2" l="1"/>
  <c r="P32" i="2" l="1"/>
  <c r="O32" i="2"/>
  <c r="N32" i="2"/>
  <c r="M30" i="2"/>
  <c r="P29" i="2"/>
  <c r="N24" i="2" l="1"/>
  <c r="N25" i="2"/>
  <c r="K16" i="2" l="1"/>
  <c r="K15" i="2"/>
  <c r="M14" i="2"/>
  <c r="M24" i="2" l="1"/>
  <c r="M9" i="2" l="1"/>
  <c r="M10" i="2"/>
  <c r="M11" i="2"/>
  <c r="M18" i="2"/>
  <c r="P26" i="2" l="1"/>
  <c r="O26" i="2"/>
  <c r="M26" i="2"/>
  <c r="L26" i="2"/>
  <c r="P23" i="2"/>
  <c r="O23" i="2"/>
  <c r="M23" i="2"/>
  <c r="L23" i="2"/>
  <c r="K22" i="2"/>
  <c r="K21" i="2"/>
  <c r="K19" i="2"/>
  <c r="P18" i="2"/>
  <c r="O18" i="2"/>
  <c r="N18" i="2"/>
  <c r="N17" i="2" s="1"/>
  <c r="L18" i="2"/>
  <c r="L17" i="2" s="1"/>
  <c r="L14" i="2"/>
  <c r="K13" i="2"/>
  <c r="L11" i="2"/>
  <c r="L10" i="2"/>
  <c r="L9" i="2"/>
  <c r="P18" i="1"/>
  <c r="O18" i="1"/>
  <c r="N18" i="1"/>
  <c r="L18" i="1"/>
  <c r="K8" i="2" l="1"/>
  <c r="K28" i="1"/>
  <c r="K27" i="1" s="1"/>
  <c r="K29" i="1"/>
  <c r="K26" i="1" s="1"/>
  <c r="P27" i="1"/>
  <c r="O27" i="1"/>
  <c r="N27" i="1"/>
  <c r="M27" i="1"/>
  <c r="L27" i="1"/>
  <c r="P24" i="1"/>
  <c r="O24" i="1"/>
  <c r="N24" i="1"/>
  <c r="M24" i="1"/>
  <c r="L24" i="1"/>
  <c r="K25" i="1" l="1"/>
  <c r="K24" i="1" s="1"/>
  <c r="K21" i="1"/>
  <c r="K19" i="1"/>
  <c r="K22" i="1"/>
  <c r="K18" i="1" l="1"/>
  <c r="L17" i="1"/>
  <c r="L14" i="1"/>
  <c r="L11" i="1"/>
  <c r="L10" i="1"/>
  <c r="L9" i="1"/>
  <c r="L8" i="1" l="1"/>
  <c r="M17" i="1"/>
  <c r="N17" i="1"/>
  <c r="K16" i="1" l="1"/>
  <c r="K14" i="1" l="1"/>
  <c r="K17" i="1" l="1"/>
  <c r="K10" i="1"/>
  <c r="K9" i="1"/>
  <c r="K8" i="1" l="1"/>
  <c r="K13" i="1" l="1"/>
  <c r="K12" i="1"/>
  <c r="K11" i="1" l="1"/>
</calcChain>
</file>

<file path=xl/sharedStrings.xml><?xml version="1.0" encoding="utf-8"?>
<sst xmlns="http://schemas.openxmlformats.org/spreadsheetml/2006/main" count="228" uniqueCount="70">
  <si>
    <t>N п/п</t>
  </si>
  <si>
    <t>Финансирование, тыс. рублей</t>
  </si>
  <si>
    <t>Всего</t>
  </si>
  <si>
    <t>Итого</t>
  </si>
  <si>
    <t>Наименование главного распорядителя средств бюджета Одинцовского городского округа</t>
  </si>
  <si>
    <t>Администрация Одинцовского городского округа</t>
  </si>
  <si>
    <t>С.В.Жабина</t>
  </si>
  <si>
    <t>Средства бюджета Московской области</t>
  </si>
  <si>
    <t>Средства бюджета Одинцовского городского округа</t>
  </si>
  <si>
    <t xml:space="preserve">                     </t>
  </si>
  <si>
    <t>Начальник управления транспорта, дорожной инфраструктуры и безопасности дорожного движения</t>
  </si>
  <si>
    <t>"</t>
  </si>
  <si>
    <t>Мероприятие 02.02 Финансирование работ по строительству (реконструкции) объектов дорожного хозяйства местного значения за счет средств местного бюджета</t>
  </si>
  <si>
    <t>1.1</t>
  </si>
  <si>
    <t>2021-2023</t>
  </si>
  <si>
    <t>определяется проектом</t>
  </si>
  <si>
    <t>2022-2023</t>
  </si>
  <si>
    <t>Мощность/прирост мощности объекта (кв.метр, погонный метр, место, койко-место и т.д.)</t>
  </si>
  <si>
    <t>Мероприятие 02.01 Строительство (реконструкции) объектов дорожного хозяйства местного значения.</t>
  </si>
  <si>
    <t>1,89 км/1890 п.м.</t>
  </si>
  <si>
    <t>2.1</t>
  </si>
  <si>
    <t>2.2</t>
  </si>
  <si>
    <t>1.2</t>
  </si>
  <si>
    <t>2</t>
  </si>
  <si>
    <t>Наименование объекта, сведения о регистрации права собственности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</si>
  <si>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</si>
  <si>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</si>
  <si>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</si>
  <si>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</si>
  <si>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</si>
  <si>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</si>
  <si>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Остаток сметной стоимости до ввода в эксплуатацию объекта капитального строительства/до завершения работ (тыс.руб.)</t>
  </si>
  <si>
    <t>г.Одинцово</t>
  </si>
  <si>
    <t>д.Жуковка</t>
  </si>
  <si>
    <t>2.3</t>
  </si>
  <si>
    <t>Одинцовский го</t>
  </si>
  <si>
    <t>2019-2023</t>
  </si>
  <si>
    <t>проектирование</t>
  </si>
  <si>
    <t>реконструкция</t>
  </si>
  <si>
    <r>
      <rPr>
        <b/>
        <sz val="12"/>
        <color theme="1"/>
        <rFont val="Times New Roman"/>
        <family val="1"/>
        <charset val="204"/>
      </rPr>
      <t>Адресный перечень по строительству (реконструкции) объектов муниципальной собственности Одинцовского городского округа Московской области,
финансирование которых предусмотрено муниципальной программой Одинцовского городского округа Московской области "Развитие и функционирование дорожно-транспортного комплекса" на 2023-2027 годы</t>
    </r>
    <r>
      <rPr>
        <sz val="12"/>
        <color theme="1"/>
        <rFont val="Times New Roman"/>
        <family val="1"/>
        <charset val="204"/>
      </rPr>
      <t xml:space="preserve">
</t>
    </r>
  </si>
  <si>
    <t>Подпрограмма 2 "Дороги Подмосковья"</t>
  </si>
  <si>
    <t>Основное мероприятие 02 "Строительство и реконструкция автомобильных дорог местного значения"</t>
  </si>
  <si>
    <t>Объект 1. Реконструкция объекта улицы Чистяковой от 19 км Можайского шоссе до Нового выхода на Московскую кольцевую автомобильную дорогу</t>
  </si>
  <si>
    <t>Объект 1. Строительство подъезда к мкр №9 от ул.Сосновой в г.Одинцово, Московская область</t>
  </si>
  <si>
    <t>Профинансировано на 01.10.2022         (тыс. руб.)</t>
  </si>
  <si>
    <t xml:space="preserve">Объект 3. Реконструкция автомобильной дороги А-106 Рублево-Успенское шоссе подъезд к Госдачам </t>
  </si>
  <si>
    <t>".</t>
  </si>
  <si>
    <t>Мероприятие 02.03. Строительство (реконструкция) автомобильных дорог общего пользованияместного значения</t>
  </si>
  <si>
    <t>2023-2024</t>
  </si>
  <si>
    <t>Администрация одинцовского городского округа</t>
  </si>
  <si>
    <t xml:space="preserve">Объект 1. Реконструкция проезда в д. Жуковка в Одинцовском городском округе Московской области </t>
  </si>
  <si>
    <t xml:space="preserve">Объект 2. Реконструкция проезда в д. Жуковка в Одинцовском городском округе Московской области </t>
  </si>
  <si>
    <t xml:space="preserve">Объект 2. Строительство автомобильной дороги от автомобильной дороги Можайское шоссе-Покровское-Ястребки до п.Клин </t>
  </si>
  <si>
    <t>Приложение 2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"Приложение  3 к муниципальной программе</t>
  </si>
  <si>
    <t>2021-2024</t>
  </si>
  <si>
    <t>Мероприятие 02.03. Строительство (реконструкция) автомобильных дорог общего пользования местного значения</t>
  </si>
  <si>
    <t>2025-2027</t>
  </si>
  <si>
    <t>Мероприятие 02.12. Финансирование работ по строительству и реконструкции автомобильных дорог общего пользования местного значения (расходы не включенные в ГП МО)</t>
  </si>
  <si>
    <t>».</t>
  </si>
  <si>
    <t xml:space="preserve">          2023-2027</t>
  </si>
  <si>
    <t>С.В. Жабина</t>
  </si>
  <si>
    <t>Начальник Управления транспорта, дорожной инфраструктуры и БДД</t>
  </si>
  <si>
    <t>Приложение 2   к                                                                                                                                                   Постановлению  Администрации  Одинцовского городского округа                     от_______№___________         
«Приложение 3 к муниципальной программе</t>
  </si>
  <si>
    <t>Объект 2. Разработка документации по планировке территории по объекту "Строительство подъезда к школе "Президент".</t>
  </si>
  <si>
    <t>Объект 3. Строительство автомобильной дороги общего пользования местного значения в д. Труфановка (в т.ч. ПИР)</t>
  </si>
  <si>
    <t>строительство</t>
  </si>
  <si>
    <t>д. Труфановка</t>
  </si>
  <si>
    <t>Объект 4. Выполнение проектно-изыскательных работ по объекту "Реконструкция ул. Радужная, г. Звенигород"</t>
  </si>
  <si>
    <t>2025-2026</t>
  </si>
  <si>
    <t>г. Звенигород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</si>
</sst>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0"/>
    <numFmt numFmtId="166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 vertical="top" wrapText="1"/>
    </xf>
    <xf numFmtId="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165" fontId="1" fillId="0" borderId="0" xfId="0" applyNumberFormat="1" applyFont="1" applyFill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166" fontId="6" fillId="0" borderId="9" xfId="0" applyNumberFormat="1" applyFont="1" applyFill="1" applyBorder="1" applyAlignment="1">
      <alignment horizontal="center" vertical="top"/>
    </xf>
    <xf numFmtId="165" fontId="1" fillId="0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Fill="1"/>
    <xf numFmtId="165" fontId="1" fillId="2" borderId="1" xfId="0" applyNumberFormat="1" applyFont="1" applyFill="1" applyBorder="1" applyAlignment="1">
      <alignment horizontal="center" vertical="top" wrapText="1"/>
    </xf>
    <xf numFmtId="166" fontId="6" fillId="2" borderId="9" xfId="0" applyNumberFormat="1" applyFont="1" applyFill="1" applyBorder="1" applyAlignment="1">
      <alignment horizontal="center" vertical="top"/>
    </xf>
    <xf numFmtId="166" fontId="6" fillId="2" borderId="1" xfId="0" applyNumberFormat="1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horizontal="center" vertical="top"/>
    </xf>
    <xf numFmtId="166" fontId="6" fillId="0" borderId="6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4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topLeftCell="A7" zoomScale="70" zoomScaleNormal="90" zoomScaleSheetLayoutView="70" workbookViewId="0">
      <selection activeCell="L8" sqref="L1:L1048576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customWidth="1"/>
    <col min="13" max="13" width="15.7109375" customWidth="1"/>
    <col min="14" max="14" width="13.140625" customWidth="1"/>
    <col min="15" max="15" width="13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t="s">
        <v>9</v>
      </c>
      <c r="M1" s="64" t="s">
        <v>53</v>
      </c>
      <c r="N1" s="64"/>
      <c r="O1" s="64"/>
      <c r="P1" s="64"/>
      <c r="Q1" s="64"/>
      <c r="R1" s="64"/>
    </row>
    <row r="2" spans="1:18" ht="49.5" customHeight="1" x14ac:dyDescent="0.2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30.75" customHeight="1" x14ac:dyDescent="0.25">
      <c r="A3" s="66" t="s">
        <v>0</v>
      </c>
      <c r="B3" s="66" t="s">
        <v>24</v>
      </c>
      <c r="C3" s="66" t="s">
        <v>17</v>
      </c>
      <c r="D3" s="49" t="s">
        <v>25</v>
      </c>
      <c r="E3" s="49" t="s">
        <v>26</v>
      </c>
      <c r="F3" s="71" t="s">
        <v>27</v>
      </c>
      <c r="G3" s="66" t="s">
        <v>28</v>
      </c>
      <c r="H3" s="49" t="s">
        <v>29</v>
      </c>
      <c r="I3" s="66" t="s">
        <v>44</v>
      </c>
      <c r="J3" s="66" t="s">
        <v>30</v>
      </c>
      <c r="K3" s="66" t="s">
        <v>1</v>
      </c>
      <c r="L3" s="66"/>
      <c r="M3" s="66"/>
      <c r="N3" s="66"/>
      <c r="O3" s="66"/>
      <c r="P3" s="66"/>
      <c r="Q3" s="66" t="s">
        <v>31</v>
      </c>
      <c r="R3" s="66" t="s">
        <v>4</v>
      </c>
    </row>
    <row r="4" spans="1:18" ht="133.5" customHeight="1" x14ac:dyDescent="0.25">
      <c r="A4" s="66"/>
      <c r="B4" s="66"/>
      <c r="C4" s="66"/>
      <c r="D4" s="51"/>
      <c r="E4" s="51"/>
      <c r="F4" s="71"/>
      <c r="G4" s="66"/>
      <c r="H4" s="51"/>
      <c r="I4" s="66"/>
      <c r="J4" s="66"/>
      <c r="K4" s="3" t="s">
        <v>2</v>
      </c>
      <c r="L4" s="3">
        <v>2023</v>
      </c>
      <c r="M4" s="3">
        <v>2024</v>
      </c>
      <c r="N4" s="3">
        <v>2025</v>
      </c>
      <c r="O4" s="3">
        <v>2026</v>
      </c>
      <c r="P4" s="3">
        <v>2027</v>
      </c>
      <c r="Q4" s="67"/>
      <c r="R4" s="66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8" t="s">
        <v>40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s="2" customFormat="1" ht="30.75" customHeight="1" x14ac:dyDescent="0.25">
      <c r="A7" s="70" t="s">
        <v>41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9"/>
    </row>
    <row r="8" spans="1:18" s="2" customFormat="1" x14ac:dyDescent="0.25">
      <c r="A8" s="73">
        <v>1</v>
      </c>
      <c r="B8" s="61" t="s">
        <v>18</v>
      </c>
      <c r="C8" s="11"/>
      <c r="D8" s="11"/>
      <c r="E8" s="11"/>
      <c r="F8" s="49"/>
      <c r="G8" s="49"/>
      <c r="H8" s="16"/>
      <c r="I8" s="52"/>
      <c r="J8" s="5" t="s">
        <v>3</v>
      </c>
      <c r="K8" s="22">
        <f>SUM(K9+K10)</f>
        <v>1001847.3753000001</v>
      </c>
      <c r="L8" s="22">
        <f>SUM(L10+L9)</f>
        <v>1001847.3753000001</v>
      </c>
      <c r="M8" s="22">
        <v>0</v>
      </c>
      <c r="N8" s="22">
        <v>0</v>
      </c>
      <c r="O8" s="22">
        <v>0</v>
      </c>
      <c r="P8" s="22">
        <v>0</v>
      </c>
      <c r="Q8" s="3"/>
      <c r="R8" s="55" t="s">
        <v>5</v>
      </c>
    </row>
    <row r="9" spans="1:18" s="2" customFormat="1" ht="30" x14ac:dyDescent="0.25">
      <c r="A9" s="73"/>
      <c r="B9" s="62"/>
      <c r="C9" s="12"/>
      <c r="D9" s="12"/>
      <c r="E9" s="12"/>
      <c r="F9" s="50"/>
      <c r="G9" s="50"/>
      <c r="H9" s="21"/>
      <c r="I9" s="53"/>
      <c r="J9" s="5" t="s">
        <v>7</v>
      </c>
      <c r="K9" s="23">
        <f>SUM(L9+M9+N9+P9)</f>
        <v>950975.10100000002</v>
      </c>
      <c r="L9" s="23">
        <f>SUM(L12+L15)</f>
        <v>950975.10100000002</v>
      </c>
      <c r="M9" s="23">
        <v>0</v>
      </c>
      <c r="N9" s="23">
        <v>0</v>
      </c>
      <c r="O9" s="23">
        <v>0</v>
      </c>
      <c r="P9" s="23">
        <v>0</v>
      </c>
      <c r="Q9" s="3"/>
      <c r="R9" s="56"/>
    </row>
    <row r="10" spans="1:18" s="2" customFormat="1" ht="45" x14ac:dyDescent="0.25">
      <c r="A10" s="73"/>
      <c r="B10" s="63"/>
      <c r="C10" s="13"/>
      <c r="D10" s="13"/>
      <c r="E10" s="13"/>
      <c r="F10" s="51"/>
      <c r="G10" s="51"/>
      <c r="H10" s="4"/>
      <c r="I10" s="54"/>
      <c r="J10" s="5" t="s">
        <v>8</v>
      </c>
      <c r="K10" s="23">
        <f>SUM(L10+M10+N10+P10)</f>
        <v>50872.274299999997</v>
      </c>
      <c r="L10" s="23">
        <f>SUM(L13+L16)</f>
        <v>50872.274299999997</v>
      </c>
      <c r="M10" s="23">
        <v>0</v>
      </c>
      <c r="N10" s="23">
        <v>0</v>
      </c>
      <c r="O10" s="23">
        <v>0</v>
      </c>
      <c r="P10" s="23">
        <v>0</v>
      </c>
      <c r="Q10" s="3"/>
      <c r="R10" s="57"/>
    </row>
    <row r="11" spans="1:18" s="2" customFormat="1" x14ac:dyDescent="0.25">
      <c r="A11" s="72" t="s">
        <v>13</v>
      </c>
      <c r="B11" s="61" t="s">
        <v>42</v>
      </c>
      <c r="C11" s="58" t="s">
        <v>19</v>
      </c>
      <c r="D11" s="58" t="s">
        <v>32</v>
      </c>
      <c r="E11" s="58" t="s">
        <v>38</v>
      </c>
      <c r="F11" s="58" t="s">
        <v>14</v>
      </c>
      <c r="G11" s="80"/>
      <c r="H11" s="80">
        <v>1983863.18028</v>
      </c>
      <c r="I11" s="52">
        <v>642391.4939</v>
      </c>
      <c r="J11" s="6" t="s">
        <v>3</v>
      </c>
      <c r="K11" s="23">
        <f>SUM(K12+K13)</f>
        <v>1001026.4230000001</v>
      </c>
      <c r="L11" s="23">
        <f>SUM(L12+L13)</f>
        <v>1001026.4230000001</v>
      </c>
      <c r="M11" s="23">
        <v>0</v>
      </c>
      <c r="N11" s="23">
        <v>0</v>
      </c>
      <c r="O11" s="23">
        <v>0</v>
      </c>
      <c r="P11" s="23">
        <v>0</v>
      </c>
      <c r="Q11" s="7"/>
      <c r="R11" s="55" t="s">
        <v>5</v>
      </c>
    </row>
    <row r="12" spans="1:18" s="2" customFormat="1" ht="30" x14ac:dyDescent="0.25">
      <c r="A12" s="72"/>
      <c r="B12" s="62"/>
      <c r="C12" s="60"/>
      <c r="D12" s="60"/>
      <c r="E12" s="60"/>
      <c r="F12" s="60"/>
      <c r="G12" s="81"/>
      <c r="H12" s="81"/>
      <c r="I12" s="53"/>
      <c r="J12" s="6" t="s">
        <v>7</v>
      </c>
      <c r="K12" s="23">
        <f>SUM(L12+M12+N12+P12)</f>
        <v>950975.10100000002</v>
      </c>
      <c r="L12" s="23">
        <v>950975.10100000002</v>
      </c>
      <c r="M12" s="23">
        <v>0</v>
      </c>
      <c r="N12" s="23">
        <v>0</v>
      </c>
      <c r="O12" s="23">
        <v>0</v>
      </c>
      <c r="P12" s="23">
        <v>0</v>
      </c>
      <c r="Q12" s="7"/>
      <c r="R12" s="56"/>
    </row>
    <row r="13" spans="1:18" s="2" customFormat="1" ht="45" x14ac:dyDescent="0.25">
      <c r="A13" s="72"/>
      <c r="B13" s="63"/>
      <c r="C13" s="59"/>
      <c r="D13" s="59"/>
      <c r="E13" s="59"/>
      <c r="F13" s="59"/>
      <c r="G13" s="85"/>
      <c r="H13" s="85"/>
      <c r="I13" s="54"/>
      <c r="J13" s="5" t="s">
        <v>8</v>
      </c>
      <c r="K13" s="23">
        <f>SUM(L13+M13+N13+P13)</f>
        <v>50051.322</v>
      </c>
      <c r="L13" s="23">
        <v>50051.322</v>
      </c>
      <c r="M13" s="23">
        <v>0</v>
      </c>
      <c r="N13" s="23">
        <v>0</v>
      </c>
      <c r="O13" s="23">
        <v>0</v>
      </c>
      <c r="P13" s="23">
        <v>0</v>
      </c>
      <c r="Q13" s="7"/>
      <c r="R13" s="57"/>
    </row>
    <row r="14" spans="1:18" s="2" customFormat="1" ht="15.75" customHeight="1" x14ac:dyDescent="0.25">
      <c r="A14" s="74" t="s">
        <v>22</v>
      </c>
      <c r="B14" s="77" t="s">
        <v>51</v>
      </c>
      <c r="C14" s="58" t="s">
        <v>15</v>
      </c>
      <c r="D14" s="82" t="s">
        <v>33</v>
      </c>
      <c r="E14" s="11"/>
      <c r="F14" s="58" t="s">
        <v>16</v>
      </c>
      <c r="G14" s="15"/>
      <c r="H14" s="80" t="s">
        <v>15</v>
      </c>
      <c r="I14" s="19">
        <v>0</v>
      </c>
      <c r="J14" s="6" t="s">
        <v>3</v>
      </c>
      <c r="K14" s="18">
        <f>SUM(K16+K15)</f>
        <v>820.95230000000004</v>
      </c>
      <c r="L14" s="18">
        <f>SUM(L16+L15)</f>
        <v>820.95230000000004</v>
      </c>
      <c r="M14" s="18">
        <v>0</v>
      </c>
      <c r="N14" s="18">
        <v>0</v>
      </c>
      <c r="O14" s="18">
        <v>0</v>
      </c>
      <c r="P14" s="18">
        <v>0</v>
      </c>
      <c r="Q14" s="14"/>
      <c r="R14" s="55" t="s">
        <v>5</v>
      </c>
    </row>
    <row r="15" spans="1:18" s="2" customFormat="1" ht="33" customHeight="1" x14ac:dyDescent="0.25">
      <c r="A15" s="75"/>
      <c r="B15" s="78"/>
      <c r="C15" s="60"/>
      <c r="D15" s="83"/>
      <c r="E15" s="12" t="s">
        <v>37</v>
      </c>
      <c r="F15" s="60"/>
      <c r="G15" s="15"/>
      <c r="H15" s="81"/>
      <c r="I15" s="19"/>
      <c r="J15" s="6" t="s">
        <v>7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4"/>
      <c r="R15" s="56"/>
    </row>
    <row r="16" spans="1:18" s="2" customFormat="1" ht="48.75" customHeight="1" x14ac:dyDescent="0.25">
      <c r="A16" s="76"/>
      <c r="B16" s="79"/>
      <c r="C16" s="59"/>
      <c r="D16" s="84"/>
      <c r="E16" s="12"/>
      <c r="F16" s="12"/>
      <c r="G16" s="15"/>
      <c r="H16" s="15"/>
      <c r="I16" s="19"/>
      <c r="J16" s="6" t="s">
        <v>8</v>
      </c>
      <c r="K16" s="18">
        <f>SUM(L16+M16+N16+P16)</f>
        <v>820.95230000000004</v>
      </c>
      <c r="L16" s="18">
        <v>820.95230000000004</v>
      </c>
      <c r="M16" s="18">
        <v>0</v>
      </c>
      <c r="N16" s="18">
        <v>0</v>
      </c>
      <c r="O16" s="18">
        <v>0</v>
      </c>
      <c r="P16" s="18">
        <v>0</v>
      </c>
      <c r="Q16" s="14"/>
      <c r="R16" s="57"/>
    </row>
    <row r="17" spans="1:18" s="2" customFormat="1" ht="20.25" customHeight="1" x14ac:dyDescent="0.25">
      <c r="A17" s="72" t="s">
        <v>23</v>
      </c>
      <c r="B17" s="90" t="s">
        <v>12</v>
      </c>
      <c r="C17" s="58"/>
      <c r="D17" s="11"/>
      <c r="E17" s="11"/>
      <c r="F17" s="49"/>
      <c r="G17" s="49"/>
      <c r="H17" s="16"/>
      <c r="I17" s="52"/>
      <c r="J17" s="6" t="s">
        <v>3</v>
      </c>
      <c r="K17" s="18">
        <f t="shared" ref="K17:M17" si="0">SUM(K18)</f>
        <v>44297.335779999994</v>
      </c>
      <c r="L17" s="18">
        <f>SUM(L18)</f>
        <v>16938.737499999999</v>
      </c>
      <c r="M17" s="18">
        <f t="shared" si="0"/>
        <v>27358.598279999998</v>
      </c>
      <c r="N17" s="18">
        <f>SUM(N18)</f>
        <v>0</v>
      </c>
      <c r="O17" s="18">
        <v>0</v>
      </c>
      <c r="P17" s="18">
        <v>0</v>
      </c>
      <c r="Q17" s="14"/>
      <c r="R17" s="55" t="s">
        <v>5</v>
      </c>
    </row>
    <row r="18" spans="1:18" s="2" customFormat="1" ht="45" x14ac:dyDescent="0.25">
      <c r="A18" s="72"/>
      <c r="B18" s="91"/>
      <c r="C18" s="59"/>
      <c r="D18" s="13"/>
      <c r="E18" s="13"/>
      <c r="F18" s="51"/>
      <c r="G18" s="51"/>
      <c r="H18" s="4"/>
      <c r="I18" s="54"/>
      <c r="J18" s="5" t="s">
        <v>8</v>
      </c>
      <c r="K18" s="18">
        <f>SUM(L18+M18+N18+O18+P18)</f>
        <v>44297.335779999994</v>
      </c>
      <c r="L18" s="18">
        <f>SUM(L19+L21+L22)</f>
        <v>16938.737499999999</v>
      </c>
      <c r="M18" s="18">
        <v>27358.598279999998</v>
      </c>
      <c r="N18" s="18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7"/>
    </row>
    <row r="19" spans="1:18" s="2" customFormat="1" ht="15.75" customHeight="1" x14ac:dyDescent="0.25">
      <c r="A19" s="74" t="s">
        <v>20</v>
      </c>
      <c r="B19" s="90" t="s">
        <v>43</v>
      </c>
      <c r="C19" s="58" t="s">
        <v>15</v>
      </c>
      <c r="D19" s="58" t="s">
        <v>32</v>
      </c>
      <c r="E19" s="58" t="s">
        <v>37</v>
      </c>
      <c r="F19" s="49" t="s">
        <v>36</v>
      </c>
      <c r="G19" s="49"/>
      <c r="H19" s="49"/>
      <c r="I19" s="52"/>
      <c r="J19" s="86" t="s">
        <v>8</v>
      </c>
      <c r="K19" s="80">
        <f>SUM(L19+M19+N19+O19+P19)</f>
        <v>10328.54557</v>
      </c>
      <c r="L19" s="80">
        <v>10328.54557</v>
      </c>
      <c r="M19" s="80">
        <v>0</v>
      </c>
      <c r="N19" s="80">
        <v>0</v>
      </c>
      <c r="O19" s="80">
        <v>0</v>
      </c>
      <c r="P19" s="80">
        <v>0</v>
      </c>
      <c r="Q19" s="55"/>
      <c r="R19" s="55" t="s">
        <v>5</v>
      </c>
    </row>
    <row r="20" spans="1:18" s="2" customFormat="1" ht="42" customHeight="1" x14ac:dyDescent="0.25">
      <c r="A20" s="76"/>
      <c r="B20" s="91"/>
      <c r="C20" s="59"/>
      <c r="D20" s="59"/>
      <c r="E20" s="59"/>
      <c r="F20" s="51"/>
      <c r="G20" s="51"/>
      <c r="H20" s="51"/>
      <c r="I20" s="54"/>
      <c r="J20" s="87"/>
      <c r="K20" s="85"/>
      <c r="L20" s="85"/>
      <c r="M20" s="85"/>
      <c r="N20" s="85"/>
      <c r="O20" s="85"/>
      <c r="P20" s="85"/>
      <c r="Q20" s="57"/>
      <c r="R20" s="57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>
        <v>2023</v>
      </c>
      <c r="G21" s="4"/>
      <c r="H21" s="4"/>
      <c r="I21" s="20">
        <v>0</v>
      </c>
      <c r="J21" s="5" t="s">
        <v>8</v>
      </c>
      <c r="K21" s="23">
        <f>SUM(L21+N21+M21+O21+P21)</f>
        <v>6610.1914999999999</v>
      </c>
      <c r="L21" s="23">
        <v>6610.1914999999999</v>
      </c>
      <c r="M21" s="23">
        <v>0</v>
      </c>
      <c r="N21" s="23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4.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>
        <v>2023</v>
      </c>
      <c r="G22" s="4"/>
      <c r="H22" s="4"/>
      <c r="I22" s="20">
        <v>0</v>
      </c>
      <c r="J22" s="5" t="s">
        <v>8</v>
      </c>
      <c r="K22" s="23">
        <f>SUM(L22+M22+N22+O22+P22)</f>
        <v>27358.598709999998</v>
      </c>
      <c r="L22" s="23">
        <v>4.2999999999999999E-4</v>
      </c>
      <c r="M22" s="23">
        <v>27358.598279999998</v>
      </c>
      <c r="N22" s="23">
        <v>0</v>
      </c>
      <c r="O22" s="23">
        <v>0</v>
      </c>
      <c r="P22" s="23">
        <v>0</v>
      </c>
      <c r="Q22" s="7"/>
      <c r="R22" s="14" t="s">
        <v>5</v>
      </c>
    </row>
    <row r="23" spans="1:18" ht="90" hidden="1" customHeight="1" x14ac:dyDescent="0.25">
      <c r="A23" s="8"/>
      <c r="B23" s="24"/>
      <c r="C23" s="8"/>
      <c r="D23" s="8"/>
      <c r="E23" s="8"/>
      <c r="F23" s="25"/>
      <c r="G23" s="25"/>
      <c r="H23" s="25"/>
      <c r="I23" s="26"/>
      <c r="J23" s="27"/>
      <c r="K23" s="28"/>
      <c r="L23" s="29"/>
      <c r="M23" s="28"/>
      <c r="N23" s="28"/>
      <c r="O23" s="28"/>
      <c r="P23" s="29"/>
      <c r="Q23" s="29"/>
      <c r="R23" s="29" t="s">
        <v>11</v>
      </c>
    </row>
    <row r="24" spans="1:18" ht="25.5" customHeight="1" x14ac:dyDescent="0.25">
      <c r="A24" s="58"/>
      <c r="B24" s="88" t="s">
        <v>47</v>
      </c>
      <c r="C24" s="58"/>
      <c r="D24" s="58"/>
      <c r="E24" s="58"/>
      <c r="F24" s="49"/>
      <c r="G24" s="49"/>
      <c r="H24" s="49"/>
      <c r="I24" s="52"/>
      <c r="J24" s="5" t="s">
        <v>3</v>
      </c>
      <c r="K24" s="23">
        <f t="shared" ref="K24:P24" si="1">SUM(K26+K25)</f>
        <v>1098431.959</v>
      </c>
      <c r="L24" s="23">
        <f t="shared" si="1"/>
        <v>644090.30599999998</v>
      </c>
      <c r="M24" s="23">
        <f t="shared" si="1"/>
        <v>454341.65299999999</v>
      </c>
      <c r="N24" s="23">
        <f t="shared" si="1"/>
        <v>0</v>
      </c>
      <c r="O24" s="23">
        <f t="shared" si="1"/>
        <v>0</v>
      </c>
      <c r="P24" s="23">
        <f t="shared" si="1"/>
        <v>0</v>
      </c>
      <c r="Q24" s="7"/>
      <c r="R24" s="55" t="s">
        <v>49</v>
      </c>
    </row>
    <row r="25" spans="1:18" ht="33.75" customHeight="1" x14ac:dyDescent="0.25">
      <c r="A25" s="60"/>
      <c r="B25" s="88"/>
      <c r="C25" s="60"/>
      <c r="D25" s="60"/>
      <c r="E25" s="60"/>
      <c r="F25" s="50"/>
      <c r="G25" s="50"/>
      <c r="H25" s="50"/>
      <c r="I25" s="53"/>
      <c r="J25" s="5" t="s">
        <v>7</v>
      </c>
      <c r="K25" s="23">
        <f>SUM(K28)</f>
        <v>1043510.3589999999</v>
      </c>
      <c r="L25" s="28">
        <v>611885.78899999999</v>
      </c>
      <c r="M25" s="23">
        <v>431624.57</v>
      </c>
      <c r="N25" s="23">
        <v>0</v>
      </c>
      <c r="O25" s="23">
        <v>0</v>
      </c>
      <c r="P25" s="23">
        <v>0</v>
      </c>
      <c r="Q25" s="7"/>
      <c r="R25" s="56"/>
    </row>
    <row r="26" spans="1:18" ht="44.25" customHeight="1" x14ac:dyDescent="0.25">
      <c r="A26" s="59"/>
      <c r="B26" s="89"/>
      <c r="C26" s="59"/>
      <c r="D26" s="59"/>
      <c r="E26" s="59"/>
      <c r="F26" s="51"/>
      <c r="G26" s="51"/>
      <c r="H26" s="51"/>
      <c r="I26" s="54"/>
      <c r="J26" s="5" t="s">
        <v>8</v>
      </c>
      <c r="K26" s="23">
        <f>SUM(K29)</f>
        <v>54921.599999999999</v>
      </c>
      <c r="L26" s="23">
        <v>32204.517</v>
      </c>
      <c r="M26" s="23">
        <v>22717.082999999999</v>
      </c>
      <c r="N26" s="23">
        <v>0</v>
      </c>
      <c r="O26" s="23">
        <v>0</v>
      </c>
      <c r="P26" s="23">
        <v>0</v>
      </c>
      <c r="Q26" s="7"/>
      <c r="R26" s="57"/>
    </row>
    <row r="27" spans="1:18" ht="63.75" customHeight="1" x14ac:dyDescent="0.25">
      <c r="A27" s="58"/>
      <c r="B27" s="61" t="s">
        <v>50</v>
      </c>
      <c r="C27" s="58" t="s">
        <v>15</v>
      </c>
      <c r="D27" s="58" t="s">
        <v>33</v>
      </c>
      <c r="E27" s="58" t="s">
        <v>37</v>
      </c>
      <c r="F27" s="49" t="s">
        <v>48</v>
      </c>
      <c r="G27" s="49"/>
      <c r="H27" s="49" t="s">
        <v>15</v>
      </c>
      <c r="I27" s="52"/>
      <c r="J27" s="5" t="s">
        <v>3</v>
      </c>
      <c r="K27" s="23">
        <f t="shared" ref="K27:P27" si="2">SUM(K28+K29)</f>
        <v>1098431.959</v>
      </c>
      <c r="L27" s="23">
        <f t="shared" si="2"/>
        <v>644090.30599999998</v>
      </c>
      <c r="M27" s="23">
        <f t="shared" si="2"/>
        <v>454341.65299999999</v>
      </c>
      <c r="N27" s="23">
        <f t="shared" si="2"/>
        <v>0</v>
      </c>
      <c r="O27" s="23">
        <f t="shared" si="2"/>
        <v>0</v>
      </c>
      <c r="P27" s="7">
        <f t="shared" si="2"/>
        <v>0</v>
      </c>
      <c r="Q27" s="7"/>
      <c r="R27" s="55" t="s">
        <v>5</v>
      </c>
    </row>
    <row r="28" spans="1:18" ht="63.75" customHeight="1" x14ac:dyDescent="0.25">
      <c r="A28" s="60"/>
      <c r="B28" s="62"/>
      <c r="C28" s="60"/>
      <c r="D28" s="60"/>
      <c r="E28" s="60"/>
      <c r="F28" s="50"/>
      <c r="G28" s="50"/>
      <c r="H28" s="50"/>
      <c r="I28" s="53"/>
      <c r="J28" s="5" t="s">
        <v>7</v>
      </c>
      <c r="K28" s="23">
        <f>SUM(L28+M28+N28+O28+P28)</f>
        <v>1043510.3589999999</v>
      </c>
      <c r="L28" s="23">
        <v>611885.78899999999</v>
      </c>
      <c r="M28" s="23">
        <v>431624.57</v>
      </c>
      <c r="N28" s="23">
        <v>0</v>
      </c>
      <c r="O28" s="23">
        <v>0</v>
      </c>
      <c r="P28" s="23">
        <v>0</v>
      </c>
      <c r="Q28" s="7"/>
      <c r="R28" s="56"/>
    </row>
    <row r="29" spans="1:18" ht="63.75" customHeight="1" x14ac:dyDescent="0.25">
      <c r="A29" s="59"/>
      <c r="B29" s="63"/>
      <c r="C29" s="59"/>
      <c r="D29" s="59"/>
      <c r="E29" s="59"/>
      <c r="F29" s="51"/>
      <c r="G29" s="51"/>
      <c r="H29" s="51"/>
      <c r="I29" s="54"/>
      <c r="J29" s="5" t="s">
        <v>8</v>
      </c>
      <c r="K29" s="23">
        <f>SUM(L29+M29+N29+O29+P29)</f>
        <v>54921.599999999999</v>
      </c>
      <c r="L29" s="23">
        <v>32204.517</v>
      </c>
      <c r="M29" s="23">
        <v>22717.082999999999</v>
      </c>
      <c r="N29" s="23">
        <v>0</v>
      </c>
      <c r="O29" s="23">
        <v>0</v>
      </c>
      <c r="P29" s="23">
        <v>0</v>
      </c>
      <c r="Q29" s="7"/>
      <c r="R29" s="57"/>
    </row>
    <row r="30" spans="1:18" ht="15.75" x14ac:dyDescent="0.25">
      <c r="A30" s="8"/>
      <c r="B30" s="24"/>
      <c r="C30" s="8"/>
      <c r="D30" s="8"/>
      <c r="E30" s="8"/>
      <c r="F30" s="25"/>
      <c r="G30" s="25"/>
      <c r="H30" s="25"/>
      <c r="I30" s="26"/>
      <c r="J30" s="27"/>
      <c r="K30" s="28"/>
      <c r="L30" s="29"/>
      <c r="M30" s="28"/>
      <c r="N30" s="28"/>
      <c r="O30" s="28"/>
      <c r="P30" s="29"/>
      <c r="Q30" s="29"/>
      <c r="R30" s="1" t="s">
        <v>46</v>
      </c>
    </row>
    <row r="31" spans="1:18" ht="33" customHeight="1" x14ac:dyDescent="0.3">
      <c r="A31" s="30" t="s">
        <v>10</v>
      </c>
      <c r="L31" s="31" t="s">
        <v>6</v>
      </c>
    </row>
    <row r="32" spans="1:18" ht="40.5" customHeight="1" x14ac:dyDescent="0.25"/>
  </sheetData>
  <mergeCells count="85">
    <mergeCell ref="F17:F18"/>
    <mergeCell ref="G17:G18"/>
    <mergeCell ref="I17:I18"/>
    <mergeCell ref="A24:A26"/>
    <mergeCell ref="B24:B26"/>
    <mergeCell ref="C24:C26"/>
    <mergeCell ref="D24:D26"/>
    <mergeCell ref="E24:E26"/>
    <mergeCell ref="A17:A18"/>
    <mergeCell ref="B17:B18"/>
    <mergeCell ref="C17:C18"/>
    <mergeCell ref="B19:B20"/>
    <mergeCell ref="G19:G20"/>
    <mergeCell ref="A19:A20"/>
    <mergeCell ref="C19:C20"/>
    <mergeCell ref="D19:D20"/>
    <mergeCell ref="H11:H13"/>
    <mergeCell ref="R11:R13"/>
    <mergeCell ref="I11:I13"/>
    <mergeCell ref="R14:R16"/>
    <mergeCell ref="P19:P20"/>
    <mergeCell ref="Q19:Q20"/>
    <mergeCell ref="R19:R20"/>
    <mergeCell ref="K19:K20"/>
    <mergeCell ref="H19:H20"/>
    <mergeCell ref="I19:I20"/>
    <mergeCell ref="R17:R18"/>
    <mergeCell ref="J19:J20"/>
    <mergeCell ref="L19:L20"/>
    <mergeCell ref="M19:M20"/>
    <mergeCell ref="N19:N20"/>
    <mergeCell ref="O19:O20"/>
    <mergeCell ref="A11:A13"/>
    <mergeCell ref="A8:A10"/>
    <mergeCell ref="I8:I10"/>
    <mergeCell ref="B8:B10"/>
    <mergeCell ref="A14:A16"/>
    <mergeCell ref="B14:B16"/>
    <mergeCell ref="C14:C16"/>
    <mergeCell ref="H14:H15"/>
    <mergeCell ref="F14:F15"/>
    <mergeCell ref="D14:D16"/>
    <mergeCell ref="B11:B13"/>
    <mergeCell ref="C11:C13"/>
    <mergeCell ref="F11:F13"/>
    <mergeCell ref="G11:G13"/>
    <mergeCell ref="D11:D13"/>
    <mergeCell ref="E11:E13"/>
    <mergeCell ref="F8:F10"/>
    <mergeCell ref="G8:G10"/>
    <mergeCell ref="B6:R6"/>
    <mergeCell ref="A7:R7"/>
    <mergeCell ref="F3:F4"/>
    <mergeCell ref="R8:R10"/>
    <mergeCell ref="M1:R1"/>
    <mergeCell ref="A2:R2"/>
    <mergeCell ref="R3:R4"/>
    <mergeCell ref="A3:A4"/>
    <mergeCell ref="B3:B4"/>
    <mergeCell ref="J3:J4"/>
    <mergeCell ref="Q3:Q4"/>
    <mergeCell ref="K3:P3"/>
    <mergeCell ref="C3:C4"/>
    <mergeCell ref="I3:I4"/>
    <mergeCell ref="H3:H4"/>
    <mergeCell ref="D3:D4"/>
    <mergeCell ref="E3:E4"/>
    <mergeCell ref="G3:G4"/>
    <mergeCell ref="E19:E20"/>
    <mergeCell ref="F19:F20"/>
    <mergeCell ref="A27:A29"/>
    <mergeCell ref="B27:B29"/>
    <mergeCell ref="C27:C29"/>
    <mergeCell ref="D27:D29"/>
    <mergeCell ref="E27:E29"/>
    <mergeCell ref="F27:F29"/>
    <mergeCell ref="F24:F26"/>
    <mergeCell ref="G27:G29"/>
    <mergeCell ref="H27:H29"/>
    <mergeCell ref="I27:I29"/>
    <mergeCell ref="R24:R26"/>
    <mergeCell ref="R27:R29"/>
    <mergeCell ref="I24:I26"/>
    <mergeCell ref="G24:G26"/>
    <mergeCell ref="H24:H26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  <headerFooter differentFirst="1">
    <oddHeader>&amp;C2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31" zoomScale="80" zoomScaleNormal="80" zoomScaleSheetLayoutView="90" workbookViewId="0">
      <selection activeCell="I38" sqref="I38:I40"/>
    </sheetView>
  </sheetViews>
  <sheetFormatPr defaultRowHeight="15" x14ac:dyDescent="0.25"/>
  <cols>
    <col min="1" max="1" width="5.42578125" customWidth="1"/>
    <col min="2" max="2" width="45" customWidth="1"/>
    <col min="3" max="5" width="15.7109375" customWidth="1"/>
    <col min="6" max="6" width="19.140625" customWidth="1"/>
    <col min="7" max="7" width="15" customWidth="1"/>
    <col min="8" max="8" width="19.28515625" customWidth="1"/>
    <col min="9" max="9" width="14.85546875" customWidth="1"/>
    <col min="10" max="10" width="25.85546875" customWidth="1"/>
    <col min="11" max="11" width="17" customWidth="1"/>
    <col min="12" max="12" width="16.42578125" style="33" customWidth="1"/>
    <col min="13" max="13" width="15.7109375" style="33" customWidth="1"/>
    <col min="14" max="14" width="14" style="33" customWidth="1"/>
    <col min="15" max="15" width="14.5703125" customWidth="1"/>
    <col min="16" max="16" width="13.140625" customWidth="1"/>
    <col min="17" max="17" width="15" customWidth="1"/>
    <col min="18" max="18" width="15.85546875" customWidth="1"/>
  </cols>
  <sheetData>
    <row r="1" spans="1:18" ht="81" customHeight="1" x14ac:dyDescent="0.25">
      <c r="L1" s="33" t="s">
        <v>9</v>
      </c>
      <c r="M1" s="64" t="s">
        <v>62</v>
      </c>
      <c r="N1" s="64"/>
      <c r="O1" s="64"/>
      <c r="P1" s="64"/>
      <c r="Q1" s="64"/>
      <c r="R1" s="64"/>
    </row>
    <row r="2" spans="1:18" ht="49.5" customHeight="1" x14ac:dyDescent="0.25">
      <c r="A2" s="65" t="s">
        <v>39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30.75" customHeight="1" x14ac:dyDescent="0.25">
      <c r="A3" s="66" t="s">
        <v>0</v>
      </c>
      <c r="B3" s="66" t="s">
        <v>24</v>
      </c>
      <c r="C3" s="66" t="s">
        <v>17</v>
      </c>
      <c r="D3" s="49" t="s">
        <v>25</v>
      </c>
      <c r="E3" s="49" t="s">
        <v>26</v>
      </c>
      <c r="F3" s="71" t="s">
        <v>27</v>
      </c>
      <c r="G3" s="66" t="s">
        <v>28</v>
      </c>
      <c r="H3" s="49" t="s">
        <v>29</v>
      </c>
      <c r="I3" s="66" t="s">
        <v>44</v>
      </c>
      <c r="J3" s="66" t="s">
        <v>30</v>
      </c>
      <c r="K3" s="66" t="s">
        <v>1</v>
      </c>
      <c r="L3" s="66"/>
      <c r="M3" s="66"/>
      <c r="N3" s="66"/>
      <c r="O3" s="66"/>
      <c r="P3" s="66"/>
      <c r="Q3" s="66" t="s">
        <v>31</v>
      </c>
      <c r="R3" s="66" t="s">
        <v>4</v>
      </c>
    </row>
    <row r="4" spans="1:18" ht="133.5" customHeight="1" x14ac:dyDescent="0.25">
      <c r="A4" s="66"/>
      <c r="B4" s="66"/>
      <c r="C4" s="66"/>
      <c r="D4" s="51"/>
      <c r="E4" s="51"/>
      <c r="F4" s="71"/>
      <c r="G4" s="66"/>
      <c r="H4" s="51"/>
      <c r="I4" s="66"/>
      <c r="J4" s="66"/>
      <c r="K4" s="3" t="s">
        <v>2</v>
      </c>
      <c r="L4" s="34">
        <v>2023</v>
      </c>
      <c r="M4" s="34">
        <v>2024</v>
      </c>
      <c r="N4" s="34">
        <v>2025</v>
      </c>
      <c r="O4" s="3">
        <v>2026</v>
      </c>
      <c r="P4" s="3">
        <v>2027</v>
      </c>
      <c r="Q4" s="67"/>
      <c r="R4" s="66"/>
    </row>
    <row r="5" spans="1:18" ht="19.5" customHeight="1" x14ac:dyDescent="0.25">
      <c r="A5" s="3">
        <v>1</v>
      </c>
      <c r="B5" s="3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3">
        <v>10</v>
      </c>
      <c r="K5" s="3">
        <v>11</v>
      </c>
      <c r="L5" s="34">
        <v>12</v>
      </c>
      <c r="M5" s="34">
        <v>13</v>
      </c>
      <c r="N5" s="34">
        <v>14</v>
      </c>
      <c r="O5" s="3">
        <v>15</v>
      </c>
      <c r="P5" s="3">
        <v>16</v>
      </c>
      <c r="Q5" s="4">
        <v>17</v>
      </c>
      <c r="R5" s="3">
        <v>18</v>
      </c>
    </row>
    <row r="6" spans="1:18" ht="39" customHeight="1" x14ac:dyDescent="0.25">
      <c r="A6" s="9"/>
      <c r="B6" s="68" t="s">
        <v>40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s="2" customFormat="1" ht="30.75" customHeight="1" x14ac:dyDescent="0.25">
      <c r="A7" s="70" t="s">
        <v>41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9"/>
    </row>
    <row r="8" spans="1:18" s="2" customFormat="1" x14ac:dyDescent="0.25">
      <c r="A8" s="73">
        <v>1</v>
      </c>
      <c r="B8" s="61" t="s">
        <v>18</v>
      </c>
      <c r="C8" s="58"/>
      <c r="D8" s="58"/>
      <c r="E8" s="58"/>
      <c r="F8" s="49"/>
      <c r="G8" s="49"/>
      <c r="H8" s="49"/>
      <c r="I8" s="52"/>
      <c r="J8" s="5" t="s">
        <v>3</v>
      </c>
      <c r="K8" s="22">
        <f>SUM(K9+K10)</f>
        <v>1956541.9959400003</v>
      </c>
      <c r="L8" s="35">
        <f>SUM(L10+L9)</f>
        <v>1001847.3753000001</v>
      </c>
      <c r="M8" s="35">
        <f>SUM(M10+M9)</f>
        <v>500893</v>
      </c>
      <c r="N8" s="35">
        <f>SUM(N10,N9)</f>
        <v>453801.62064000004</v>
      </c>
      <c r="O8" s="22">
        <v>0</v>
      </c>
      <c r="P8" s="22">
        <v>0</v>
      </c>
      <c r="Q8" s="3"/>
      <c r="R8" s="55" t="s">
        <v>5</v>
      </c>
    </row>
    <row r="9" spans="1:18" s="2" customFormat="1" ht="30" x14ac:dyDescent="0.25">
      <c r="A9" s="73"/>
      <c r="B9" s="62"/>
      <c r="C9" s="93"/>
      <c r="D9" s="93"/>
      <c r="E9" s="93"/>
      <c r="F9" s="50"/>
      <c r="G9" s="50"/>
      <c r="H9" s="98"/>
      <c r="I9" s="53"/>
      <c r="J9" s="5" t="s">
        <v>7</v>
      </c>
      <c r="K9" s="23">
        <f>SUM(L9+M9+N9+P9)</f>
        <v>1817050.0640000002</v>
      </c>
      <c r="L9" s="36">
        <f>SUM(L12+L15)</f>
        <v>950975.10100000002</v>
      </c>
      <c r="M9" s="36">
        <f>SUM(M12+M15)</f>
        <v>463326.02500000002</v>
      </c>
      <c r="N9" s="36">
        <f>SUM(N12,N15)</f>
        <v>402748.93800000002</v>
      </c>
      <c r="O9" s="23">
        <v>0</v>
      </c>
      <c r="P9" s="23">
        <v>0</v>
      </c>
      <c r="Q9" s="3"/>
      <c r="R9" s="56"/>
    </row>
    <row r="10" spans="1:18" s="2" customFormat="1" ht="45" x14ac:dyDescent="0.25">
      <c r="A10" s="73"/>
      <c r="B10" s="63"/>
      <c r="C10" s="94"/>
      <c r="D10" s="94"/>
      <c r="E10" s="94"/>
      <c r="F10" s="51"/>
      <c r="G10" s="51"/>
      <c r="H10" s="99"/>
      <c r="I10" s="54"/>
      <c r="J10" s="5" t="s">
        <v>8</v>
      </c>
      <c r="K10" s="23">
        <f>SUM(L10+M10+N10+P10)</f>
        <v>139491.93193999998</v>
      </c>
      <c r="L10" s="36">
        <f>SUM(L13+L16)</f>
        <v>50872.274299999997</v>
      </c>
      <c r="M10" s="36">
        <f>SUM(M13+M16)</f>
        <v>37566.974999999999</v>
      </c>
      <c r="N10" s="36">
        <f>SUM(N13,N16)</f>
        <v>51052.682639999999</v>
      </c>
      <c r="O10" s="23">
        <v>0</v>
      </c>
      <c r="P10" s="23">
        <v>0</v>
      </c>
      <c r="Q10" s="3"/>
      <c r="R10" s="57"/>
    </row>
    <row r="11" spans="1:18" s="2" customFormat="1" x14ac:dyDescent="0.25">
      <c r="A11" s="72" t="s">
        <v>13</v>
      </c>
      <c r="B11" s="61" t="s">
        <v>42</v>
      </c>
      <c r="C11" s="58" t="s">
        <v>19</v>
      </c>
      <c r="D11" s="58" t="s">
        <v>32</v>
      </c>
      <c r="E11" s="58" t="s">
        <v>38</v>
      </c>
      <c r="F11" s="58" t="s">
        <v>54</v>
      </c>
      <c r="G11" s="80"/>
      <c r="H11" s="80">
        <v>1983863.18028</v>
      </c>
      <c r="I11" s="52">
        <v>642391.4939</v>
      </c>
      <c r="J11" s="6" t="s">
        <v>3</v>
      </c>
      <c r="K11" s="23">
        <f>SUM(K12+K13)</f>
        <v>1955721.0436400003</v>
      </c>
      <c r="L11" s="36">
        <f>SUM(L12+L13)</f>
        <v>1001026.4230000001</v>
      </c>
      <c r="M11" s="36">
        <f>SUM(M12+M13)</f>
        <v>500893</v>
      </c>
      <c r="N11" s="36">
        <f>SUM(N13,N12)</f>
        <v>453801.62064000004</v>
      </c>
      <c r="O11" s="23">
        <v>0</v>
      </c>
      <c r="P11" s="23">
        <v>0</v>
      </c>
      <c r="Q11" s="7"/>
      <c r="R11" s="55" t="s">
        <v>5</v>
      </c>
    </row>
    <row r="12" spans="1:18" s="2" customFormat="1" ht="30" x14ac:dyDescent="0.25">
      <c r="A12" s="72"/>
      <c r="B12" s="62"/>
      <c r="C12" s="60"/>
      <c r="D12" s="60"/>
      <c r="E12" s="60"/>
      <c r="F12" s="60"/>
      <c r="G12" s="81"/>
      <c r="H12" s="81"/>
      <c r="I12" s="53"/>
      <c r="J12" s="6" t="s">
        <v>7</v>
      </c>
      <c r="K12" s="23">
        <f>SUM(L12+M12+N12+P12)</f>
        <v>1817050.0640000002</v>
      </c>
      <c r="L12" s="36">
        <v>950975.10100000002</v>
      </c>
      <c r="M12" s="36">
        <v>463326.02500000002</v>
      </c>
      <c r="N12" s="36">
        <v>402748.93800000002</v>
      </c>
      <c r="O12" s="23">
        <v>0</v>
      </c>
      <c r="P12" s="23">
        <v>0</v>
      </c>
      <c r="Q12" s="7"/>
      <c r="R12" s="56"/>
    </row>
    <row r="13" spans="1:18" s="2" customFormat="1" ht="45" x14ac:dyDescent="0.25">
      <c r="A13" s="72"/>
      <c r="B13" s="63"/>
      <c r="C13" s="59"/>
      <c r="D13" s="59"/>
      <c r="E13" s="59"/>
      <c r="F13" s="59"/>
      <c r="G13" s="85"/>
      <c r="H13" s="85"/>
      <c r="I13" s="54"/>
      <c r="J13" s="5" t="s">
        <v>8</v>
      </c>
      <c r="K13" s="23">
        <f>SUM(L13+M13+N13+P13)</f>
        <v>138670.97963999998</v>
      </c>
      <c r="L13" s="36">
        <v>50051.322</v>
      </c>
      <c r="M13" s="36">
        <v>37566.974999999999</v>
      </c>
      <c r="N13" s="36">
        <v>51052.682639999999</v>
      </c>
      <c r="O13" s="23">
        <v>0</v>
      </c>
      <c r="P13" s="23">
        <v>0</v>
      </c>
      <c r="Q13" s="7"/>
      <c r="R13" s="57"/>
    </row>
    <row r="14" spans="1:18" s="2" customFormat="1" ht="15.75" customHeight="1" x14ac:dyDescent="0.25">
      <c r="A14" s="74" t="s">
        <v>22</v>
      </c>
      <c r="B14" s="77" t="s">
        <v>51</v>
      </c>
      <c r="C14" s="58" t="s">
        <v>15</v>
      </c>
      <c r="D14" s="82" t="s">
        <v>33</v>
      </c>
      <c r="E14" s="58" t="s">
        <v>37</v>
      </c>
      <c r="F14" s="58" t="s">
        <v>16</v>
      </c>
      <c r="G14" s="80"/>
      <c r="H14" s="80" t="s">
        <v>15</v>
      </c>
      <c r="I14" s="52">
        <v>0</v>
      </c>
      <c r="J14" s="6" t="s">
        <v>3</v>
      </c>
      <c r="K14" s="18">
        <f>SUM(L14+M14)</f>
        <v>820.95230000000004</v>
      </c>
      <c r="L14" s="37">
        <f>SUM(L16+L15)</f>
        <v>820.95230000000004</v>
      </c>
      <c r="M14" s="39">
        <f>SUM(M16+M15)</f>
        <v>0</v>
      </c>
      <c r="N14" s="41">
        <v>0</v>
      </c>
      <c r="O14" s="18">
        <v>0</v>
      </c>
      <c r="P14" s="18">
        <v>0</v>
      </c>
      <c r="Q14" s="14"/>
      <c r="R14" s="55" t="s">
        <v>5</v>
      </c>
    </row>
    <row r="15" spans="1:18" s="2" customFormat="1" ht="33" customHeight="1" x14ac:dyDescent="0.25">
      <c r="A15" s="75"/>
      <c r="B15" s="78"/>
      <c r="C15" s="60"/>
      <c r="D15" s="83"/>
      <c r="E15" s="93"/>
      <c r="F15" s="60"/>
      <c r="G15" s="93"/>
      <c r="H15" s="81"/>
      <c r="I15" s="93"/>
      <c r="J15" s="6" t="s">
        <v>7</v>
      </c>
      <c r="K15" s="18">
        <f>SUM(L15+M15+N15+O15+P15)</f>
        <v>0</v>
      </c>
      <c r="L15" s="37">
        <v>0</v>
      </c>
      <c r="M15" s="39">
        <v>0</v>
      </c>
      <c r="N15" s="41">
        <v>0</v>
      </c>
      <c r="O15" s="18">
        <v>0</v>
      </c>
      <c r="P15" s="18">
        <v>0</v>
      </c>
      <c r="Q15" s="14"/>
      <c r="R15" s="56"/>
    </row>
    <row r="16" spans="1:18" s="2" customFormat="1" ht="48.75" customHeight="1" x14ac:dyDescent="0.25">
      <c r="A16" s="76"/>
      <c r="B16" s="79"/>
      <c r="C16" s="59"/>
      <c r="D16" s="84"/>
      <c r="E16" s="94"/>
      <c r="F16" s="94"/>
      <c r="G16" s="94"/>
      <c r="H16" s="94"/>
      <c r="I16" s="94"/>
      <c r="J16" s="6" t="s">
        <v>8</v>
      </c>
      <c r="K16" s="18">
        <f>SUM(L16+M16+N16+O16+P16)</f>
        <v>820.95230000000004</v>
      </c>
      <c r="L16" s="37">
        <v>820.95230000000004</v>
      </c>
      <c r="M16" s="39">
        <v>0</v>
      </c>
      <c r="N16" s="41">
        <v>0</v>
      </c>
      <c r="O16" s="18">
        <v>0</v>
      </c>
      <c r="P16" s="18">
        <v>0</v>
      </c>
      <c r="Q16" s="14"/>
      <c r="R16" s="57"/>
    </row>
    <row r="17" spans="1:18" s="2" customFormat="1" ht="20.25" customHeight="1" x14ac:dyDescent="0.25">
      <c r="A17" s="72" t="s">
        <v>23</v>
      </c>
      <c r="B17" s="61" t="s">
        <v>12</v>
      </c>
      <c r="C17" s="58"/>
      <c r="D17" s="58"/>
      <c r="E17" s="58"/>
      <c r="F17" s="49"/>
      <c r="G17" s="49"/>
      <c r="H17" s="49"/>
      <c r="I17" s="52"/>
      <c r="J17" s="6" t="s">
        <v>3</v>
      </c>
      <c r="K17" s="18">
        <f>SUM(K18)</f>
        <v>56453.861169999989</v>
      </c>
      <c r="L17" s="37">
        <f>SUM(L18)</f>
        <v>16938.737069999999</v>
      </c>
      <c r="M17" s="39">
        <f>SUM(M18)</f>
        <v>39515.124099999994</v>
      </c>
      <c r="N17" s="41">
        <f>SUM(N18)</f>
        <v>0</v>
      </c>
      <c r="O17" s="18">
        <v>0</v>
      </c>
      <c r="P17" s="18">
        <v>0</v>
      </c>
      <c r="Q17" s="14"/>
      <c r="R17" s="55" t="s">
        <v>5</v>
      </c>
    </row>
    <row r="18" spans="1:18" s="2" customFormat="1" ht="45" x14ac:dyDescent="0.25">
      <c r="A18" s="72"/>
      <c r="B18" s="63"/>
      <c r="C18" s="59"/>
      <c r="D18" s="94"/>
      <c r="E18" s="94"/>
      <c r="F18" s="51"/>
      <c r="G18" s="51"/>
      <c r="H18" s="99"/>
      <c r="I18" s="54"/>
      <c r="J18" s="5" t="s">
        <v>8</v>
      </c>
      <c r="K18" s="18">
        <f>SUM(L18+M18+N18+O18+P18)</f>
        <v>56453.861169999989</v>
      </c>
      <c r="L18" s="37">
        <f>SUM(L19+L21+L22)</f>
        <v>16938.737069999999</v>
      </c>
      <c r="M18" s="39">
        <f>M21+M22</f>
        <v>39515.124099999994</v>
      </c>
      <c r="N18" s="41">
        <f>SUM(N19+N21+N22)</f>
        <v>0</v>
      </c>
      <c r="O18" s="18">
        <f>SUM(O19+O21+O22)</f>
        <v>0</v>
      </c>
      <c r="P18" s="18">
        <f>SUM(P19+P21+P22)</f>
        <v>0</v>
      </c>
      <c r="Q18" s="14"/>
      <c r="R18" s="57"/>
    </row>
    <row r="19" spans="1:18" s="2" customFormat="1" ht="15.75" customHeight="1" x14ac:dyDescent="0.25">
      <c r="A19" s="74" t="s">
        <v>20</v>
      </c>
      <c r="B19" s="61" t="s">
        <v>43</v>
      </c>
      <c r="C19" s="58" t="s">
        <v>15</v>
      </c>
      <c r="D19" s="58" t="s">
        <v>32</v>
      </c>
      <c r="E19" s="58" t="s">
        <v>37</v>
      </c>
      <c r="F19" s="49" t="s">
        <v>36</v>
      </c>
      <c r="G19" s="49"/>
      <c r="H19" s="49"/>
      <c r="I19" s="52"/>
      <c r="J19" s="86" t="s">
        <v>8</v>
      </c>
      <c r="K19" s="80">
        <f>SUM(L19+M19+N19+O19+P19)</f>
        <v>10328.54557</v>
      </c>
      <c r="L19" s="102">
        <v>10328.54557</v>
      </c>
      <c r="M19" s="102">
        <v>0</v>
      </c>
      <c r="N19" s="102">
        <v>0</v>
      </c>
      <c r="O19" s="80">
        <v>0</v>
      </c>
      <c r="P19" s="80">
        <v>0</v>
      </c>
      <c r="Q19" s="55"/>
      <c r="R19" s="55" t="s">
        <v>5</v>
      </c>
    </row>
    <row r="20" spans="1:18" s="2" customFormat="1" ht="42" customHeight="1" x14ac:dyDescent="0.25">
      <c r="A20" s="76"/>
      <c r="B20" s="63"/>
      <c r="C20" s="59"/>
      <c r="D20" s="59"/>
      <c r="E20" s="59"/>
      <c r="F20" s="51"/>
      <c r="G20" s="51"/>
      <c r="H20" s="51"/>
      <c r="I20" s="54"/>
      <c r="J20" s="87"/>
      <c r="K20" s="85"/>
      <c r="L20" s="103"/>
      <c r="M20" s="103"/>
      <c r="N20" s="103"/>
      <c r="O20" s="85"/>
      <c r="P20" s="85"/>
      <c r="Q20" s="57"/>
      <c r="R20" s="57"/>
    </row>
    <row r="21" spans="1:18" s="2" customFormat="1" ht="64.5" customHeight="1" x14ac:dyDescent="0.25">
      <c r="A21" s="10" t="s">
        <v>21</v>
      </c>
      <c r="B21" s="17" t="s">
        <v>52</v>
      </c>
      <c r="C21" s="13" t="s">
        <v>15</v>
      </c>
      <c r="D21" s="13" t="s">
        <v>35</v>
      </c>
      <c r="E21" s="13" t="s">
        <v>37</v>
      </c>
      <c r="F21" s="4" t="s">
        <v>48</v>
      </c>
      <c r="G21" s="4"/>
      <c r="H21" s="4"/>
      <c r="I21" s="20">
        <v>0</v>
      </c>
      <c r="J21" s="5" t="s">
        <v>8</v>
      </c>
      <c r="K21" s="23">
        <f>SUM(L21+N21+M21+O21+P21)</f>
        <v>10368.4347</v>
      </c>
      <c r="L21" s="36">
        <v>6610.1914999999999</v>
      </c>
      <c r="M21" s="36">
        <v>3758.2431999999999</v>
      </c>
      <c r="N21" s="36">
        <v>0</v>
      </c>
      <c r="O21" s="23">
        <v>0</v>
      </c>
      <c r="P21" s="23">
        <v>0</v>
      </c>
      <c r="Q21" s="7"/>
      <c r="R21" s="14" t="s">
        <v>5</v>
      </c>
    </row>
    <row r="22" spans="1:18" s="2" customFormat="1" ht="63.75" customHeight="1" x14ac:dyDescent="0.25">
      <c r="A22" s="10" t="s">
        <v>34</v>
      </c>
      <c r="B22" s="17" t="s">
        <v>45</v>
      </c>
      <c r="C22" s="13" t="s">
        <v>15</v>
      </c>
      <c r="D22" s="13" t="s">
        <v>35</v>
      </c>
      <c r="E22" s="13" t="s">
        <v>37</v>
      </c>
      <c r="F22" s="4" t="s">
        <v>48</v>
      </c>
      <c r="G22" s="4"/>
      <c r="H22" s="4"/>
      <c r="I22" s="20">
        <v>0</v>
      </c>
      <c r="J22" s="5" t="s">
        <v>8</v>
      </c>
      <c r="K22" s="23">
        <f>SUM(L22+M22+N22+O22+P22)</f>
        <v>35756.880899999996</v>
      </c>
      <c r="L22" s="36">
        <v>0</v>
      </c>
      <c r="M22" s="36">
        <v>35756.880899999996</v>
      </c>
      <c r="N22" s="36">
        <v>0</v>
      </c>
      <c r="O22" s="23">
        <v>0</v>
      </c>
      <c r="P22" s="23">
        <v>0</v>
      </c>
      <c r="Q22" s="7"/>
      <c r="R22" s="14" t="s">
        <v>5</v>
      </c>
    </row>
    <row r="23" spans="1:18" ht="25.5" customHeight="1" x14ac:dyDescent="0.25">
      <c r="A23" s="58"/>
      <c r="B23" s="88" t="s">
        <v>55</v>
      </c>
      <c r="C23" s="58"/>
      <c r="D23" s="58"/>
      <c r="E23" s="58"/>
      <c r="F23" s="49"/>
      <c r="G23" s="49"/>
      <c r="H23" s="49"/>
      <c r="I23" s="52"/>
      <c r="J23" s="5" t="s">
        <v>3</v>
      </c>
      <c r="K23" s="23">
        <f>SUM(K25+K24)</f>
        <v>1644391.6427</v>
      </c>
      <c r="L23" s="36">
        <f t="shared" ref="L23:P23" si="0">SUM(L25+L24)</f>
        <v>644090.30599999998</v>
      </c>
      <c r="M23" s="36">
        <f t="shared" si="0"/>
        <v>534861.00855999999</v>
      </c>
      <c r="N23" s="36">
        <f>SUM(N25+N24)</f>
        <v>465440.32814</v>
      </c>
      <c r="O23" s="23">
        <f t="shared" si="0"/>
        <v>0</v>
      </c>
      <c r="P23" s="23">
        <f t="shared" si="0"/>
        <v>0</v>
      </c>
      <c r="Q23" s="7"/>
      <c r="R23" s="55" t="s">
        <v>49</v>
      </c>
    </row>
    <row r="24" spans="1:18" ht="33.75" customHeight="1" x14ac:dyDescent="0.25">
      <c r="A24" s="60"/>
      <c r="B24" s="88"/>
      <c r="C24" s="60"/>
      <c r="D24" s="60"/>
      <c r="E24" s="60"/>
      <c r="F24" s="50"/>
      <c r="G24" s="50"/>
      <c r="H24" s="50"/>
      <c r="I24" s="53"/>
      <c r="J24" s="5" t="s">
        <v>7</v>
      </c>
      <c r="K24" s="23">
        <f>SUM(K27)</f>
        <v>1543524.639</v>
      </c>
      <c r="L24" s="32">
        <v>611885.78899999999</v>
      </c>
      <c r="M24" s="36">
        <f>SUM(M27)</f>
        <v>491426.02799999999</v>
      </c>
      <c r="N24" s="36">
        <f>SUM(N27)</f>
        <v>440212.82199999999</v>
      </c>
      <c r="O24" s="23">
        <v>0</v>
      </c>
      <c r="P24" s="23">
        <v>0</v>
      </c>
      <c r="Q24" s="7"/>
      <c r="R24" s="56"/>
    </row>
    <row r="25" spans="1:18" ht="44.25" customHeight="1" x14ac:dyDescent="0.25">
      <c r="A25" s="59"/>
      <c r="B25" s="89"/>
      <c r="C25" s="59"/>
      <c r="D25" s="59"/>
      <c r="E25" s="59"/>
      <c r="F25" s="51"/>
      <c r="G25" s="51"/>
      <c r="H25" s="51"/>
      <c r="I25" s="54"/>
      <c r="J25" s="5" t="s">
        <v>8</v>
      </c>
      <c r="K25" s="23">
        <f>SUM(K28)</f>
        <v>100867.0037</v>
      </c>
      <c r="L25" s="36">
        <v>32204.517</v>
      </c>
      <c r="M25" s="36">
        <v>43434.980560000004</v>
      </c>
      <c r="N25" s="36">
        <f>SUM(N28)</f>
        <v>25227.506140000001</v>
      </c>
      <c r="O25" s="23">
        <v>0</v>
      </c>
      <c r="P25" s="23">
        <v>0</v>
      </c>
      <c r="Q25" s="7"/>
      <c r="R25" s="57"/>
    </row>
    <row r="26" spans="1:18" ht="24.75" customHeight="1" x14ac:dyDescent="0.25">
      <c r="A26" s="58"/>
      <c r="B26" s="61" t="s">
        <v>50</v>
      </c>
      <c r="C26" s="58" t="s">
        <v>15</v>
      </c>
      <c r="D26" s="58" t="s">
        <v>33</v>
      </c>
      <c r="E26" s="58" t="s">
        <v>38</v>
      </c>
      <c r="F26" s="86" t="s">
        <v>59</v>
      </c>
      <c r="G26" s="49"/>
      <c r="H26" s="58" t="s">
        <v>15</v>
      </c>
      <c r="I26" s="52">
        <v>0</v>
      </c>
      <c r="J26" s="5" t="s">
        <v>3</v>
      </c>
      <c r="K26" s="23">
        <f>SUM(K27+K28)</f>
        <v>1644391.6427</v>
      </c>
      <c r="L26" s="36">
        <f t="shared" ref="L26:P26" si="1">SUM(L27+L28)</f>
        <v>644090.30599999998</v>
      </c>
      <c r="M26" s="36">
        <f t="shared" si="1"/>
        <v>534861.00855999999</v>
      </c>
      <c r="N26" s="36">
        <f>SUM(N27:N28)</f>
        <v>465440.32814</v>
      </c>
      <c r="O26" s="23">
        <f t="shared" si="1"/>
        <v>0</v>
      </c>
      <c r="P26" s="23">
        <f t="shared" si="1"/>
        <v>0</v>
      </c>
      <c r="Q26" s="7"/>
      <c r="R26" s="55" t="s">
        <v>5</v>
      </c>
    </row>
    <row r="27" spans="1:18" ht="39" customHeight="1" x14ac:dyDescent="0.25">
      <c r="A27" s="60"/>
      <c r="B27" s="62"/>
      <c r="C27" s="60"/>
      <c r="D27" s="60"/>
      <c r="E27" s="60"/>
      <c r="F27" s="100"/>
      <c r="G27" s="50"/>
      <c r="H27" s="60"/>
      <c r="I27" s="53"/>
      <c r="J27" s="5" t="s">
        <v>7</v>
      </c>
      <c r="K27" s="23">
        <f>SUM(L27+M27+N27+O27+P27)</f>
        <v>1543524.639</v>
      </c>
      <c r="L27" s="36">
        <v>611885.78899999999</v>
      </c>
      <c r="M27" s="36">
        <v>491426.02799999999</v>
      </c>
      <c r="N27" s="36">
        <v>440212.82199999999</v>
      </c>
      <c r="O27" s="23">
        <v>0</v>
      </c>
      <c r="P27" s="23">
        <v>0</v>
      </c>
      <c r="Q27" s="7"/>
      <c r="R27" s="56"/>
    </row>
    <row r="28" spans="1:18" ht="49.5" customHeight="1" x14ac:dyDescent="0.25">
      <c r="A28" s="59"/>
      <c r="B28" s="63"/>
      <c r="C28" s="59"/>
      <c r="D28" s="59"/>
      <c r="E28" s="59"/>
      <c r="F28" s="101"/>
      <c r="G28" s="51"/>
      <c r="H28" s="59"/>
      <c r="I28" s="54"/>
      <c r="J28" s="5" t="s">
        <v>8</v>
      </c>
      <c r="K28" s="23">
        <f>SUM(L28+M28+N28+O28+P28)</f>
        <v>100867.0037</v>
      </c>
      <c r="L28" s="36">
        <v>32204.517</v>
      </c>
      <c r="M28" s="38">
        <v>43434.980560000004</v>
      </c>
      <c r="N28" s="38">
        <v>25227.506140000001</v>
      </c>
      <c r="O28" s="23">
        <v>0</v>
      </c>
      <c r="P28" s="23">
        <v>0</v>
      </c>
      <c r="Q28" s="7"/>
      <c r="R28" s="57"/>
    </row>
    <row r="29" spans="1:18" ht="25.5" customHeight="1" x14ac:dyDescent="0.25">
      <c r="A29" s="58"/>
      <c r="B29" s="88" t="s">
        <v>57</v>
      </c>
      <c r="C29" s="58"/>
      <c r="D29" s="58"/>
      <c r="E29" s="58"/>
      <c r="F29" s="49"/>
      <c r="G29" s="49"/>
      <c r="H29" s="58"/>
      <c r="I29" s="52"/>
      <c r="J29" s="5" t="s">
        <v>3</v>
      </c>
      <c r="K29" s="23">
        <f>SUM(K31,K30)</f>
        <v>35371.677640000002</v>
      </c>
      <c r="L29" s="36">
        <v>0</v>
      </c>
      <c r="M29" s="36">
        <v>0</v>
      </c>
      <c r="N29" s="44">
        <f>SUM(N31,N30)</f>
        <v>14559.53239</v>
      </c>
      <c r="O29" s="44">
        <f>SUM(O31,O30)</f>
        <v>20812.145250000001</v>
      </c>
      <c r="P29" s="23">
        <f t="shared" ref="P29" si="2">SUM(P31+P30)</f>
        <v>0</v>
      </c>
      <c r="Q29" s="7"/>
      <c r="R29" s="55" t="s">
        <v>49</v>
      </c>
    </row>
    <row r="30" spans="1:18" ht="35.25" customHeight="1" x14ac:dyDescent="0.25">
      <c r="A30" s="60"/>
      <c r="B30" s="88"/>
      <c r="C30" s="60"/>
      <c r="D30" s="60"/>
      <c r="E30" s="60"/>
      <c r="F30" s="50"/>
      <c r="G30" s="50"/>
      <c r="H30" s="60"/>
      <c r="I30" s="53"/>
      <c r="J30" s="5" t="s">
        <v>7</v>
      </c>
      <c r="K30" s="23">
        <f>SUM(L30+M30+N30+O30+P30)</f>
        <v>0</v>
      </c>
      <c r="L30" s="32">
        <v>0</v>
      </c>
      <c r="M30" s="36">
        <f>SUM(M34)</f>
        <v>0</v>
      </c>
      <c r="N30" s="44">
        <f>SUM(N33,N36,N39,N42)</f>
        <v>0</v>
      </c>
      <c r="O30" s="44">
        <v>0</v>
      </c>
      <c r="P30" s="23">
        <v>0</v>
      </c>
      <c r="Q30" s="7"/>
      <c r="R30" s="56"/>
    </row>
    <row r="31" spans="1:18" ht="50.25" customHeight="1" x14ac:dyDescent="0.25">
      <c r="A31" s="59"/>
      <c r="B31" s="89"/>
      <c r="C31" s="59"/>
      <c r="D31" s="59"/>
      <c r="E31" s="59"/>
      <c r="F31" s="51"/>
      <c r="G31" s="51"/>
      <c r="H31" s="59"/>
      <c r="I31" s="54"/>
      <c r="J31" s="5" t="s">
        <v>8</v>
      </c>
      <c r="K31" s="23">
        <f>SUM(L31+M31+N31+O31+P31)</f>
        <v>35371.677640000002</v>
      </c>
      <c r="L31" s="36">
        <v>0</v>
      </c>
      <c r="M31" s="36">
        <v>0</v>
      </c>
      <c r="N31" s="44">
        <f>SUM(N30,N34,N37,N40,N43)</f>
        <v>14559.53239</v>
      </c>
      <c r="O31" s="44">
        <f>SUM(O34,O37,O40,O43)</f>
        <v>20812.145250000001</v>
      </c>
      <c r="P31" s="23">
        <v>0</v>
      </c>
      <c r="Q31" s="7"/>
      <c r="R31" s="57"/>
    </row>
    <row r="32" spans="1:18" ht="24" customHeight="1" x14ac:dyDescent="0.25">
      <c r="A32" s="58"/>
      <c r="B32" s="61" t="s">
        <v>50</v>
      </c>
      <c r="C32" s="58" t="s">
        <v>15</v>
      </c>
      <c r="D32" s="58" t="s">
        <v>33</v>
      </c>
      <c r="E32" s="58" t="s">
        <v>38</v>
      </c>
      <c r="F32" s="58" t="s">
        <v>56</v>
      </c>
      <c r="G32" s="49"/>
      <c r="H32" s="58" t="s">
        <v>15</v>
      </c>
      <c r="I32" s="52">
        <v>0</v>
      </c>
      <c r="J32" s="5" t="s">
        <v>3</v>
      </c>
      <c r="K32" s="23">
        <f>SUM(K34,K33)</f>
        <v>3804.0002300000001</v>
      </c>
      <c r="L32" s="36">
        <v>0</v>
      </c>
      <c r="M32" s="36">
        <v>0</v>
      </c>
      <c r="N32" s="44">
        <f t="shared" ref="N32:P32" si="3">SUM(N33+N34)</f>
        <v>3804.0002300000001</v>
      </c>
      <c r="O32" s="44">
        <f t="shared" si="3"/>
        <v>0</v>
      </c>
      <c r="P32" s="23">
        <f t="shared" si="3"/>
        <v>0</v>
      </c>
      <c r="Q32" s="7"/>
      <c r="R32" s="55" t="s">
        <v>5</v>
      </c>
    </row>
    <row r="33" spans="1:18" ht="34.5" customHeight="1" x14ac:dyDescent="0.25">
      <c r="A33" s="60"/>
      <c r="B33" s="62"/>
      <c r="C33" s="60"/>
      <c r="D33" s="60"/>
      <c r="E33" s="60"/>
      <c r="F33" s="60"/>
      <c r="G33" s="50"/>
      <c r="H33" s="60"/>
      <c r="I33" s="53"/>
      <c r="J33" s="5" t="s">
        <v>7</v>
      </c>
      <c r="K33" s="23">
        <f>SUM(L33+M33+N33+O33+P33)</f>
        <v>0</v>
      </c>
      <c r="L33" s="36">
        <v>0</v>
      </c>
      <c r="M33" s="36">
        <v>0</v>
      </c>
      <c r="N33" s="44">
        <v>0</v>
      </c>
      <c r="O33" s="44">
        <v>0</v>
      </c>
      <c r="P33" s="23">
        <v>0</v>
      </c>
      <c r="Q33" s="7"/>
      <c r="R33" s="56"/>
    </row>
    <row r="34" spans="1:18" ht="45.75" customHeight="1" x14ac:dyDescent="0.25">
      <c r="A34" s="59"/>
      <c r="B34" s="63"/>
      <c r="C34" s="59"/>
      <c r="D34" s="59"/>
      <c r="E34" s="59"/>
      <c r="F34" s="59"/>
      <c r="G34" s="51"/>
      <c r="H34" s="59"/>
      <c r="I34" s="54"/>
      <c r="J34" s="5" t="s">
        <v>8</v>
      </c>
      <c r="K34" s="23">
        <f>SUM(L34+M34+N34+O34+P34)</f>
        <v>3804.0002300000001</v>
      </c>
      <c r="L34" s="36">
        <v>0</v>
      </c>
      <c r="M34" s="38">
        <v>0</v>
      </c>
      <c r="N34" s="45">
        <v>3804.0002300000001</v>
      </c>
      <c r="O34" s="44">
        <v>0</v>
      </c>
      <c r="P34" s="23">
        <v>0</v>
      </c>
      <c r="Q34" s="7"/>
      <c r="R34" s="57"/>
    </row>
    <row r="35" spans="1:18" ht="27" customHeight="1" x14ac:dyDescent="0.25">
      <c r="A35" s="58"/>
      <c r="B35" s="61" t="s">
        <v>63</v>
      </c>
      <c r="C35" s="58" t="s">
        <v>15</v>
      </c>
      <c r="D35" s="58" t="s">
        <v>33</v>
      </c>
      <c r="E35" s="58" t="s">
        <v>37</v>
      </c>
      <c r="F35" s="58" t="s">
        <v>56</v>
      </c>
      <c r="G35" s="49"/>
      <c r="H35" s="58" t="s">
        <v>15</v>
      </c>
      <c r="I35" s="52"/>
      <c r="J35" s="5" t="s">
        <v>3</v>
      </c>
      <c r="K35" s="36">
        <f>SUM(K37,K36)</f>
        <v>1836.04126</v>
      </c>
      <c r="L35" s="38">
        <v>0</v>
      </c>
      <c r="M35" s="36">
        <v>0</v>
      </c>
      <c r="N35" s="45">
        <f>SUM(N36:N37)</f>
        <v>1836.04126</v>
      </c>
      <c r="O35" s="45">
        <v>0</v>
      </c>
      <c r="P35" s="36">
        <v>0</v>
      </c>
      <c r="Q35" s="7"/>
      <c r="R35" s="55" t="s">
        <v>5</v>
      </c>
    </row>
    <row r="36" spans="1:18" ht="37.5" customHeight="1" x14ac:dyDescent="0.25">
      <c r="A36" s="93"/>
      <c r="B36" s="96"/>
      <c r="C36" s="60"/>
      <c r="D36" s="60"/>
      <c r="E36" s="93"/>
      <c r="F36" s="60"/>
      <c r="G36" s="98"/>
      <c r="H36" s="60"/>
      <c r="I36" s="93"/>
      <c r="J36" s="5" t="s">
        <v>7</v>
      </c>
      <c r="K36" s="36">
        <v>0</v>
      </c>
      <c r="L36" s="38">
        <v>0</v>
      </c>
      <c r="M36" s="36">
        <v>0</v>
      </c>
      <c r="N36" s="45">
        <v>0</v>
      </c>
      <c r="O36" s="45">
        <v>0</v>
      </c>
      <c r="P36" s="36">
        <v>0</v>
      </c>
      <c r="Q36" s="7"/>
      <c r="R36" s="56"/>
    </row>
    <row r="37" spans="1:18" ht="45.75" customHeight="1" x14ac:dyDescent="0.25">
      <c r="A37" s="94"/>
      <c r="B37" s="97"/>
      <c r="C37" s="59"/>
      <c r="D37" s="59"/>
      <c r="E37" s="94"/>
      <c r="F37" s="59"/>
      <c r="G37" s="99"/>
      <c r="H37" s="59"/>
      <c r="I37" s="94"/>
      <c r="J37" s="5" t="s">
        <v>8</v>
      </c>
      <c r="K37" s="36">
        <f>SUM(L37:P37)</f>
        <v>1836.04126</v>
      </c>
      <c r="L37" s="38">
        <v>0</v>
      </c>
      <c r="M37" s="36">
        <v>0</v>
      </c>
      <c r="N37" s="45">
        <v>1836.04126</v>
      </c>
      <c r="O37" s="45">
        <v>0</v>
      </c>
      <c r="P37" s="36">
        <v>0</v>
      </c>
      <c r="Q37" s="7"/>
      <c r="R37" s="57"/>
    </row>
    <row r="38" spans="1:18" ht="24.75" customHeight="1" x14ac:dyDescent="0.25">
      <c r="A38" s="92"/>
      <c r="B38" s="95" t="s">
        <v>64</v>
      </c>
      <c r="C38" s="58" t="s">
        <v>15</v>
      </c>
      <c r="D38" s="58" t="s">
        <v>66</v>
      </c>
      <c r="E38" s="58" t="s">
        <v>65</v>
      </c>
      <c r="F38" s="58" t="s">
        <v>56</v>
      </c>
      <c r="G38" s="49"/>
      <c r="H38" s="58" t="s">
        <v>15</v>
      </c>
      <c r="I38" s="92"/>
      <c r="J38" s="5" t="s">
        <v>3</v>
      </c>
      <c r="K38" s="36">
        <f>SUM(K40,K39)</f>
        <v>7427.9662699999999</v>
      </c>
      <c r="L38" s="38">
        <v>0</v>
      </c>
      <c r="M38" s="36">
        <v>0</v>
      </c>
      <c r="N38" s="46">
        <f>SUM(N39:N40)</f>
        <v>2228.3899000000001</v>
      </c>
      <c r="O38" s="46">
        <f>SUM(O39:O40)</f>
        <v>5199.5763699999998</v>
      </c>
      <c r="P38" s="36">
        <v>0</v>
      </c>
      <c r="Q38" s="7"/>
      <c r="R38" s="55" t="s">
        <v>5</v>
      </c>
    </row>
    <row r="39" spans="1:18" ht="34.5" customHeight="1" x14ac:dyDescent="0.25">
      <c r="A39" s="93"/>
      <c r="B39" s="104"/>
      <c r="C39" s="60"/>
      <c r="D39" s="60"/>
      <c r="E39" s="60"/>
      <c r="F39" s="60"/>
      <c r="G39" s="98"/>
      <c r="H39" s="60"/>
      <c r="I39" s="93"/>
      <c r="J39" s="5" t="s">
        <v>7</v>
      </c>
      <c r="K39" s="36">
        <f>SUM(L39:P39)</f>
        <v>0</v>
      </c>
      <c r="L39" s="38">
        <v>0</v>
      </c>
      <c r="M39" s="36">
        <v>0</v>
      </c>
      <c r="N39" s="46">
        <v>0</v>
      </c>
      <c r="O39" s="46">
        <v>0</v>
      </c>
      <c r="P39" s="36">
        <v>0</v>
      </c>
      <c r="Q39" s="7"/>
      <c r="R39" s="56"/>
    </row>
    <row r="40" spans="1:18" ht="45.75" customHeight="1" x14ac:dyDescent="0.25">
      <c r="A40" s="94"/>
      <c r="B40" s="105"/>
      <c r="C40" s="59"/>
      <c r="D40" s="59"/>
      <c r="E40" s="59"/>
      <c r="F40" s="59"/>
      <c r="G40" s="99"/>
      <c r="H40" s="59"/>
      <c r="I40" s="94"/>
      <c r="J40" s="5" t="s">
        <v>8</v>
      </c>
      <c r="K40" s="36">
        <f>SUM(L40:P40)</f>
        <v>7427.9662699999999</v>
      </c>
      <c r="L40" s="38">
        <v>0</v>
      </c>
      <c r="M40" s="36">
        <v>0</v>
      </c>
      <c r="N40" s="46">
        <v>2228.3899000000001</v>
      </c>
      <c r="O40" s="46">
        <v>5199.5763699999998</v>
      </c>
      <c r="P40" s="36">
        <v>0</v>
      </c>
      <c r="Q40" s="7"/>
      <c r="R40" s="57"/>
    </row>
    <row r="41" spans="1:18" ht="24" customHeight="1" x14ac:dyDescent="0.25">
      <c r="A41" s="92"/>
      <c r="B41" s="95" t="s">
        <v>67</v>
      </c>
      <c r="C41" s="58" t="s">
        <v>15</v>
      </c>
      <c r="D41" s="58" t="s">
        <v>69</v>
      </c>
      <c r="E41" s="58" t="s">
        <v>38</v>
      </c>
      <c r="F41" s="58" t="s">
        <v>68</v>
      </c>
      <c r="G41" s="49"/>
      <c r="H41" s="58" t="s">
        <v>15</v>
      </c>
      <c r="I41" s="49"/>
      <c r="J41" s="5" t="s">
        <v>3</v>
      </c>
      <c r="K41" s="36">
        <f>SUM(K43,K42)</f>
        <v>22303.669880000001</v>
      </c>
      <c r="L41" s="48">
        <v>0</v>
      </c>
      <c r="M41" s="36">
        <v>0</v>
      </c>
      <c r="N41" s="46">
        <f>SUM(N42:N43)</f>
        <v>6691.1009999999997</v>
      </c>
      <c r="O41" s="46">
        <f>SUM(O42:O43)</f>
        <v>15612.568880000001</v>
      </c>
      <c r="P41" s="36">
        <v>0</v>
      </c>
      <c r="Q41" s="7"/>
      <c r="R41" s="55" t="s">
        <v>5</v>
      </c>
    </row>
    <row r="42" spans="1:18" ht="33.75" customHeight="1" x14ac:dyDescent="0.25">
      <c r="A42" s="93"/>
      <c r="B42" s="96"/>
      <c r="C42" s="60"/>
      <c r="D42" s="93"/>
      <c r="E42" s="60"/>
      <c r="F42" s="93"/>
      <c r="G42" s="98"/>
      <c r="H42" s="60"/>
      <c r="I42" s="98"/>
      <c r="J42" s="5" t="s">
        <v>7</v>
      </c>
      <c r="K42" s="36">
        <f>SUM(L42:P42)</f>
        <v>0</v>
      </c>
      <c r="L42" s="48">
        <v>0</v>
      </c>
      <c r="M42" s="36">
        <v>0</v>
      </c>
      <c r="N42" s="46">
        <v>0</v>
      </c>
      <c r="O42" s="46">
        <v>0</v>
      </c>
      <c r="P42" s="36">
        <v>0</v>
      </c>
      <c r="Q42" s="7"/>
      <c r="R42" s="56"/>
    </row>
    <row r="43" spans="1:18" ht="45.75" customHeight="1" x14ac:dyDescent="0.25">
      <c r="A43" s="94"/>
      <c r="B43" s="97"/>
      <c r="C43" s="59"/>
      <c r="D43" s="94"/>
      <c r="E43" s="59"/>
      <c r="F43" s="94"/>
      <c r="G43" s="99"/>
      <c r="H43" s="59"/>
      <c r="I43" s="99"/>
      <c r="J43" s="5" t="s">
        <v>8</v>
      </c>
      <c r="K43" s="36">
        <f>SUM(L43:P43)</f>
        <v>22303.669880000001</v>
      </c>
      <c r="L43" s="47">
        <v>0</v>
      </c>
      <c r="M43" s="36">
        <v>0</v>
      </c>
      <c r="N43" s="46">
        <v>6691.1009999999997</v>
      </c>
      <c r="O43" s="46">
        <v>15612.568880000001</v>
      </c>
      <c r="P43" s="36">
        <v>0</v>
      </c>
      <c r="Q43" s="7"/>
      <c r="R43" s="57"/>
    </row>
    <row r="44" spans="1:18" x14ac:dyDescent="0.25">
      <c r="R44" s="40" t="s">
        <v>58</v>
      </c>
    </row>
    <row r="45" spans="1:18" x14ac:dyDescent="0.25">
      <c r="B45" s="42" t="s">
        <v>61</v>
      </c>
      <c r="M45" s="43" t="s">
        <v>60</v>
      </c>
    </row>
  </sheetData>
  <mergeCells count="145">
    <mergeCell ref="R35:R37"/>
    <mergeCell ref="A38:A40"/>
    <mergeCell ref="B38:B40"/>
    <mergeCell ref="C38:C40"/>
    <mergeCell ref="E38:E40"/>
    <mergeCell ref="F38:F40"/>
    <mergeCell ref="G38:G40"/>
    <mergeCell ref="D38:D40"/>
    <mergeCell ref="H38:H40"/>
    <mergeCell ref="I38:I40"/>
    <mergeCell ref="C35:C37"/>
    <mergeCell ref="A35:A37"/>
    <mergeCell ref="B35:B37"/>
    <mergeCell ref="D35:D37"/>
    <mergeCell ref="F35:F37"/>
    <mergeCell ref="E35:E37"/>
    <mergeCell ref="G35:G37"/>
    <mergeCell ref="H35:H37"/>
    <mergeCell ref="I35:I37"/>
    <mergeCell ref="R38:R40"/>
    <mergeCell ref="R32:R34"/>
    <mergeCell ref="A32:A34"/>
    <mergeCell ref="B32:B34"/>
    <mergeCell ref="C32:C34"/>
    <mergeCell ref="D32:D34"/>
    <mergeCell ref="E32:E34"/>
    <mergeCell ref="B6:R6"/>
    <mergeCell ref="M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P3"/>
    <mergeCell ref="Q3:Q4"/>
    <mergeCell ref="R3:R4"/>
    <mergeCell ref="F11:F13"/>
    <mergeCell ref="E14:E16"/>
    <mergeCell ref="H14:H16"/>
    <mergeCell ref="A7:R7"/>
    <mergeCell ref="A8:A10"/>
    <mergeCell ref="B8:B10"/>
    <mergeCell ref="F8:F10"/>
    <mergeCell ref="G8:G10"/>
    <mergeCell ref="I8:I10"/>
    <mergeCell ref="R8:R10"/>
    <mergeCell ref="G11:G13"/>
    <mergeCell ref="H11:H13"/>
    <mergeCell ref="I11:I13"/>
    <mergeCell ref="R11:R13"/>
    <mergeCell ref="C8:C10"/>
    <mergeCell ref="D8:D10"/>
    <mergeCell ref="E8:E10"/>
    <mergeCell ref="H8:H10"/>
    <mergeCell ref="A14:A16"/>
    <mergeCell ref="B14:B16"/>
    <mergeCell ref="C14:C16"/>
    <mergeCell ref="D14:D16"/>
    <mergeCell ref="A11:A13"/>
    <mergeCell ref="B11:B13"/>
    <mergeCell ref="R14:R16"/>
    <mergeCell ref="E17:E18"/>
    <mergeCell ref="D17:D18"/>
    <mergeCell ref="C11:C13"/>
    <mergeCell ref="D11:D13"/>
    <mergeCell ref="E11:E13"/>
    <mergeCell ref="A17:A18"/>
    <mergeCell ref="B17:B18"/>
    <mergeCell ref="C17:C18"/>
    <mergeCell ref="F17:F18"/>
    <mergeCell ref="F14:F16"/>
    <mergeCell ref="A29:A31"/>
    <mergeCell ref="B29:B31"/>
    <mergeCell ref="C29:C31"/>
    <mergeCell ref="D29:D31"/>
    <mergeCell ref="E29:E31"/>
    <mergeCell ref="R26:R28"/>
    <mergeCell ref="R23:R25"/>
    <mergeCell ref="R17:R18"/>
    <mergeCell ref="A19:A20"/>
    <mergeCell ref="B19:B20"/>
    <mergeCell ref="C19:C20"/>
    <mergeCell ref="D19:D20"/>
    <mergeCell ref="E19:E20"/>
    <mergeCell ref="R19:R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H17:H18"/>
    <mergeCell ref="A26:A28"/>
    <mergeCell ref="B26:B28"/>
    <mergeCell ref="C26:C28"/>
    <mergeCell ref="D26:D28"/>
    <mergeCell ref="E26:E28"/>
    <mergeCell ref="A23:A25"/>
    <mergeCell ref="B23:B25"/>
    <mergeCell ref="C23:C25"/>
    <mergeCell ref="D23:D25"/>
    <mergeCell ref="E23:E25"/>
    <mergeCell ref="R29:R31"/>
    <mergeCell ref="G17:G18"/>
    <mergeCell ref="I17:I18"/>
    <mergeCell ref="I14:I16"/>
    <mergeCell ref="F32:F34"/>
    <mergeCell ref="P19:P20"/>
    <mergeCell ref="Q19:Q20"/>
    <mergeCell ref="F23:F25"/>
    <mergeCell ref="G26:G28"/>
    <mergeCell ref="H26:H28"/>
    <mergeCell ref="I26:I28"/>
    <mergeCell ref="F19:F20"/>
    <mergeCell ref="F29:F31"/>
    <mergeCell ref="G29:G31"/>
    <mergeCell ref="H29:H31"/>
    <mergeCell ref="I29:I31"/>
    <mergeCell ref="G32:G34"/>
    <mergeCell ref="H32:H34"/>
    <mergeCell ref="I32:I34"/>
    <mergeCell ref="F26:F28"/>
    <mergeCell ref="G23:G25"/>
    <mergeCell ref="H23:H25"/>
    <mergeCell ref="I23:I25"/>
    <mergeCell ref="G14:G16"/>
    <mergeCell ref="R41:R43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  <headerFooter differentFirst="1">
    <oddHeader>&amp;C2</oddHeader>
  </headerFooter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2023</vt:lpstr>
      <vt:lpstr>'2023'!Заголовки_для_печати</vt:lpstr>
      <vt:lpstr>Лист1!Заголовки_для_печати</vt:lpstr>
      <vt:lpstr>'2023'!Область_печати</vt:lpstr>
      <vt:lpstr>Лист1!Область_печати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Александрова  Виктория Владимировна</dc:creator>
  <cp:lastModifiedBy>Будич Ксения Сергеевна</cp:lastModifiedBy>
  <cp:lastPrinted>2025-01-10T09:37:58Z</cp:lastPrinted>
  <dcterms:created xsi:type="dcterms:W3CDTF">2016-06-09T08:25:53Z</dcterms:created>
  <dcterms:modified xsi:type="dcterms:W3CDTF">2025-05-27T06:22:42Z</dcterms:modified>
</cp:coreProperties>
</file>