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_krupnitskaya\Desktop\Новая папка по годам\2025\МП\ИЮЛЬ\"/>
    </mc:Choice>
  </mc:AlternateContent>
  <bookViews>
    <workbookView xWindow="0" yWindow="0" windowWidth="28800" windowHeight="111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Sheet1!$7:$9</definedName>
    <definedName name="_xlnm.Print_Area" localSheetId="0">Sheet1!$A$1:$O$181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M20" i="1" l="1"/>
  <c r="N20" i="1"/>
  <c r="N14" i="1"/>
  <c r="M14" i="1"/>
  <c r="G14" i="1"/>
  <c r="H14" i="1"/>
  <c r="F14" i="1"/>
  <c r="E15" i="1"/>
  <c r="E16" i="1"/>
  <c r="M47" i="1"/>
  <c r="M161" i="1"/>
  <c r="M170" i="1"/>
  <c r="N161" i="1"/>
  <c r="G161" i="1"/>
  <c r="G170" i="1"/>
  <c r="H161" i="1"/>
  <c r="H170" i="1"/>
  <c r="F161" i="1"/>
  <c r="F170" i="1"/>
  <c r="M162" i="1"/>
  <c r="M171" i="1"/>
  <c r="N162" i="1"/>
  <c r="N171" i="1"/>
  <c r="G162" i="1"/>
  <c r="G171" i="1"/>
  <c r="H162" i="1"/>
  <c r="H160" i="1" s="1"/>
  <c r="E160" i="1" s="1"/>
  <c r="H171" i="1"/>
  <c r="E171" i="1" s="1"/>
  <c r="F162" i="1"/>
  <c r="F171" i="1"/>
  <c r="M163" i="1"/>
  <c r="N163" i="1"/>
  <c r="G163" i="1"/>
  <c r="H163" i="1"/>
  <c r="F163" i="1"/>
  <c r="E165" i="1"/>
  <c r="G108" i="1"/>
  <c r="G106" i="1" s="1"/>
  <c r="H108" i="1"/>
  <c r="H158" i="1" s="1"/>
  <c r="H156" i="1" s="1"/>
  <c r="F108" i="1"/>
  <c r="F158" i="1"/>
  <c r="M107" i="1"/>
  <c r="M157" i="1"/>
  <c r="N107" i="1"/>
  <c r="N157" i="1"/>
  <c r="G107" i="1"/>
  <c r="G157" i="1"/>
  <c r="H107" i="1"/>
  <c r="H157" i="1"/>
  <c r="F107" i="1"/>
  <c r="G115" i="1"/>
  <c r="H115" i="1"/>
  <c r="F115" i="1"/>
  <c r="G109" i="1"/>
  <c r="H109" i="1"/>
  <c r="F109" i="1"/>
  <c r="E143" i="1"/>
  <c r="E139" i="1"/>
  <c r="E130" i="1"/>
  <c r="E116" i="1"/>
  <c r="E110" i="1"/>
  <c r="N94" i="1"/>
  <c r="M160" i="1"/>
  <c r="N160" i="1"/>
  <c r="E107" i="1"/>
  <c r="G169" i="1"/>
  <c r="F169" i="1"/>
  <c r="F157" i="1"/>
  <c r="F160" i="1"/>
  <c r="F106" i="1"/>
  <c r="N170" i="1"/>
  <c r="F95" i="1"/>
  <c r="F104" i="1"/>
  <c r="N103" i="1"/>
  <c r="N95" i="1"/>
  <c r="N104" i="1"/>
  <c r="M95" i="1"/>
  <c r="M104" i="1"/>
  <c r="G95" i="1"/>
  <c r="G104" i="1"/>
  <c r="H95" i="1"/>
  <c r="M94" i="1"/>
  <c r="G94" i="1"/>
  <c r="G93" i="1" s="1"/>
  <c r="H94" i="1"/>
  <c r="H93" i="1" s="1"/>
  <c r="F94" i="1"/>
  <c r="M96" i="1"/>
  <c r="G96" i="1"/>
  <c r="H96" i="1"/>
  <c r="F96" i="1"/>
  <c r="E98" i="1"/>
  <c r="F93" i="1"/>
  <c r="N93" i="1"/>
  <c r="E95" i="1"/>
  <c r="M93" i="1"/>
  <c r="F103" i="1"/>
  <c r="M103" i="1"/>
  <c r="M81" i="1"/>
  <c r="M90" i="1"/>
  <c r="N81" i="1"/>
  <c r="N90" i="1"/>
  <c r="G81" i="1"/>
  <c r="G90" i="1"/>
  <c r="H81" i="1"/>
  <c r="H90" i="1"/>
  <c r="F81" i="1"/>
  <c r="F90" i="1"/>
  <c r="F82" i="1"/>
  <c r="F91" i="1"/>
  <c r="M82" i="1"/>
  <c r="M91" i="1"/>
  <c r="N82" i="1"/>
  <c r="N91" i="1"/>
  <c r="G82" i="1"/>
  <c r="G91" i="1"/>
  <c r="H82" i="1"/>
  <c r="H91" i="1"/>
  <c r="N83" i="1"/>
  <c r="M83" i="1"/>
  <c r="G83" i="1"/>
  <c r="H83" i="1"/>
  <c r="F83" i="1"/>
  <c r="E85" i="1"/>
  <c r="E84" i="1"/>
  <c r="M89" i="1"/>
  <c r="M80" i="1"/>
  <c r="E91" i="1"/>
  <c r="N89" i="1"/>
  <c r="G80" i="1"/>
  <c r="F89" i="1"/>
  <c r="E81" i="1"/>
  <c r="N80" i="1"/>
  <c r="H89" i="1"/>
  <c r="E90" i="1"/>
  <c r="F80" i="1"/>
  <c r="E82" i="1"/>
  <c r="H80" i="1"/>
  <c r="G89" i="1"/>
  <c r="E83" i="1"/>
  <c r="E30" i="1"/>
  <c r="E34" i="1"/>
  <c r="E38" i="1"/>
  <c r="E42" i="1"/>
  <c r="M49" i="1"/>
  <c r="N49" i="1"/>
  <c r="G49" i="1"/>
  <c r="H49" i="1"/>
  <c r="F49" i="1"/>
  <c r="E51" i="1"/>
  <c r="E50" i="1"/>
  <c r="N48" i="1"/>
  <c r="M48" i="1"/>
  <c r="G48" i="1"/>
  <c r="H48" i="1"/>
  <c r="F48" i="1"/>
  <c r="N47" i="1"/>
  <c r="G47" i="1"/>
  <c r="H47" i="1"/>
  <c r="F47" i="1"/>
  <c r="M65" i="1"/>
  <c r="N65" i="1"/>
  <c r="G65" i="1"/>
  <c r="H65" i="1"/>
  <c r="F65" i="1"/>
  <c r="M62" i="1"/>
  <c r="N62" i="1"/>
  <c r="G62" i="1"/>
  <c r="H62" i="1"/>
  <c r="F62" i="1"/>
  <c r="E67" i="1"/>
  <c r="E66" i="1"/>
  <c r="E64" i="1"/>
  <c r="E63" i="1"/>
  <c r="G61" i="1"/>
  <c r="G78" i="1" s="1"/>
  <c r="H61" i="1"/>
  <c r="F61" i="1"/>
  <c r="F78" i="1"/>
  <c r="M60" i="1"/>
  <c r="M77" i="1" s="1"/>
  <c r="M173" i="1" s="1"/>
  <c r="N60" i="1"/>
  <c r="G60" i="1"/>
  <c r="H60" i="1"/>
  <c r="H77" i="1" s="1"/>
  <c r="H173" i="1" s="1"/>
  <c r="F60" i="1"/>
  <c r="H46" i="1"/>
  <c r="F46" i="1"/>
  <c r="E80" i="1"/>
  <c r="F59" i="1"/>
  <c r="E49" i="1"/>
  <c r="E89" i="1"/>
  <c r="G46" i="1"/>
  <c r="N46" i="1"/>
  <c r="E48" i="1"/>
  <c r="M46" i="1"/>
  <c r="E47" i="1"/>
  <c r="F77" i="1"/>
  <c r="M29" i="1"/>
  <c r="N29" i="1"/>
  <c r="G29" i="1"/>
  <c r="H29" i="1"/>
  <c r="E29" i="1" s="1"/>
  <c r="F29" i="1"/>
  <c r="E25" i="1"/>
  <c r="F20" i="1"/>
  <c r="E21" i="1"/>
  <c r="N13" i="1"/>
  <c r="M13" i="1"/>
  <c r="G13" i="1"/>
  <c r="H13" i="1"/>
  <c r="H11" i="1" s="1"/>
  <c r="F13" i="1"/>
  <c r="N12" i="1"/>
  <c r="N56" i="1"/>
  <c r="M12" i="1"/>
  <c r="M56" i="1"/>
  <c r="G12" i="1"/>
  <c r="G56" i="1"/>
  <c r="H12" i="1"/>
  <c r="H56" i="1"/>
  <c r="F12" i="1"/>
  <c r="E12" i="1"/>
  <c r="F56" i="1"/>
  <c r="E56" i="1"/>
  <c r="M57" i="1"/>
  <c r="M55" i="1"/>
  <c r="F57" i="1"/>
  <c r="F11" i="1"/>
  <c r="E46" i="1"/>
  <c r="E20" i="1"/>
  <c r="N57" i="1"/>
  <c r="F76" i="1"/>
  <c r="M11" i="1"/>
  <c r="N11" i="1"/>
  <c r="F173" i="1"/>
  <c r="F55" i="1"/>
  <c r="N55" i="1"/>
  <c r="F102" i="1"/>
  <c r="E135" i="1"/>
  <c r="F156" i="1"/>
  <c r="N96" i="1"/>
  <c r="E97" i="1"/>
  <c r="F172" i="1"/>
  <c r="E125" i="1"/>
  <c r="E121" i="1"/>
  <c r="N115" i="1"/>
  <c r="E117" i="1"/>
  <c r="M115" i="1"/>
  <c r="M108" i="1"/>
  <c r="M158" i="1"/>
  <c r="M109" i="1"/>
  <c r="E111" i="1"/>
  <c r="N61" i="1"/>
  <c r="N78" i="1" s="1"/>
  <c r="N174" i="1" s="1"/>
  <c r="E72" i="1"/>
  <c r="M61" i="1"/>
  <c r="M78" i="1" s="1"/>
  <c r="E71" i="1"/>
  <c r="M106" i="1"/>
  <c r="N109" i="1"/>
  <c r="E109" i="1"/>
  <c r="N108" i="1"/>
  <c r="B35" i="1"/>
  <c r="N106" i="1"/>
  <c r="N158" i="1"/>
  <c r="B43" i="1"/>
  <c r="B39" i="1"/>
  <c r="B31" i="1"/>
  <c r="M169" i="1"/>
  <c r="N169" i="1"/>
  <c r="N156" i="1"/>
  <c r="M156" i="1"/>
  <c r="E157" i="1"/>
  <c r="N102" i="1"/>
  <c r="M102" i="1"/>
  <c r="E104" i="1"/>
  <c r="H102" i="1"/>
  <c r="E164" i="1"/>
  <c r="E163" i="1"/>
  <c r="E170" i="1"/>
  <c r="G160" i="1"/>
  <c r="E161" i="1"/>
  <c r="H169" i="1" l="1"/>
  <c r="E169" i="1" s="1"/>
  <c r="E162" i="1"/>
  <c r="N59" i="1"/>
  <c r="N77" i="1"/>
  <c r="M76" i="1"/>
  <c r="M174" i="1"/>
  <c r="M172" i="1" s="1"/>
  <c r="M59" i="1"/>
  <c r="E62" i="1"/>
  <c r="E115" i="1"/>
  <c r="H106" i="1"/>
  <c r="E106" i="1" s="1"/>
  <c r="E93" i="1"/>
  <c r="E96" i="1"/>
  <c r="H59" i="1"/>
  <c r="E60" i="1"/>
  <c r="E65" i="1"/>
  <c r="H78" i="1"/>
  <c r="H76" i="1" s="1"/>
  <c r="H57" i="1"/>
  <c r="E13" i="1"/>
  <c r="E14" i="1"/>
  <c r="E108" i="1"/>
  <c r="G158" i="1"/>
  <c r="E94" i="1"/>
  <c r="G103" i="1"/>
  <c r="G77" i="1"/>
  <c r="G76" i="1"/>
  <c r="G59" i="1"/>
  <c r="E61" i="1"/>
  <c r="G57" i="1"/>
  <c r="G11" i="1"/>
  <c r="E11" i="1" s="1"/>
  <c r="N173" i="1" l="1"/>
  <c r="N172" i="1" s="1"/>
  <c r="N76" i="1"/>
  <c r="E76" i="1" s="1"/>
  <c r="E59" i="1"/>
  <c r="E78" i="1"/>
  <c r="H55" i="1"/>
  <c r="H174" i="1"/>
  <c r="H172" i="1" s="1"/>
  <c r="G156" i="1"/>
  <c r="E156" i="1" s="1"/>
  <c r="E158" i="1"/>
  <c r="E103" i="1"/>
  <c r="G102" i="1"/>
  <c r="E102" i="1" s="1"/>
  <c r="E77" i="1"/>
  <c r="G173" i="1"/>
  <c r="G55" i="1"/>
  <c r="E57" i="1"/>
  <c r="G174" i="1"/>
  <c r="E173" i="1" l="1"/>
  <c r="E55" i="1"/>
  <c r="G172" i="1"/>
  <c r="E172" i="1" s="1"/>
  <c r="E174" i="1"/>
</calcChain>
</file>

<file path=xl/sharedStrings.xml><?xml version="1.0" encoding="utf-8"?>
<sst xmlns="http://schemas.openxmlformats.org/spreadsheetml/2006/main" count="702" uniqueCount="155">
  <si>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</si>
  <si>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</si>
  <si>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</si>
  <si>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</si>
  <si>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Всего (тыс. руб.)</t>
  </si>
  <si>
    <t>Объем финансирования по годам (тыс. руб.)</t>
  </si>
  <si>
    <t>Итого:</t>
  </si>
  <si>
    <t>Средства бюджета Московской области</t>
  </si>
  <si>
    <t>Средства бюджета Одинцовского городского округа</t>
  </si>
  <si>
    <t>Отдел муниципальной службы и кадров Управления кадровой политики</t>
  </si>
  <si>
    <t>Всего</t>
  </si>
  <si>
    <t>Всего:</t>
  </si>
  <si>
    <t>Управление образования</t>
  </si>
  <si>
    <t>Отдел по труду Управления по инвестициям и поддержке предпринимательства</t>
  </si>
  <si>
    <t>Управление территориальной политики и социальных коммуникаций</t>
  </si>
  <si>
    <t>Основное мероприятие 02. Осуществление имущественной, информационной и консультационной поддержки СО НКО</t>
  </si>
  <si>
    <t>Управление территориальной политики и социальных коммуникаций, Комитет по управлению муниципальным имуществом</t>
  </si>
  <si>
    <t>Основное мероприятие 10. Проведение социально значимых мероприятий</t>
  </si>
  <si>
    <t xml:space="preserve">Средства бюджета Одинцовского городского округа </t>
  </si>
  <si>
    <t>1.1</t>
  </si>
  <si>
    <t>1.2</t>
  </si>
  <si>
    <t>2.1</t>
  </si>
  <si>
    <t>3.1</t>
  </si>
  <si>
    <t>3.2</t>
  </si>
  <si>
    <t>3.3</t>
  </si>
  <si>
    <t>3.4</t>
  </si>
  <si>
    <t>1.3</t>
  </si>
  <si>
    <t>1.6</t>
  </si>
  <si>
    <t>2.2</t>
  </si>
  <si>
    <t>1.5</t>
  </si>
  <si>
    <t>Ответственный за выполнение мероприятия подпрограммы</t>
  </si>
  <si>
    <t>ПЕРЕЧЕНЬ МЕРОПРИЯТИЙ МУНИЦИПАЛЬНОЙ ПРОГРАММЫ 
«СОЦИАЛЬНАЯ ЗАЩИТА НАСЕЛЕНИЯ»</t>
  </si>
  <si>
    <t>Отдел по социальным вопросам  Управления социального развития</t>
  </si>
  <si>
    <t>Управление жилищно-коммунального хозяйства</t>
  </si>
  <si>
    <t>1</t>
  </si>
  <si>
    <t>1.4</t>
  </si>
  <si>
    <t>Управление по делам несовершеннолетних и защите их прав</t>
  </si>
  <si>
    <r>
      <rPr>
        <b/>
        <sz val="10"/>
        <rFont val="Times New Roman"/>
        <family val="1"/>
        <charset val="204"/>
      </rPr>
      <t xml:space="preserve">Мероприятие 10.03. </t>
    </r>
    <r>
      <rPr>
        <sz val="10"/>
        <rFont val="Times New Roman"/>
        <family val="1"/>
        <charset val="204"/>
      </rPr>
      <t>Проведение совещаний, семинаров, «круглых столов», конференций, конкурсов и иных социально значимых мероприятий в сфере социальной защиты населения</t>
    </r>
  </si>
  <si>
    <t xml:space="preserve">2023-2027 </t>
  </si>
  <si>
    <t>2023-2027</t>
  </si>
  <si>
    <t>Отдел социальной поддержки населения Управления социального развития</t>
  </si>
  <si>
    <r>
      <rPr>
        <b/>
        <sz val="10"/>
        <rFont val="Times New Roman"/>
        <family val="1"/>
        <charset val="204"/>
      </rPr>
      <t>Мероприятие 09.01.</t>
    </r>
    <r>
      <rPr>
        <sz val="10"/>
        <rFont val="Times New Roman"/>
        <family val="1"/>
        <charset val="204"/>
      </rPr>
      <t xml:space="preserve"> Оказание мер социальной поддержки отдельным категориям граждан</t>
    </r>
  </si>
  <si>
    <r>
      <rPr>
        <b/>
        <sz val="10"/>
        <rFont val="Times New Roman"/>
        <family val="1"/>
        <charset val="204"/>
      </rPr>
      <t>Мероприятие 15.01.</t>
    </r>
    <r>
      <rPr>
        <sz val="10"/>
        <rFont val="Times New Roman"/>
        <family val="1"/>
        <charset val="204"/>
      </rPr>
      <t xml:space="preserve"> Возмещение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</t>
    </r>
  </si>
  <si>
    <r>
      <rPr>
        <b/>
        <sz val="10"/>
        <rFont val="Times New Roman"/>
        <family val="1"/>
        <charset val="204"/>
      </rPr>
      <t>Мероприятие 15.02.</t>
    </r>
    <r>
      <rPr>
        <sz val="10"/>
        <rFont val="Times New Roman"/>
        <family val="1"/>
        <charset val="204"/>
      </rPr>
      <t xml:space="preserve"> Единовременное поощрение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</t>
    </r>
  </si>
  <si>
    <t>Основное мероприятие 20. Обеспечение проведения мероприятий, направленных на увеличение продолжительности здоровой жизни</t>
  </si>
  <si>
    <r>
      <rPr>
        <b/>
        <sz val="10"/>
        <rFont val="Times New Roman"/>
        <family val="1"/>
        <charset val="204"/>
      </rPr>
      <t>Мероприятие 20.01.</t>
    </r>
    <r>
      <rPr>
        <sz val="10"/>
        <rFont val="Times New Roman"/>
        <family val="1"/>
        <charset val="204"/>
      </rPr>
      <t xml:space="preserve"> 
Финансирование расходов на осуществление деятельности муниципальных учреждений, оказывающих социальные услуги гражданам старшего возраста</t>
    </r>
  </si>
  <si>
    <t>Основное мероприятие 03. Мероприятия по организации отдыха детей в каникулярное время</t>
  </si>
  <si>
    <r>
      <rPr>
        <b/>
        <sz val="10"/>
        <rFont val="Times New Roman"/>
        <family val="1"/>
        <charset val="204"/>
      </rPr>
      <t xml:space="preserve">Мероприятие 03.03. </t>
    </r>
    <r>
      <rPr>
        <sz val="10"/>
        <rFont val="Times New Roman"/>
        <family val="1"/>
        <charset val="204"/>
      </rPr>
  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  </r>
  </si>
  <si>
    <t>Основное мероприятие 03. Профилактика производственного травматизма</t>
  </si>
  <si>
    <t>Основное мероприятие 01. Развитие негосударственного сектора социального обслуживания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</si>
  <si>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Оказание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  </r>
  </si>
  <si>
    <r>
      <rPr>
        <b/>
        <sz val="10"/>
        <rFont val="Times New Roman"/>
        <family val="1"/>
        <charset val="204"/>
      </rPr>
      <t>Мероприятие 01.02.</t>
    </r>
    <r>
      <rPr>
        <sz val="10"/>
        <rFont val="Times New Roman"/>
        <family val="1"/>
        <charset val="204"/>
      </rPr>
      <t xml:space="preserve"> Предоставление субсидии СО НКО в сфере социальной защиты населения</t>
    </r>
  </si>
  <si>
    <r>
      <rPr>
        <b/>
        <sz val="10"/>
        <rFont val="Times New Roman"/>
        <family val="1"/>
        <charset val="204"/>
      </rPr>
      <t>Мероприятие 01.03.</t>
    </r>
    <r>
      <rPr>
        <sz val="10"/>
        <rFont val="Times New Roman"/>
        <family val="1"/>
        <charset val="204"/>
      </rPr>
      <t xml:space="preserve"> Предоставление субсидий СО НКО в сфере культуры</t>
    </r>
  </si>
  <si>
    <t>Основное мероприятие 03. 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</si>
  <si>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В пределах финансовых средств, предусмотренных бюджетом Одинцовского городского округа Московской области на основную деятельность Администрации</t>
  </si>
  <si>
    <r>
      <rPr>
        <b/>
        <sz val="10"/>
        <rFont val="Times New Roman"/>
        <family val="1"/>
        <charset val="204"/>
      </rPr>
      <t>Мероприятие 01.06.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</si>
  <si>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01.07.</t>
    </r>
    <r>
      <rPr>
        <sz val="10"/>
        <rFont val="Times New Roman"/>
        <family val="1"/>
        <charset val="204"/>
      </rPr>
      <t xml:space="preserve"> Предоставление субсидий СО НКО в сфере физической культуры и спорта</t>
    </r>
  </si>
  <si>
    <r>
      <rPr>
        <b/>
        <sz val="10"/>
        <rFont val="Times New Roman"/>
        <family val="1"/>
        <charset val="204"/>
      </rPr>
      <t>Мероприятие 02.01.</t>
    </r>
    <r>
      <rPr>
        <sz val="10"/>
        <rFont val="Times New Roman"/>
        <family val="1"/>
        <charset val="204"/>
      </rPr>
      <t xml:space="preserve"> Предоставление имущественной и консультационной поддержки СО НКО</t>
    </r>
  </si>
  <si>
    <r>
      <rPr>
        <b/>
        <sz val="10"/>
        <rFont val="Times New Roman"/>
        <family val="1"/>
        <charset val="204"/>
      </rPr>
      <t>Мероприятие 02.02.</t>
    </r>
    <r>
      <rPr>
        <sz val="10"/>
        <rFont val="Times New Roman"/>
        <family val="1"/>
        <charset val="204"/>
      </rPr>
      <t xml:space="preserve"> 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  </r>
  </si>
  <si>
    <t>Основное мероприятие 09. Социальная поддержка отдельных категорий граждан и почетных граждан Московской области</t>
  </si>
  <si>
    <t>МАУ "Центр реализации социально-культурных проектов" Одинцовского городского округа</t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</si>
  <si>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  </r>
  </si>
  <si>
    <t>Отдел по социальным вопросам Управления социального развития</t>
  </si>
  <si>
    <r>
      <rPr>
        <b/>
        <sz val="10"/>
        <rFont val="Times New Roman"/>
        <family val="1"/>
        <charset val="204"/>
      </rPr>
      <t>Мероприятие 01.04.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дошкольного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</si>
  <si>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01.05</t>
    </r>
    <r>
      <rPr>
        <sz val="10"/>
        <rFont val="Times New Roman"/>
        <family val="1"/>
        <charset val="204"/>
      </rPr>
      <t xml:space="preserve">
Предоставление субсидии СО НКО, оказывающим услугу присмотра и ухода за детьми</t>
    </r>
  </si>
  <si>
    <t>1.7</t>
  </si>
  <si>
    <t>1.8</t>
  </si>
  <si>
    <r>
      <t xml:space="preserve">Мероприятие 01.08. </t>
    </r>
    <r>
      <rPr>
        <sz val="10"/>
        <rFont val="Times New Roman"/>
        <family val="1"/>
        <charset val="204"/>
      </rPr>
      <t>Предоставление субсидии СО НКО в сфере охраны здоровья</t>
    </r>
  </si>
  <si>
    <t>Основное мероприятие 15. Предоставление государственных гарантий муниципальным служащим, поощрение за муниципальную службу</t>
  </si>
  <si>
    <r>
      <rPr>
        <b/>
        <sz val="10"/>
        <rFont val="Times New Roman"/>
        <family val="1"/>
        <charset val="204"/>
      </rPr>
      <t>Мероприятие 15.03.</t>
    </r>
    <r>
      <rPr>
        <sz val="10"/>
        <rFont val="Times New Roman"/>
        <family val="1"/>
        <charset val="204"/>
      </rPr>
      <t xml:space="preserve"> Организация выплаты пенсии за выслугу лет лицам, замещающим муниципальные должности и должности муниципальной службы, в связи с выходом на пенсию</t>
    </r>
  </si>
  <si>
    <r>
      <rPr>
        <b/>
        <sz val="10"/>
        <rFont val="Times New Roman"/>
        <family val="1"/>
        <charset val="204"/>
      </rPr>
      <t>Мероприятие 15.04.</t>
    </r>
    <r>
      <rPr>
        <sz val="10"/>
        <rFont val="Times New Roman"/>
        <family val="1"/>
        <charset val="204"/>
      </rPr>
      <t xml:space="preserve"> Организация выплаты единовременного поощрения при увольнении муниципального служащего в связи с выходом на пенсию</t>
    </r>
  </si>
  <si>
    <t>X</t>
  </si>
  <si>
    <t>I</t>
  </si>
  <si>
    <t>II</t>
  </si>
  <si>
    <t>III</t>
  </si>
  <si>
    <t>IV</t>
  </si>
  <si>
    <t>В том числе по кварталам</t>
  </si>
  <si>
    <t>2025</t>
  </si>
  <si>
    <t>2026</t>
  </si>
  <si>
    <t>2027</t>
  </si>
  <si>
    <t xml:space="preserve"> </t>
  </si>
  <si>
    <t>Х</t>
  </si>
  <si>
    <t>Основное мероприятие 01. 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</si>
  <si>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 xml:space="preserve">Итого по программе, в том числе: </t>
  </si>
  <si>
    <t>Начальник Управления социального развития</t>
  </si>
  <si>
    <t>».</t>
  </si>
  <si>
    <t xml:space="preserve"> Начальник Управления бухгалтерского учета и отчетности - Главный бухгалтер</t>
  </si>
  <si>
    <t>Подпрограмма 1 «Социальная поддержка граждан»</t>
  </si>
  <si>
    <t>Итого по Подпрограмме 1 «Социальная поддержка граждан», в том числе:</t>
  </si>
  <si>
    <t>Подпрограмма 2 «Развитие системы отдыха и оздоровления детей»</t>
  </si>
  <si>
    <t xml:space="preserve">Итого по Подпрограмме 2 «Развитие системы отдыха и оздоровления детей», в том числе: </t>
  </si>
  <si>
    <t>Подпрограмма 4 «Содействие занятости населения, развитие трудовых ресурсов и охраны труда»</t>
  </si>
  <si>
    <t>Итого по Подпрограмме 4 «Содействие занятости населения, развитие трудовых ресурсов и охраны труда», в том числе:</t>
  </si>
  <si>
    <t>Итого по Подпрограмме 5 Обеспечивающая подпрограмма, в том числе:</t>
  </si>
  <si>
    <t>Подпрограмма 6 «Развитие и поддержка социально ориентированных некоммерческих организаций»</t>
  </si>
  <si>
    <t>Итого по Подпрограмме 6 «Развитие и поддержка социально ориентированных некоммерческих организаций», в том числе:</t>
  </si>
  <si>
    <t>Подпрограмма 7 «Обеспечение доступности для инвалидов и маломобильных групп населения объектов инфраструктуры и услуг»</t>
  </si>
  <si>
    <t>Итого по Подпрограмме 7 «Обеспечение доступности для инвалидов и маломобильных групп населения объектов инфраструктуры и услуг», в том числе:</t>
  </si>
  <si>
    <t>2</t>
  </si>
  <si>
    <t>4</t>
  </si>
  <si>
    <t>12</t>
  </si>
  <si>
    <r>
      <rPr>
        <b/>
        <sz val="10"/>
        <rFont val="Times New Roman"/>
        <family val="1"/>
        <charset val="204"/>
      </rPr>
      <t>Мероприятие 03.01.</t>
    </r>
    <r>
      <rPr>
        <sz val="10"/>
        <rFont val="Times New Roman"/>
        <family val="1"/>
        <charset val="204"/>
      </rPr>
      <t xml:space="preserve"> Мероприятия по организации отдыха детей Московской области в каникулярное время</t>
    </r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</si>
  <si>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Московской области</t>
    </r>
  </si>
  <si>
    <t>3</t>
  </si>
  <si>
    <t>336</t>
  </si>
  <si>
    <t>0</t>
  </si>
  <si>
    <t>-</t>
  </si>
  <si>
    <t>8</t>
  </si>
  <si>
    <t>«Приложение  1
к  муниципальной программе</t>
  </si>
  <si>
    <r>
      <t xml:space="preserve">Мероприятие 10.01. 
</t>
    </r>
    <r>
      <rPr>
        <sz val="10"/>
        <rFont val="Times New Roman"/>
        <family val="1"/>
        <charset val="204"/>
      </rPr>
      <t xml:space="preserve">Поощрение и поздравление граждан в связи с праздниками, памятными датами </t>
    </r>
  </si>
  <si>
    <t>13 500</t>
  </si>
  <si>
    <t>4.1</t>
  </si>
  <si>
    <t>Количество проведенных совещаний, семинаров, «круглых столов», конференций, конкурсов и иных социально значимых мероприятий в сфере социальной защиты населения, шт.</t>
  </si>
  <si>
    <t>Количество детей, охваченных проведением летней оздоровительной компанией детей в пришкольных лагерях, чел.</t>
  </si>
  <si>
    <t>И.В. Баженова</t>
  </si>
  <si>
    <t>Н.А. Стародубова</t>
  </si>
  <si>
    <t>1 979</t>
  </si>
  <si>
    <t>100</t>
  </si>
  <si>
    <t>Обеспечена ежемесячная компенсационная выплата, материальная помощь, единовременная выплата и т.д., чел.</t>
  </si>
  <si>
    <t>Обеспечена ежемесячная оплата труда сотрудникам управления по делам несовершеннолетних, чел.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</si>
  <si>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  </r>
  </si>
  <si>
    <t>Количество детей, охваченных отдыхом и оздоровлением в каникулярное время, чел.</t>
  </si>
  <si>
    <t>Доля оказания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 (предоставлена субсидия), %</t>
  </si>
  <si>
    <t>Средства бюджета Одинцовского городского округа.</t>
  </si>
  <si>
    <t>2023</t>
  </si>
  <si>
    <t>7 916</t>
  </si>
  <si>
    <t>Доля СО НКО в сфере социальной защиты населения, которым предоставлена субсидия, %</t>
  </si>
  <si>
    <t>Доля СО НКО в сфере культуры, которым предоставлена субсидия, %</t>
  </si>
  <si>
    <t>Доля СО НКО, реализующих основные образовательные программы дошкольного образования в качестве основного вида деятельности, которым предоставлена субсидия, %</t>
  </si>
  <si>
    <t>Доля СО НКО, оказывающих услугу присмотра и ухода за детьми, которым предоставлена субсидия, %</t>
  </si>
  <si>
    <t>Доля СО НКО, реализующих основные образовательные программы начального общего, основного общего и среднего общего образования в качестве основного вида деятельности , которым предоставлена субсидия, %</t>
  </si>
  <si>
    <t>Доля СО НКО в сфере физической культуры и спорта, которым предоставлена субсидия,  %</t>
  </si>
  <si>
    <t>Доля СО НКО в сфере охраны здоровья, которым предоставлена субсидия, %</t>
  </si>
  <si>
    <t>Доля СО НКО, обеспеченных помещениями для осуществления своей деятельности и проведения консультаций, %</t>
  </si>
  <si>
    <t>Количество учреждений, оказывающих социальные услуги гражданам старшего возраста, ед.</t>
  </si>
  <si>
    <t>Количество проведенных органами местного самоуправления  просветительских мероприятий по вопросам деятельности СО НКО, ед.</t>
  </si>
  <si>
    <t>Численность пострадавших в результате несчастных случаев, связанных с производством со смертельным исходом (по кругу организаций муниципальной собственности), чел.</t>
  </si>
  <si>
    <t>Количество установленных пандусов на входных группах и в подъездах МКД на территории городского округа, ед.</t>
  </si>
  <si>
    <t>406</t>
  </si>
  <si>
    <t>344</t>
  </si>
  <si>
    <t>6</t>
  </si>
  <si>
    <t>19</t>
  </si>
  <si>
    <t>2024</t>
  </si>
  <si>
    <t>7</t>
  </si>
  <si>
    <t>20</t>
  </si>
  <si>
    <t>30</t>
  </si>
  <si>
    <t>53 600</t>
  </si>
  <si>
    <t>Приложение 
к постановлению Администрации
Одинцовского городского округа
Московской  области
от «___» ___________ 2025 № ______</t>
  </si>
  <si>
    <t>45 000</t>
  </si>
  <si>
    <t>12 016</t>
  </si>
  <si>
    <t>4 476</t>
  </si>
  <si>
    <t>1 624</t>
  </si>
  <si>
    <t>1 712</t>
  </si>
  <si>
    <t>Подпрограмма 5 «Обеспечивающая подпрограмма»</t>
  </si>
  <si>
    <t>Приобретены продуктовые наборы, поздравительные открытки для участников и ветеранов ВОВ, участников СВО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</si>
</sst>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0" borderId="14" xfId="0" applyNumberFormat="1" applyFont="1" applyFill="1" applyBorder="1" applyAlignment="1">
      <alignment horizontal="center" vertical="top"/>
    </xf>
    <xf numFmtId="164" fontId="1" fillId="0" borderId="15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5" fillId="3" borderId="0" xfId="0" applyFont="1" applyFill="1"/>
    <xf numFmtId="164" fontId="1" fillId="0" borderId="5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164" fontId="1" fillId="0" borderId="7" xfId="0" applyNumberFormat="1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164" fontId="1" fillId="2" borderId="6" xfId="0" applyNumberFormat="1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164" fontId="1" fillId="0" borderId="8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n-s32\Share_107\Users\i_krupnitskaya\Desktop\2023\&#1052;&#1055;\&#1052;&#1059;&#1053;&#1048;&#1062;&#1048;&#1055;,%20&#1055;&#1056;&#1054;&#1043;&#1056;&#1040;&#1052;&#1052;&#1040;%20&#1053;&#1040;%202023-2027\&#1055;&#1045;&#1056;&#1045;&#1063;&#1045;&#1053;&#1068;%20&#1052;&#1045;&#1056;&#1054;&#1055;&#1056;&#1048;&#1071;&#1058;&#1048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"/>
    </sheetNames>
    <sheetDataSet>
      <sheetData sheetId="0" refreshError="1">
        <row r="38">
          <cell r="B38" t="str">
    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    </cell>
        </row>
        <row r="44">
          <cell r="B44" t="str">
    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    </cell>
        </row>
        <row r="49">
          <cell r="B49" t="str">
    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    </cell>
        </row>
        <row r="54">
          <cell r="B54" t="str">
            <v>Численность получателей выплаты единовременного поощрения при увольнении муниципального служащего в связи с выходом на пенсию, чел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view="pageBreakPreview" topLeftCell="A163" zoomScaleNormal="100" zoomScaleSheetLayoutView="100" workbookViewId="0">
      <selection activeCell="H171" sqref="H171:L171"/>
    </sheetView>
  </sheetViews>
  <sheetFormatPr defaultColWidth="9.140625" defaultRowHeight="15" x14ac:dyDescent="0.25"/>
  <cols>
    <col min="1" max="1" width="5.5703125" style="25" customWidth="1"/>
    <col min="2" max="2" width="39.7109375" style="11" customWidth="1"/>
    <col min="3" max="3" width="11.42578125" style="12" customWidth="1"/>
    <col min="4" max="4" width="16.85546875" style="13" customWidth="1"/>
    <col min="5" max="5" width="17" style="6" customWidth="1"/>
    <col min="6" max="6" width="17.5703125" style="6" customWidth="1"/>
    <col min="7" max="7" width="17.7109375" style="6" customWidth="1"/>
    <col min="8" max="8" width="13.7109375" style="6" customWidth="1"/>
    <col min="9" max="9" width="6.42578125" style="6" customWidth="1"/>
    <col min="10" max="10" width="7.5703125" style="6" customWidth="1"/>
    <col min="11" max="11" width="7.7109375" style="6" customWidth="1"/>
    <col min="12" max="12" width="10" style="6" customWidth="1"/>
    <col min="13" max="13" width="15.42578125" style="6" customWidth="1"/>
    <col min="14" max="14" width="16.140625" style="6" customWidth="1"/>
    <col min="15" max="15" width="24.5703125" style="11" customWidth="1"/>
    <col min="16" max="16" width="9.140625" style="6"/>
    <col min="17" max="17" width="15" style="6" bestFit="1" customWidth="1"/>
    <col min="18" max="18" width="11.28515625" style="6" bestFit="1" customWidth="1"/>
    <col min="19" max="19" width="14.5703125" style="6" customWidth="1"/>
    <col min="20" max="20" width="16.7109375" style="6" customWidth="1"/>
    <col min="21" max="21" width="14.85546875" style="6" customWidth="1"/>
    <col min="22" max="22" width="14.28515625" style="6" customWidth="1"/>
    <col min="23" max="16384" width="9.140625" style="6"/>
  </cols>
  <sheetData>
    <row r="1" spans="1:17" ht="82.5" customHeight="1" x14ac:dyDescent="0.25">
      <c r="A1" s="24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N1" s="145" t="s">
        <v>147</v>
      </c>
      <c r="O1" s="145"/>
    </row>
    <row r="2" spans="1:17" ht="15" customHeight="1" x14ac:dyDescent="0.25">
      <c r="A2" s="24"/>
      <c r="B2" s="2"/>
      <c r="C2" s="3"/>
      <c r="D2" s="4"/>
      <c r="E2" s="5"/>
      <c r="F2" s="5"/>
      <c r="G2" s="5"/>
      <c r="H2" s="5"/>
      <c r="I2" s="5"/>
      <c r="J2" s="5"/>
      <c r="K2" s="5"/>
      <c r="L2" s="5"/>
      <c r="N2" s="21"/>
      <c r="O2" s="21"/>
    </row>
    <row r="3" spans="1:17" ht="35.25" customHeight="1" x14ac:dyDescent="0.25">
      <c r="A3" s="24"/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20"/>
      <c r="N3" s="145" t="s">
        <v>108</v>
      </c>
      <c r="O3" s="146"/>
    </row>
    <row r="4" spans="1:17" ht="14.25" customHeight="1" x14ac:dyDescent="0.25">
      <c r="A4" s="24"/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20"/>
      <c r="N4" s="28"/>
      <c r="O4" s="29"/>
    </row>
    <row r="5" spans="1:17" ht="32.25" customHeight="1" x14ac:dyDescent="0.25">
      <c r="A5" s="175" t="s">
        <v>31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17" ht="12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7" ht="21" customHeight="1" x14ac:dyDescent="0.25">
      <c r="A7" s="88" t="s">
        <v>0</v>
      </c>
      <c r="B7" s="165" t="s">
        <v>1</v>
      </c>
      <c r="C7" s="165" t="s">
        <v>2</v>
      </c>
      <c r="D7" s="165" t="s">
        <v>3</v>
      </c>
      <c r="E7" s="165" t="s">
        <v>4</v>
      </c>
      <c r="F7" s="162" t="s">
        <v>5</v>
      </c>
      <c r="G7" s="163"/>
      <c r="H7" s="163"/>
      <c r="I7" s="163"/>
      <c r="J7" s="163"/>
      <c r="K7" s="163"/>
      <c r="L7" s="163"/>
      <c r="M7" s="163"/>
      <c r="N7" s="164"/>
      <c r="O7" s="142" t="s">
        <v>30</v>
      </c>
    </row>
    <row r="8" spans="1:17" ht="18" customHeight="1" x14ac:dyDescent="0.25">
      <c r="A8" s="89"/>
      <c r="B8" s="167"/>
      <c r="C8" s="167"/>
      <c r="D8" s="167"/>
      <c r="E8" s="167"/>
      <c r="F8" s="38">
        <v>2023</v>
      </c>
      <c r="G8" s="38">
        <v>2024</v>
      </c>
      <c r="H8" s="179">
        <v>2025</v>
      </c>
      <c r="I8" s="180"/>
      <c r="J8" s="180"/>
      <c r="K8" s="180"/>
      <c r="L8" s="181"/>
      <c r="M8" s="38">
        <v>2026</v>
      </c>
      <c r="N8" s="38">
        <v>2027</v>
      </c>
      <c r="O8" s="144"/>
    </row>
    <row r="9" spans="1:17" s="7" customFormat="1" x14ac:dyDescent="0.25">
      <c r="A9" s="27">
        <v>1</v>
      </c>
      <c r="B9" s="43">
        <v>2</v>
      </c>
      <c r="C9" s="38">
        <v>3</v>
      </c>
      <c r="D9" s="38">
        <v>4</v>
      </c>
      <c r="E9" s="54">
        <v>5</v>
      </c>
      <c r="F9" s="54">
        <v>6</v>
      </c>
      <c r="G9" s="54">
        <v>7</v>
      </c>
      <c r="H9" s="176">
        <v>8</v>
      </c>
      <c r="I9" s="177"/>
      <c r="J9" s="177"/>
      <c r="K9" s="177"/>
      <c r="L9" s="178"/>
      <c r="M9" s="54">
        <v>9</v>
      </c>
      <c r="N9" s="54">
        <v>10</v>
      </c>
      <c r="O9" s="43">
        <v>11</v>
      </c>
    </row>
    <row r="10" spans="1:17" x14ac:dyDescent="0.25">
      <c r="A10" s="139" t="s">
        <v>87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</row>
    <row r="11" spans="1:17" ht="15" customHeight="1" x14ac:dyDescent="0.25">
      <c r="A11" s="124">
        <v>1</v>
      </c>
      <c r="B11" s="159" t="s">
        <v>59</v>
      </c>
      <c r="C11" s="136" t="s">
        <v>38</v>
      </c>
      <c r="D11" s="31" t="s">
        <v>6</v>
      </c>
      <c r="E11" s="40">
        <f t="shared" ref="E11:E16" si="0">SUM(F11:N11)</f>
        <v>681751.46961999999</v>
      </c>
      <c r="F11" s="40">
        <f>SUM(F12:F13)</f>
        <v>122164.37982</v>
      </c>
      <c r="G11" s="40">
        <f>SUM(G12:G13)</f>
        <v>127722.0898</v>
      </c>
      <c r="H11" s="84">
        <f>SUM(H12:L13)</f>
        <v>180595</v>
      </c>
      <c r="I11" s="85"/>
      <c r="J11" s="85"/>
      <c r="K11" s="85"/>
      <c r="L11" s="86"/>
      <c r="M11" s="40">
        <f>SUM(M12:M13)</f>
        <v>125635</v>
      </c>
      <c r="N11" s="40">
        <f>SUM(N12:N13)</f>
        <v>125635</v>
      </c>
      <c r="O11" s="165" t="s">
        <v>81</v>
      </c>
    </row>
    <row r="12" spans="1:17" ht="38.25" x14ac:dyDescent="0.25">
      <c r="A12" s="125"/>
      <c r="B12" s="160"/>
      <c r="C12" s="137"/>
      <c r="D12" s="47" t="s">
        <v>7</v>
      </c>
      <c r="E12" s="39">
        <f t="shared" si="0"/>
        <v>0</v>
      </c>
      <c r="F12" s="39">
        <f t="shared" ref="F12:H13" si="1">SUM(F15)</f>
        <v>0</v>
      </c>
      <c r="G12" s="39">
        <f t="shared" si="1"/>
        <v>0</v>
      </c>
      <c r="H12" s="81">
        <f t="shared" si="1"/>
        <v>0</v>
      </c>
      <c r="I12" s="82"/>
      <c r="J12" s="82"/>
      <c r="K12" s="82"/>
      <c r="L12" s="83"/>
      <c r="M12" s="39">
        <f t="shared" ref="M12:N13" si="2">SUM(M15)</f>
        <v>0</v>
      </c>
      <c r="N12" s="39">
        <f t="shared" si="2"/>
        <v>0</v>
      </c>
      <c r="O12" s="166"/>
      <c r="Q12" s="8"/>
    </row>
    <row r="13" spans="1:17" ht="41.25" customHeight="1" x14ac:dyDescent="0.25">
      <c r="A13" s="126"/>
      <c r="B13" s="161"/>
      <c r="C13" s="138"/>
      <c r="D13" s="47" t="s">
        <v>8</v>
      </c>
      <c r="E13" s="39">
        <f t="shared" si="0"/>
        <v>681751.46961999999</v>
      </c>
      <c r="F13" s="39">
        <f t="shared" si="1"/>
        <v>122164.37982</v>
      </c>
      <c r="G13" s="46">
        <f t="shared" si="1"/>
        <v>127722.0898</v>
      </c>
      <c r="H13" s="81">
        <f t="shared" si="1"/>
        <v>180595</v>
      </c>
      <c r="I13" s="82"/>
      <c r="J13" s="82"/>
      <c r="K13" s="82"/>
      <c r="L13" s="83"/>
      <c r="M13" s="46">
        <f t="shared" si="2"/>
        <v>125635</v>
      </c>
      <c r="N13" s="46">
        <f t="shared" si="2"/>
        <v>125635</v>
      </c>
      <c r="O13" s="167"/>
    </row>
    <row r="14" spans="1:17" ht="15" customHeight="1" x14ac:dyDescent="0.25">
      <c r="A14" s="124" t="s">
        <v>19</v>
      </c>
      <c r="B14" s="142" t="s">
        <v>41</v>
      </c>
      <c r="C14" s="136" t="s">
        <v>39</v>
      </c>
      <c r="D14" s="47" t="s">
        <v>6</v>
      </c>
      <c r="E14" s="39">
        <f t="shared" si="0"/>
        <v>681751.46961999999</v>
      </c>
      <c r="F14" s="39">
        <f>SUM(F15:F16)</f>
        <v>122164.37982</v>
      </c>
      <c r="G14" s="46">
        <f>SUM(G15:G16)</f>
        <v>127722.0898</v>
      </c>
      <c r="H14" s="81">
        <f>SUM(H15:L16)</f>
        <v>180595</v>
      </c>
      <c r="I14" s="82"/>
      <c r="J14" s="82"/>
      <c r="K14" s="82"/>
      <c r="L14" s="83"/>
      <c r="M14" s="46">
        <f>SUM(M15:M16)</f>
        <v>125635</v>
      </c>
      <c r="N14" s="46">
        <f>SUM(N15:N16)</f>
        <v>125635</v>
      </c>
      <c r="O14" s="142" t="s">
        <v>40</v>
      </c>
    </row>
    <row r="15" spans="1:17" ht="38.25" x14ac:dyDescent="0.25">
      <c r="A15" s="125"/>
      <c r="B15" s="143"/>
      <c r="C15" s="137"/>
      <c r="D15" s="47" t="s">
        <v>7</v>
      </c>
      <c r="E15" s="39">
        <f t="shared" si="0"/>
        <v>0</v>
      </c>
      <c r="F15" s="39">
        <v>0</v>
      </c>
      <c r="G15" s="46">
        <v>0</v>
      </c>
      <c r="H15" s="81">
        <v>0</v>
      </c>
      <c r="I15" s="82"/>
      <c r="J15" s="82"/>
      <c r="K15" s="82"/>
      <c r="L15" s="83"/>
      <c r="M15" s="46">
        <v>0</v>
      </c>
      <c r="N15" s="46">
        <v>0</v>
      </c>
      <c r="O15" s="143"/>
    </row>
    <row r="16" spans="1:17" ht="40.5" customHeight="1" x14ac:dyDescent="0.25">
      <c r="A16" s="126"/>
      <c r="B16" s="144"/>
      <c r="C16" s="138"/>
      <c r="D16" s="47" t="s">
        <v>8</v>
      </c>
      <c r="E16" s="39">
        <f t="shared" si="0"/>
        <v>681751.46961999999</v>
      </c>
      <c r="F16" s="39">
        <v>122164.37982</v>
      </c>
      <c r="G16" s="46">
        <v>127722.0898</v>
      </c>
      <c r="H16" s="81">
        <v>180595</v>
      </c>
      <c r="I16" s="82"/>
      <c r="J16" s="82"/>
      <c r="K16" s="82"/>
      <c r="L16" s="83"/>
      <c r="M16" s="46">
        <v>125635</v>
      </c>
      <c r="N16" s="46">
        <v>125635</v>
      </c>
      <c r="O16" s="144"/>
    </row>
    <row r="17" spans="1:15" ht="15" customHeight="1" x14ac:dyDescent="0.25">
      <c r="A17" s="88"/>
      <c r="B17" s="142" t="s">
        <v>118</v>
      </c>
      <c r="C17" s="136" t="s">
        <v>71</v>
      </c>
      <c r="D17" s="136" t="s">
        <v>71</v>
      </c>
      <c r="E17" s="88" t="s">
        <v>10</v>
      </c>
      <c r="F17" s="90">
        <v>2023</v>
      </c>
      <c r="G17" s="94">
        <v>2024</v>
      </c>
      <c r="H17" s="90">
        <v>2025</v>
      </c>
      <c r="I17" s="147" t="s">
        <v>76</v>
      </c>
      <c r="J17" s="148"/>
      <c r="K17" s="148"/>
      <c r="L17" s="149"/>
      <c r="M17" s="94" t="s">
        <v>78</v>
      </c>
      <c r="N17" s="94" t="s">
        <v>79</v>
      </c>
      <c r="O17" s="165" t="s">
        <v>81</v>
      </c>
    </row>
    <row r="18" spans="1:15" ht="12.75" customHeight="1" x14ac:dyDescent="0.25">
      <c r="A18" s="111"/>
      <c r="B18" s="143"/>
      <c r="C18" s="137"/>
      <c r="D18" s="137"/>
      <c r="E18" s="89"/>
      <c r="F18" s="91"/>
      <c r="G18" s="95"/>
      <c r="H18" s="91"/>
      <c r="I18" s="39" t="s">
        <v>72</v>
      </c>
      <c r="J18" s="39" t="s">
        <v>73</v>
      </c>
      <c r="K18" s="39" t="s">
        <v>74</v>
      </c>
      <c r="L18" s="39" t="s">
        <v>75</v>
      </c>
      <c r="M18" s="95"/>
      <c r="N18" s="95"/>
      <c r="O18" s="166"/>
    </row>
    <row r="19" spans="1:15" ht="15.75" customHeight="1" x14ac:dyDescent="0.25">
      <c r="A19" s="89"/>
      <c r="B19" s="144"/>
      <c r="C19" s="138"/>
      <c r="D19" s="138"/>
      <c r="E19" s="42" t="s">
        <v>146</v>
      </c>
      <c r="F19" s="41" t="s">
        <v>106</v>
      </c>
      <c r="G19" s="41" t="s">
        <v>110</v>
      </c>
      <c r="H19" s="34">
        <v>13798</v>
      </c>
      <c r="I19" s="34">
        <v>6266</v>
      </c>
      <c r="J19" s="34">
        <v>12142</v>
      </c>
      <c r="K19" s="34">
        <v>12498</v>
      </c>
      <c r="L19" s="34">
        <v>13798</v>
      </c>
      <c r="M19" s="41" t="s">
        <v>110</v>
      </c>
      <c r="N19" s="41" t="s">
        <v>110</v>
      </c>
      <c r="O19" s="167"/>
    </row>
    <row r="20" spans="1:15" ht="40.5" customHeight="1" x14ac:dyDescent="0.25">
      <c r="A20" s="44">
        <v>2</v>
      </c>
      <c r="B20" s="45" t="s">
        <v>17</v>
      </c>
      <c r="C20" s="38" t="s">
        <v>39</v>
      </c>
      <c r="D20" s="47" t="s">
        <v>8</v>
      </c>
      <c r="E20" s="40">
        <f>SUM(F20:N20)</f>
        <v>66661.345000000001</v>
      </c>
      <c r="F20" s="40">
        <f>F21+F25</f>
        <v>1330.675</v>
      </c>
      <c r="G20" s="46">
        <v>20330.669999999998</v>
      </c>
      <c r="H20" s="99">
        <v>15000</v>
      </c>
      <c r="I20" s="100"/>
      <c r="J20" s="100"/>
      <c r="K20" s="100"/>
      <c r="L20" s="101"/>
      <c r="M20" s="55">
        <f>M21+M25</f>
        <v>15000</v>
      </c>
      <c r="N20" s="55">
        <f>N21+N25</f>
        <v>15000</v>
      </c>
      <c r="O20" s="43" t="s">
        <v>81</v>
      </c>
    </row>
    <row r="21" spans="1:15" ht="44.25" customHeight="1" x14ac:dyDescent="0.25">
      <c r="A21" s="44" t="s">
        <v>21</v>
      </c>
      <c r="B21" s="45" t="s">
        <v>109</v>
      </c>
      <c r="C21" s="38" t="s">
        <v>39</v>
      </c>
      <c r="D21" s="47" t="s">
        <v>8</v>
      </c>
      <c r="E21" s="39">
        <f>SUM(F21:N21)</f>
        <v>66661.345000000001</v>
      </c>
      <c r="F21" s="39">
        <v>1330.675</v>
      </c>
      <c r="G21" s="46">
        <v>20330.669999999998</v>
      </c>
      <c r="H21" s="99">
        <v>15000</v>
      </c>
      <c r="I21" s="100"/>
      <c r="J21" s="100"/>
      <c r="K21" s="100"/>
      <c r="L21" s="101"/>
      <c r="M21" s="46">
        <v>15000</v>
      </c>
      <c r="N21" s="46">
        <v>15000</v>
      </c>
      <c r="O21" s="47" t="s">
        <v>62</v>
      </c>
    </row>
    <row r="22" spans="1:15" ht="15" customHeight="1" x14ac:dyDescent="0.25">
      <c r="A22" s="88"/>
      <c r="B22" s="142" t="s">
        <v>154</v>
      </c>
      <c r="C22" s="102" t="s">
        <v>71</v>
      </c>
      <c r="D22" s="102" t="s">
        <v>71</v>
      </c>
      <c r="E22" s="64" t="s">
        <v>10</v>
      </c>
      <c r="F22" s="35">
        <v>2023</v>
      </c>
      <c r="G22" s="64" t="s">
        <v>142</v>
      </c>
      <c r="H22" s="94">
        <v>2025</v>
      </c>
      <c r="I22" s="150" t="s">
        <v>76</v>
      </c>
      <c r="J22" s="151"/>
      <c r="K22" s="151"/>
      <c r="L22" s="152"/>
      <c r="M22" s="64" t="s">
        <v>78</v>
      </c>
      <c r="N22" s="64" t="s">
        <v>79</v>
      </c>
      <c r="O22" s="165" t="s">
        <v>81</v>
      </c>
    </row>
    <row r="23" spans="1:15" ht="12.75" customHeight="1" x14ac:dyDescent="0.25">
      <c r="A23" s="111"/>
      <c r="B23" s="143"/>
      <c r="C23" s="103"/>
      <c r="D23" s="103"/>
      <c r="E23" s="65"/>
      <c r="F23" s="36"/>
      <c r="G23" s="65"/>
      <c r="H23" s="95"/>
      <c r="I23" s="46" t="s">
        <v>72</v>
      </c>
      <c r="J23" s="46" t="s">
        <v>73</v>
      </c>
      <c r="K23" s="46" t="s">
        <v>74</v>
      </c>
      <c r="L23" s="46" t="s">
        <v>75</v>
      </c>
      <c r="M23" s="65"/>
      <c r="N23" s="65"/>
      <c r="O23" s="166"/>
    </row>
    <row r="24" spans="1:15" ht="14.25" customHeight="1" x14ac:dyDescent="0.25">
      <c r="A24" s="89"/>
      <c r="B24" s="144"/>
      <c r="C24" s="104"/>
      <c r="D24" s="104"/>
      <c r="E24" s="41" t="s">
        <v>148</v>
      </c>
      <c r="F24" s="41" t="s">
        <v>106</v>
      </c>
      <c r="G24" s="41" t="s">
        <v>149</v>
      </c>
      <c r="H24" s="34">
        <v>8952</v>
      </c>
      <c r="I24" s="41" t="s">
        <v>150</v>
      </c>
      <c r="J24" s="34">
        <v>9756</v>
      </c>
      <c r="K24" s="26" t="s">
        <v>106</v>
      </c>
      <c r="L24" s="34">
        <v>8952</v>
      </c>
      <c r="M24" s="41" t="s">
        <v>149</v>
      </c>
      <c r="N24" s="41" t="s">
        <v>149</v>
      </c>
      <c r="O24" s="167"/>
    </row>
    <row r="25" spans="1:15" ht="64.5" customHeight="1" x14ac:dyDescent="0.25">
      <c r="A25" s="44" t="s">
        <v>28</v>
      </c>
      <c r="B25" s="47" t="s">
        <v>37</v>
      </c>
      <c r="C25" s="38" t="s">
        <v>39</v>
      </c>
      <c r="D25" s="47" t="s">
        <v>8</v>
      </c>
      <c r="E25" s="39">
        <f>SUM(F25:N25)</f>
        <v>0</v>
      </c>
      <c r="F25" s="39">
        <v>0</v>
      </c>
      <c r="G25" s="39">
        <v>0</v>
      </c>
      <c r="H25" s="81">
        <v>0</v>
      </c>
      <c r="I25" s="82"/>
      <c r="J25" s="82"/>
      <c r="K25" s="82"/>
      <c r="L25" s="83"/>
      <c r="M25" s="39">
        <v>0</v>
      </c>
      <c r="N25" s="39">
        <v>0</v>
      </c>
      <c r="O25" s="47" t="s">
        <v>62</v>
      </c>
    </row>
    <row r="26" spans="1:15" ht="16.5" customHeight="1" x14ac:dyDescent="0.25">
      <c r="A26" s="88"/>
      <c r="B26" s="142" t="s">
        <v>112</v>
      </c>
      <c r="C26" s="102" t="s">
        <v>71</v>
      </c>
      <c r="D26" s="102" t="s">
        <v>71</v>
      </c>
      <c r="E26" s="64" t="s">
        <v>10</v>
      </c>
      <c r="F26" s="35">
        <v>2023</v>
      </c>
      <c r="G26" s="64" t="s">
        <v>142</v>
      </c>
      <c r="H26" s="94">
        <v>2025</v>
      </c>
      <c r="I26" s="150" t="s">
        <v>76</v>
      </c>
      <c r="J26" s="151"/>
      <c r="K26" s="151"/>
      <c r="L26" s="152"/>
      <c r="M26" s="64" t="s">
        <v>78</v>
      </c>
      <c r="N26" s="64" t="s">
        <v>79</v>
      </c>
      <c r="O26" s="165" t="s">
        <v>81</v>
      </c>
    </row>
    <row r="27" spans="1:15" ht="15" customHeight="1" x14ac:dyDescent="0.25">
      <c r="A27" s="111"/>
      <c r="B27" s="143"/>
      <c r="C27" s="103"/>
      <c r="D27" s="103"/>
      <c r="E27" s="65"/>
      <c r="F27" s="36"/>
      <c r="G27" s="65"/>
      <c r="H27" s="95"/>
      <c r="I27" s="46" t="s">
        <v>72</v>
      </c>
      <c r="J27" s="46" t="s">
        <v>73</v>
      </c>
      <c r="K27" s="46" t="s">
        <v>74</v>
      </c>
      <c r="L27" s="46" t="s">
        <v>75</v>
      </c>
      <c r="M27" s="65"/>
      <c r="N27" s="65"/>
      <c r="O27" s="166"/>
    </row>
    <row r="28" spans="1:15" ht="33" customHeight="1" x14ac:dyDescent="0.25">
      <c r="A28" s="89"/>
      <c r="B28" s="144"/>
      <c r="C28" s="104"/>
      <c r="D28" s="104"/>
      <c r="E28" s="30" t="s">
        <v>106</v>
      </c>
      <c r="F28" s="41" t="s">
        <v>106</v>
      </c>
      <c r="G28" s="41" t="s">
        <v>106</v>
      </c>
      <c r="H28" s="41" t="s">
        <v>98</v>
      </c>
      <c r="I28" s="26" t="s">
        <v>106</v>
      </c>
      <c r="J28" s="26" t="s">
        <v>106</v>
      </c>
      <c r="K28" s="26">
        <v>2</v>
      </c>
      <c r="L28" s="26">
        <v>2</v>
      </c>
      <c r="M28" s="41" t="s">
        <v>98</v>
      </c>
      <c r="N28" s="41" t="s">
        <v>98</v>
      </c>
      <c r="O28" s="167"/>
    </row>
    <row r="29" spans="1:15" ht="54" customHeight="1" x14ac:dyDescent="0.25">
      <c r="A29" s="44">
        <v>3</v>
      </c>
      <c r="B29" s="9" t="s">
        <v>68</v>
      </c>
      <c r="C29" s="38" t="s">
        <v>39</v>
      </c>
      <c r="D29" s="47" t="s">
        <v>8</v>
      </c>
      <c r="E29" s="40">
        <f>SUM(F29:N29)</f>
        <v>158421.00945000001</v>
      </c>
      <c r="F29" s="40">
        <f>F30+F34+F38+F42</f>
        <v>30685.344450000001</v>
      </c>
      <c r="G29" s="55">
        <f>G30+G34+G38+G42</f>
        <v>34004.665000000001</v>
      </c>
      <c r="H29" s="84">
        <f>SUM(H30+H34+H38+H42)</f>
        <v>31277</v>
      </c>
      <c r="I29" s="85"/>
      <c r="J29" s="85"/>
      <c r="K29" s="85"/>
      <c r="L29" s="86"/>
      <c r="M29" s="55">
        <f t="shared" ref="M29:N29" si="3">M30+M34+M38+M42</f>
        <v>31227</v>
      </c>
      <c r="N29" s="55">
        <f t="shared" si="3"/>
        <v>31227</v>
      </c>
      <c r="O29" s="43" t="s">
        <v>81</v>
      </c>
    </row>
    <row r="30" spans="1:15" ht="65.25" customHeight="1" x14ac:dyDescent="0.25">
      <c r="A30" s="44" t="s">
        <v>22</v>
      </c>
      <c r="B30" s="1" t="s">
        <v>42</v>
      </c>
      <c r="C30" s="38" t="s">
        <v>39</v>
      </c>
      <c r="D30" s="47" t="s">
        <v>8</v>
      </c>
      <c r="E30" s="39">
        <f>SUM(F30:N30)</f>
        <v>650</v>
      </c>
      <c r="F30" s="39">
        <v>100</v>
      </c>
      <c r="G30" s="46">
        <v>350</v>
      </c>
      <c r="H30" s="99">
        <v>100</v>
      </c>
      <c r="I30" s="100"/>
      <c r="J30" s="100"/>
      <c r="K30" s="100"/>
      <c r="L30" s="101"/>
      <c r="M30" s="46">
        <v>50</v>
      </c>
      <c r="N30" s="46">
        <v>50</v>
      </c>
      <c r="O30" s="1" t="s">
        <v>9</v>
      </c>
    </row>
    <row r="31" spans="1:15" ht="18" customHeight="1" x14ac:dyDescent="0.25">
      <c r="A31" s="88"/>
      <c r="B31" s="121" t="str">
        <f>[1]Мероприятия!$B$38</f>
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</c>
      <c r="C31" s="102" t="s">
        <v>71</v>
      </c>
      <c r="D31" s="102" t="s">
        <v>71</v>
      </c>
      <c r="E31" s="64" t="s">
        <v>10</v>
      </c>
      <c r="F31" s="35">
        <v>2023</v>
      </c>
      <c r="G31" s="64" t="s">
        <v>142</v>
      </c>
      <c r="H31" s="94">
        <v>2025</v>
      </c>
      <c r="I31" s="150" t="s">
        <v>76</v>
      </c>
      <c r="J31" s="151"/>
      <c r="K31" s="151"/>
      <c r="L31" s="152"/>
      <c r="M31" s="64" t="s">
        <v>78</v>
      </c>
      <c r="N31" s="64" t="s">
        <v>79</v>
      </c>
      <c r="O31" s="165" t="s">
        <v>71</v>
      </c>
    </row>
    <row r="32" spans="1:15" x14ac:dyDescent="0.25">
      <c r="A32" s="111"/>
      <c r="B32" s="122"/>
      <c r="C32" s="103"/>
      <c r="D32" s="103"/>
      <c r="E32" s="65"/>
      <c r="F32" s="36"/>
      <c r="G32" s="65"/>
      <c r="H32" s="95"/>
      <c r="I32" s="46" t="s">
        <v>72</v>
      </c>
      <c r="J32" s="46" t="s">
        <v>73</v>
      </c>
      <c r="K32" s="46" t="s">
        <v>74</v>
      </c>
      <c r="L32" s="46" t="s">
        <v>75</v>
      </c>
      <c r="M32" s="65"/>
      <c r="N32" s="65"/>
      <c r="O32" s="166"/>
    </row>
    <row r="33" spans="1:15" ht="31.5" customHeight="1" x14ac:dyDescent="0.25">
      <c r="A33" s="89"/>
      <c r="B33" s="123"/>
      <c r="C33" s="104"/>
      <c r="D33" s="104"/>
      <c r="E33" s="30" t="s">
        <v>141</v>
      </c>
      <c r="F33" s="41" t="s">
        <v>99</v>
      </c>
      <c r="G33" s="41" t="s">
        <v>140</v>
      </c>
      <c r="H33" s="41" t="s">
        <v>103</v>
      </c>
      <c r="I33" s="26">
        <v>0</v>
      </c>
      <c r="J33" s="26">
        <v>1</v>
      </c>
      <c r="K33" s="26">
        <v>3</v>
      </c>
      <c r="L33" s="26">
        <v>3</v>
      </c>
      <c r="M33" s="41" t="s">
        <v>103</v>
      </c>
      <c r="N33" s="41" t="s">
        <v>103</v>
      </c>
      <c r="O33" s="167"/>
    </row>
    <row r="34" spans="1:15" ht="78" customHeight="1" x14ac:dyDescent="0.25">
      <c r="A34" s="44" t="s">
        <v>23</v>
      </c>
      <c r="B34" s="1" t="s">
        <v>43</v>
      </c>
      <c r="C34" s="38"/>
      <c r="D34" s="47" t="s">
        <v>8</v>
      </c>
      <c r="E34" s="39">
        <f>SUM(F34:N34)</f>
        <v>5522.7360000000008</v>
      </c>
      <c r="F34" s="39">
        <v>623.07000000000005</v>
      </c>
      <c r="G34" s="46">
        <v>2262.6660000000002</v>
      </c>
      <c r="H34" s="99">
        <v>879</v>
      </c>
      <c r="I34" s="100"/>
      <c r="J34" s="100"/>
      <c r="K34" s="100"/>
      <c r="L34" s="101"/>
      <c r="M34" s="46">
        <v>879</v>
      </c>
      <c r="N34" s="46">
        <v>879</v>
      </c>
      <c r="O34" s="1" t="s">
        <v>9</v>
      </c>
    </row>
    <row r="35" spans="1:15" ht="28.5" customHeight="1" x14ac:dyDescent="0.25">
      <c r="A35" s="88"/>
      <c r="B35" s="121" t="str">
        <f>[1]Мероприятия!$B$44</f>
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</c>
      <c r="C35" s="102" t="s">
        <v>71</v>
      </c>
      <c r="D35" s="102" t="s">
        <v>71</v>
      </c>
      <c r="E35" s="64" t="s">
        <v>10</v>
      </c>
      <c r="F35" s="35">
        <v>2023</v>
      </c>
      <c r="G35" s="64" t="s">
        <v>142</v>
      </c>
      <c r="H35" s="94">
        <v>2025</v>
      </c>
      <c r="I35" s="150" t="s">
        <v>76</v>
      </c>
      <c r="J35" s="151"/>
      <c r="K35" s="151"/>
      <c r="L35" s="152"/>
      <c r="M35" s="64" t="s">
        <v>78</v>
      </c>
      <c r="N35" s="64" t="s">
        <v>79</v>
      </c>
      <c r="O35" s="136" t="s">
        <v>71</v>
      </c>
    </row>
    <row r="36" spans="1:15" ht="18.75" customHeight="1" x14ac:dyDescent="0.25">
      <c r="A36" s="111"/>
      <c r="B36" s="122"/>
      <c r="C36" s="103"/>
      <c r="D36" s="103"/>
      <c r="E36" s="65"/>
      <c r="F36" s="36"/>
      <c r="G36" s="65"/>
      <c r="H36" s="95"/>
      <c r="I36" s="46" t="s">
        <v>72</v>
      </c>
      <c r="J36" s="46" t="s">
        <v>73</v>
      </c>
      <c r="K36" s="46" t="s">
        <v>74</v>
      </c>
      <c r="L36" s="46" t="s">
        <v>75</v>
      </c>
      <c r="M36" s="65"/>
      <c r="N36" s="65"/>
      <c r="O36" s="137"/>
    </row>
    <row r="37" spans="1:15" ht="31.5" customHeight="1" x14ac:dyDescent="0.25">
      <c r="A37" s="89"/>
      <c r="B37" s="123"/>
      <c r="C37" s="104"/>
      <c r="D37" s="104"/>
      <c r="E37" s="30" t="s">
        <v>144</v>
      </c>
      <c r="F37" s="41" t="s">
        <v>103</v>
      </c>
      <c r="G37" s="41" t="s">
        <v>99</v>
      </c>
      <c r="H37" s="41" t="s">
        <v>143</v>
      </c>
      <c r="I37" s="26">
        <v>0</v>
      </c>
      <c r="J37" s="26">
        <v>2</v>
      </c>
      <c r="K37" s="26">
        <v>3</v>
      </c>
      <c r="L37" s="26">
        <v>7</v>
      </c>
      <c r="M37" s="41" t="s">
        <v>103</v>
      </c>
      <c r="N37" s="41" t="s">
        <v>103</v>
      </c>
      <c r="O37" s="138"/>
    </row>
    <row r="38" spans="1:15" ht="66.75" customHeight="1" x14ac:dyDescent="0.25">
      <c r="A38" s="44" t="s">
        <v>24</v>
      </c>
      <c r="B38" s="47" t="s">
        <v>69</v>
      </c>
      <c r="C38" s="38" t="s">
        <v>39</v>
      </c>
      <c r="D38" s="47" t="s">
        <v>8</v>
      </c>
      <c r="E38" s="39">
        <f>SUM(F38:N38)</f>
        <v>152248.27345000001</v>
      </c>
      <c r="F38" s="39">
        <v>29962.274450000001</v>
      </c>
      <c r="G38" s="46">
        <v>31391.999</v>
      </c>
      <c r="H38" s="99">
        <v>30298</v>
      </c>
      <c r="I38" s="100"/>
      <c r="J38" s="100"/>
      <c r="K38" s="100"/>
      <c r="L38" s="101"/>
      <c r="M38" s="46">
        <v>30298</v>
      </c>
      <c r="N38" s="46">
        <v>30298</v>
      </c>
      <c r="O38" s="47" t="s">
        <v>9</v>
      </c>
    </row>
    <row r="39" spans="1:15" ht="20.25" customHeight="1" x14ac:dyDescent="0.25">
      <c r="A39" s="88"/>
      <c r="B39" s="142" t="str">
        <f>[1]Мероприятия!$B$49</f>
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</c>
      <c r="C39" s="136" t="s">
        <v>71</v>
      </c>
      <c r="D39" s="136" t="s">
        <v>71</v>
      </c>
      <c r="E39" s="60" t="s">
        <v>10</v>
      </c>
      <c r="F39" s="58">
        <v>2023</v>
      </c>
      <c r="G39" s="60" t="s">
        <v>142</v>
      </c>
      <c r="H39" s="90">
        <v>2025</v>
      </c>
      <c r="I39" s="147" t="s">
        <v>76</v>
      </c>
      <c r="J39" s="148"/>
      <c r="K39" s="148"/>
      <c r="L39" s="149"/>
      <c r="M39" s="60" t="s">
        <v>78</v>
      </c>
      <c r="N39" s="60" t="s">
        <v>79</v>
      </c>
      <c r="O39" s="136" t="s">
        <v>71</v>
      </c>
    </row>
    <row r="40" spans="1:15" ht="16.5" customHeight="1" x14ac:dyDescent="0.25">
      <c r="A40" s="111"/>
      <c r="B40" s="143"/>
      <c r="C40" s="137"/>
      <c r="D40" s="137"/>
      <c r="E40" s="61"/>
      <c r="F40" s="59"/>
      <c r="G40" s="61"/>
      <c r="H40" s="91"/>
      <c r="I40" s="39" t="s">
        <v>72</v>
      </c>
      <c r="J40" s="39" t="s">
        <v>73</v>
      </c>
      <c r="K40" s="39" t="s">
        <v>74</v>
      </c>
      <c r="L40" s="39" t="s">
        <v>75</v>
      </c>
      <c r="M40" s="61"/>
      <c r="N40" s="61"/>
      <c r="O40" s="137"/>
    </row>
    <row r="41" spans="1:15" ht="15" customHeight="1" x14ac:dyDescent="0.25">
      <c r="A41" s="89"/>
      <c r="B41" s="144"/>
      <c r="C41" s="138"/>
      <c r="D41" s="138"/>
      <c r="E41" s="33" t="s">
        <v>152</v>
      </c>
      <c r="F41" s="42" t="s">
        <v>104</v>
      </c>
      <c r="G41" s="26">
        <v>344</v>
      </c>
      <c r="H41" s="41" t="s">
        <v>139</v>
      </c>
      <c r="I41" s="26">
        <v>344</v>
      </c>
      <c r="J41" s="26">
        <v>344</v>
      </c>
      <c r="K41" s="26">
        <v>344</v>
      </c>
      <c r="L41" s="26">
        <v>344</v>
      </c>
      <c r="M41" s="26">
        <v>344</v>
      </c>
      <c r="N41" s="26">
        <v>344</v>
      </c>
      <c r="O41" s="138"/>
    </row>
    <row r="42" spans="1:15" ht="54" customHeight="1" x14ac:dyDescent="0.25">
      <c r="A42" s="44" t="s">
        <v>25</v>
      </c>
      <c r="B42" s="1" t="s">
        <v>70</v>
      </c>
      <c r="C42" s="38" t="s">
        <v>39</v>
      </c>
      <c r="D42" s="47" t="s">
        <v>8</v>
      </c>
      <c r="E42" s="39">
        <f>SUM(F42:N42)</f>
        <v>0</v>
      </c>
      <c r="F42" s="39">
        <v>0</v>
      </c>
      <c r="G42" s="39">
        <v>0</v>
      </c>
      <c r="H42" s="81">
        <v>0</v>
      </c>
      <c r="I42" s="82"/>
      <c r="J42" s="82"/>
      <c r="K42" s="82"/>
      <c r="L42" s="83"/>
      <c r="M42" s="39">
        <v>0</v>
      </c>
      <c r="N42" s="39">
        <v>0</v>
      </c>
      <c r="O42" s="1" t="s">
        <v>9</v>
      </c>
    </row>
    <row r="43" spans="1:15" ht="24" customHeight="1" x14ac:dyDescent="0.25">
      <c r="A43" s="88"/>
      <c r="B43" s="121" t="str">
        <f>[1]Мероприятия!$B$54</f>
        <v>Численность получателей выплаты единовременного поощрения при увольнении муниципального служащего в связи с выходом на пенсию, чел</v>
      </c>
      <c r="C43" s="102" t="s">
        <v>71</v>
      </c>
      <c r="D43" s="102" t="s">
        <v>71</v>
      </c>
      <c r="E43" s="64" t="s">
        <v>10</v>
      </c>
      <c r="F43" s="35">
        <v>2023</v>
      </c>
      <c r="G43" s="64" t="s">
        <v>142</v>
      </c>
      <c r="H43" s="94">
        <v>2025</v>
      </c>
      <c r="I43" s="150" t="s">
        <v>76</v>
      </c>
      <c r="J43" s="151"/>
      <c r="K43" s="151"/>
      <c r="L43" s="152"/>
      <c r="M43" s="64" t="s">
        <v>78</v>
      </c>
      <c r="N43" s="64" t="s">
        <v>79</v>
      </c>
      <c r="O43" s="136" t="s">
        <v>71</v>
      </c>
    </row>
    <row r="44" spans="1:15" ht="14.25" customHeight="1" x14ac:dyDescent="0.25">
      <c r="A44" s="111"/>
      <c r="B44" s="122"/>
      <c r="C44" s="103"/>
      <c r="D44" s="103"/>
      <c r="E44" s="65"/>
      <c r="F44" s="36"/>
      <c r="G44" s="65"/>
      <c r="H44" s="95"/>
      <c r="I44" s="46" t="s">
        <v>72</v>
      </c>
      <c r="J44" s="46" t="s">
        <v>73</v>
      </c>
      <c r="K44" s="46" t="s">
        <v>74</v>
      </c>
      <c r="L44" s="46" t="s">
        <v>75</v>
      </c>
      <c r="M44" s="65"/>
      <c r="N44" s="65"/>
      <c r="O44" s="137"/>
    </row>
    <row r="45" spans="1:15" ht="14.25" customHeight="1" x14ac:dyDescent="0.25">
      <c r="A45" s="89"/>
      <c r="B45" s="123"/>
      <c r="C45" s="104"/>
      <c r="D45" s="104"/>
      <c r="E45" s="30" t="s">
        <v>103</v>
      </c>
      <c r="F45" s="41" t="s">
        <v>103</v>
      </c>
      <c r="G45" s="26" t="s">
        <v>106</v>
      </c>
      <c r="H45" s="26" t="s">
        <v>106</v>
      </c>
      <c r="I45" s="26" t="s">
        <v>106</v>
      </c>
      <c r="J45" s="26" t="s">
        <v>106</v>
      </c>
      <c r="K45" s="26" t="s">
        <v>106</v>
      </c>
      <c r="L45" s="26" t="s">
        <v>106</v>
      </c>
      <c r="M45" s="26" t="s">
        <v>106</v>
      </c>
      <c r="N45" s="26" t="s">
        <v>106</v>
      </c>
      <c r="O45" s="138"/>
    </row>
    <row r="46" spans="1:15" ht="15.75" customHeight="1" x14ac:dyDescent="0.25">
      <c r="A46" s="124" t="s">
        <v>99</v>
      </c>
      <c r="B46" s="159" t="s">
        <v>44</v>
      </c>
      <c r="C46" s="136" t="s">
        <v>39</v>
      </c>
      <c r="D46" s="47" t="s">
        <v>6</v>
      </c>
      <c r="E46" s="40">
        <f t="shared" ref="E46:E51" si="4">SUM(F46:N46)</f>
        <v>0</v>
      </c>
      <c r="F46" s="40">
        <f>SUM(F47:F48)</f>
        <v>0</v>
      </c>
      <c r="G46" s="40">
        <f>SUM(G47:G48)</f>
        <v>0</v>
      </c>
      <c r="H46" s="84">
        <f>SUM(H47:L48)</f>
        <v>0</v>
      </c>
      <c r="I46" s="85"/>
      <c r="J46" s="85"/>
      <c r="K46" s="85"/>
      <c r="L46" s="86"/>
      <c r="M46" s="40">
        <f>SUM(M47:M48)</f>
        <v>0</v>
      </c>
      <c r="N46" s="40">
        <f>SUM(N47:N48)</f>
        <v>0</v>
      </c>
      <c r="O46" s="136" t="s">
        <v>81</v>
      </c>
    </row>
    <row r="47" spans="1:15" ht="41.25" customHeight="1" x14ac:dyDescent="0.25">
      <c r="A47" s="125"/>
      <c r="B47" s="160"/>
      <c r="C47" s="137"/>
      <c r="D47" s="47" t="s">
        <v>7</v>
      </c>
      <c r="E47" s="39">
        <f t="shared" si="4"/>
        <v>0</v>
      </c>
      <c r="F47" s="39">
        <f t="shared" ref="F47:H48" si="5">F50</f>
        <v>0</v>
      </c>
      <c r="G47" s="39">
        <f t="shared" si="5"/>
        <v>0</v>
      </c>
      <c r="H47" s="81">
        <f t="shared" si="5"/>
        <v>0</v>
      </c>
      <c r="I47" s="82"/>
      <c r="J47" s="82"/>
      <c r="K47" s="82"/>
      <c r="L47" s="83"/>
      <c r="M47" s="39">
        <f>M50</f>
        <v>0</v>
      </c>
      <c r="N47" s="39">
        <f t="shared" ref="M47:N48" si="6">N50</f>
        <v>0</v>
      </c>
      <c r="O47" s="137"/>
    </row>
    <row r="48" spans="1:15" ht="42" customHeight="1" x14ac:dyDescent="0.25">
      <c r="A48" s="126"/>
      <c r="B48" s="161"/>
      <c r="C48" s="138"/>
      <c r="D48" s="47" t="s">
        <v>8</v>
      </c>
      <c r="E48" s="39">
        <f t="shared" si="4"/>
        <v>0</v>
      </c>
      <c r="F48" s="39">
        <f t="shared" si="5"/>
        <v>0</v>
      </c>
      <c r="G48" s="39">
        <f t="shared" si="5"/>
        <v>0</v>
      </c>
      <c r="H48" s="81">
        <f t="shared" si="5"/>
        <v>0</v>
      </c>
      <c r="I48" s="82"/>
      <c r="J48" s="82"/>
      <c r="K48" s="82"/>
      <c r="L48" s="83"/>
      <c r="M48" s="39">
        <f t="shared" si="6"/>
        <v>0</v>
      </c>
      <c r="N48" s="39">
        <f t="shared" si="6"/>
        <v>0</v>
      </c>
      <c r="O48" s="138"/>
    </row>
    <row r="49" spans="1:15" ht="13.5" customHeight="1" x14ac:dyDescent="0.25">
      <c r="A49" s="124" t="s">
        <v>111</v>
      </c>
      <c r="B49" s="142" t="s">
        <v>45</v>
      </c>
      <c r="C49" s="136" t="s">
        <v>39</v>
      </c>
      <c r="D49" s="47" t="s">
        <v>6</v>
      </c>
      <c r="E49" s="39">
        <f t="shared" si="4"/>
        <v>0</v>
      </c>
      <c r="F49" s="39">
        <f>SUM(F50:F51)</f>
        <v>0</v>
      </c>
      <c r="G49" s="39">
        <f>SUM(G50:G51)</f>
        <v>0</v>
      </c>
      <c r="H49" s="81">
        <f>SUM(H50:L51)</f>
        <v>0</v>
      </c>
      <c r="I49" s="82"/>
      <c r="J49" s="82"/>
      <c r="K49" s="82"/>
      <c r="L49" s="83"/>
      <c r="M49" s="39">
        <f t="shared" ref="M49:N49" si="7">SUM(M50:M51)</f>
        <v>0</v>
      </c>
      <c r="N49" s="39">
        <f t="shared" si="7"/>
        <v>0</v>
      </c>
      <c r="O49" s="142" t="s">
        <v>60</v>
      </c>
    </row>
    <row r="50" spans="1:15" ht="39" customHeight="1" x14ac:dyDescent="0.25">
      <c r="A50" s="125"/>
      <c r="B50" s="143"/>
      <c r="C50" s="137"/>
      <c r="D50" s="47" t="s">
        <v>7</v>
      </c>
      <c r="E50" s="39">
        <f t="shared" si="4"/>
        <v>0</v>
      </c>
      <c r="F50" s="39">
        <v>0</v>
      </c>
      <c r="G50" s="39">
        <v>0</v>
      </c>
      <c r="H50" s="81">
        <v>0</v>
      </c>
      <c r="I50" s="82"/>
      <c r="J50" s="82"/>
      <c r="K50" s="82"/>
      <c r="L50" s="83"/>
      <c r="M50" s="39">
        <v>0</v>
      </c>
      <c r="N50" s="39">
        <v>0</v>
      </c>
      <c r="O50" s="143"/>
    </row>
    <row r="51" spans="1:15" ht="40.5" customHeight="1" x14ac:dyDescent="0.25">
      <c r="A51" s="126"/>
      <c r="B51" s="144"/>
      <c r="C51" s="138"/>
      <c r="D51" s="47" t="s">
        <v>8</v>
      </c>
      <c r="E51" s="39">
        <f t="shared" si="4"/>
        <v>0</v>
      </c>
      <c r="F51" s="39">
        <v>0</v>
      </c>
      <c r="G51" s="39">
        <v>0</v>
      </c>
      <c r="H51" s="81">
        <v>0</v>
      </c>
      <c r="I51" s="82"/>
      <c r="J51" s="82"/>
      <c r="K51" s="82"/>
      <c r="L51" s="83"/>
      <c r="M51" s="39">
        <v>0</v>
      </c>
      <c r="N51" s="39">
        <v>0</v>
      </c>
      <c r="O51" s="144"/>
    </row>
    <row r="52" spans="1:15" ht="15.75" customHeight="1" x14ac:dyDescent="0.25">
      <c r="A52" s="88"/>
      <c r="B52" s="121" t="s">
        <v>134</v>
      </c>
      <c r="C52" s="102" t="s">
        <v>71</v>
      </c>
      <c r="D52" s="102" t="s">
        <v>71</v>
      </c>
      <c r="E52" s="182" t="s">
        <v>10</v>
      </c>
      <c r="F52" s="88" t="s">
        <v>124</v>
      </c>
      <c r="G52" s="92" t="s">
        <v>142</v>
      </c>
      <c r="H52" s="88" t="s">
        <v>77</v>
      </c>
      <c r="I52" s="150" t="s">
        <v>76</v>
      </c>
      <c r="J52" s="151"/>
      <c r="K52" s="151"/>
      <c r="L52" s="152"/>
      <c r="M52" s="64" t="s">
        <v>78</v>
      </c>
      <c r="N52" s="64" t="s">
        <v>79</v>
      </c>
      <c r="O52" s="165" t="s">
        <v>81</v>
      </c>
    </row>
    <row r="53" spans="1:15" ht="14.25" customHeight="1" x14ac:dyDescent="0.25">
      <c r="A53" s="111"/>
      <c r="B53" s="122"/>
      <c r="C53" s="103"/>
      <c r="D53" s="103"/>
      <c r="E53" s="183"/>
      <c r="F53" s="89"/>
      <c r="G53" s="93"/>
      <c r="H53" s="89"/>
      <c r="I53" s="46" t="s">
        <v>72</v>
      </c>
      <c r="J53" s="46" t="s">
        <v>73</v>
      </c>
      <c r="K53" s="46" t="s">
        <v>74</v>
      </c>
      <c r="L53" s="46" t="s">
        <v>75</v>
      </c>
      <c r="M53" s="65"/>
      <c r="N53" s="65"/>
      <c r="O53" s="166"/>
    </row>
    <row r="54" spans="1:15" ht="15" customHeight="1" x14ac:dyDescent="0.25">
      <c r="A54" s="89"/>
      <c r="B54" s="123"/>
      <c r="C54" s="104"/>
      <c r="D54" s="104"/>
      <c r="E54" s="41" t="s">
        <v>98</v>
      </c>
      <c r="F54" s="26" t="s">
        <v>106</v>
      </c>
      <c r="G54" s="41" t="s">
        <v>98</v>
      </c>
      <c r="H54" s="26">
        <v>2</v>
      </c>
      <c r="I54" s="26">
        <v>2</v>
      </c>
      <c r="J54" s="26">
        <v>2</v>
      </c>
      <c r="K54" s="26">
        <v>2</v>
      </c>
      <c r="L54" s="26">
        <v>2</v>
      </c>
      <c r="M54" s="41" t="s">
        <v>98</v>
      </c>
      <c r="N54" s="41" t="s">
        <v>98</v>
      </c>
      <c r="O54" s="167"/>
    </row>
    <row r="55" spans="1:15" ht="15" customHeight="1" x14ac:dyDescent="0.25">
      <c r="A55" s="112" t="s">
        <v>88</v>
      </c>
      <c r="B55" s="113"/>
      <c r="C55" s="114"/>
      <c r="D55" s="31" t="s">
        <v>11</v>
      </c>
      <c r="E55" s="40">
        <f>SUM(F55:N55)</f>
        <v>906833.82406999997</v>
      </c>
      <c r="F55" s="40">
        <f>SUM(F56:F57)</f>
        <v>154180.39926999999</v>
      </c>
      <c r="G55" s="55">
        <f>SUM(G56:G57)</f>
        <v>182057.42480000001</v>
      </c>
      <c r="H55" s="84">
        <f>SUM(H56:L57)</f>
        <v>226872</v>
      </c>
      <c r="I55" s="85"/>
      <c r="J55" s="85"/>
      <c r="K55" s="85"/>
      <c r="L55" s="86"/>
      <c r="M55" s="55">
        <f t="shared" ref="M55:N55" si="8">SUM(M56:M57)</f>
        <v>171862</v>
      </c>
      <c r="N55" s="55">
        <f t="shared" si="8"/>
        <v>171862</v>
      </c>
      <c r="O55" s="165" t="s">
        <v>81</v>
      </c>
    </row>
    <row r="56" spans="1:15" ht="38.25" x14ac:dyDescent="0.25">
      <c r="A56" s="115"/>
      <c r="B56" s="116"/>
      <c r="C56" s="117"/>
      <c r="D56" s="45" t="s">
        <v>7</v>
      </c>
      <c r="E56" s="40">
        <f>SUM(F56:N56)</f>
        <v>0</v>
      </c>
      <c r="F56" s="40">
        <f>F12+F47</f>
        <v>0</v>
      </c>
      <c r="G56" s="55">
        <f>G12+G50</f>
        <v>0</v>
      </c>
      <c r="H56" s="84">
        <f>H12+H47</f>
        <v>0</v>
      </c>
      <c r="I56" s="85"/>
      <c r="J56" s="85"/>
      <c r="K56" s="85"/>
      <c r="L56" s="86"/>
      <c r="M56" s="55">
        <f t="shared" ref="M56:N56" si="9">M12+M50</f>
        <v>0</v>
      </c>
      <c r="N56" s="55">
        <f t="shared" si="9"/>
        <v>0</v>
      </c>
      <c r="O56" s="166"/>
    </row>
    <row r="57" spans="1:15" ht="38.25" x14ac:dyDescent="0.25">
      <c r="A57" s="118"/>
      <c r="B57" s="119"/>
      <c r="C57" s="120"/>
      <c r="D57" s="45" t="s">
        <v>8</v>
      </c>
      <c r="E57" s="40">
        <f>SUM(F57:N57)</f>
        <v>906833.82406999997</v>
      </c>
      <c r="F57" s="40">
        <f>F13+F20+F29+F48</f>
        <v>154180.39926999999</v>
      </c>
      <c r="G57" s="55">
        <f>G13+G20+G29+G48</f>
        <v>182057.42480000001</v>
      </c>
      <c r="H57" s="84">
        <f>H13+H20+H29+H48</f>
        <v>226872</v>
      </c>
      <c r="I57" s="85"/>
      <c r="J57" s="85"/>
      <c r="K57" s="85"/>
      <c r="L57" s="86"/>
      <c r="M57" s="55">
        <f t="shared" ref="M57:N57" si="10">M13+M20+M29+M48</f>
        <v>171862</v>
      </c>
      <c r="N57" s="55">
        <f t="shared" si="10"/>
        <v>171862</v>
      </c>
      <c r="O57" s="167"/>
    </row>
    <row r="58" spans="1:15" x14ac:dyDescent="0.25">
      <c r="A58" s="139" t="s">
        <v>89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1"/>
    </row>
    <row r="59" spans="1:15" ht="15" customHeight="1" x14ac:dyDescent="0.25">
      <c r="A59" s="124" t="s">
        <v>34</v>
      </c>
      <c r="B59" s="159" t="s">
        <v>46</v>
      </c>
      <c r="C59" s="136" t="s">
        <v>38</v>
      </c>
      <c r="D59" s="47" t="s">
        <v>6</v>
      </c>
      <c r="E59" s="55">
        <f t="shared" ref="E59:E67" si="11">SUM(F59:N59)</f>
        <v>237849.97938</v>
      </c>
      <c r="F59" s="40">
        <f>SUM(F60:F61)</f>
        <v>31094.371589999999</v>
      </c>
      <c r="G59" s="55">
        <f>SUM(G60:G61)</f>
        <v>38740.44</v>
      </c>
      <c r="H59" s="84">
        <f>SUM(H60:L61)</f>
        <v>54762.16779</v>
      </c>
      <c r="I59" s="85"/>
      <c r="J59" s="85"/>
      <c r="K59" s="85"/>
      <c r="L59" s="86"/>
      <c r="M59" s="55">
        <f t="shared" ref="M59:N59" si="12">SUM(M60:M61)</f>
        <v>56456</v>
      </c>
      <c r="N59" s="55">
        <f t="shared" si="12"/>
        <v>56797</v>
      </c>
      <c r="O59" s="165" t="s">
        <v>81</v>
      </c>
    </row>
    <row r="60" spans="1:15" ht="38.25" x14ac:dyDescent="0.25">
      <c r="A60" s="125"/>
      <c r="B60" s="160"/>
      <c r="C60" s="137"/>
      <c r="D60" s="47" t="s">
        <v>7</v>
      </c>
      <c r="E60" s="46">
        <f t="shared" si="11"/>
        <v>104160</v>
      </c>
      <c r="F60" s="39">
        <f>SUM(F63+F66)</f>
        <v>13746</v>
      </c>
      <c r="G60" s="39">
        <f>SUM(G63+G66)</f>
        <v>17184</v>
      </c>
      <c r="H60" s="81">
        <f>SUM(H63+H66)</f>
        <v>23691</v>
      </c>
      <c r="I60" s="82"/>
      <c r="J60" s="82"/>
      <c r="K60" s="82"/>
      <c r="L60" s="83"/>
      <c r="M60" s="39">
        <f t="shared" ref="M60:N60" si="13">SUM(M63+M66)</f>
        <v>24673</v>
      </c>
      <c r="N60" s="39">
        <f t="shared" si="13"/>
        <v>24866</v>
      </c>
      <c r="O60" s="166"/>
    </row>
    <row r="61" spans="1:15" ht="41.25" customHeight="1" x14ac:dyDescent="0.25">
      <c r="A61" s="126"/>
      <c r="B61" s="161"/>
      <c r="C61" s="138"/>
      <c r="D61" s="47" t="s">
        <v>8</v>
      </c>
      <c r="E61" s="46">
        <f t="shared" si="11"/>
        <v>133689.97938</v>
      </c>
      <c r="F61" s="39">
        <f>SUM(F64+F67+F71+F72)</f>
        <v>17348.371589999999</v>
      </c>
      <c r="G61" s="39">
        <f>SUM(G64+G67+G71+G72)</f>
        <v>21556.44</v>
      </c>
      <c r="H61" s="81">
        <f>SUM(H64+H67+H71+H72)</f>
        <v>31071.16779</v>
      </c>
      <c r="I61" s="82"/>
      <c r="J61" s="82"/>
      <c r="K61" s="82"/>
      <c r="L61" s="83"/>
      <c r="M61" s="39">
        <f t="shared" ref="M61:N61" si="14">SUM(M64+M67+M71+M72)</f>
        <v>31783</v>
      </c>
      <c r="N61" s="39">
        <f t="shared" si="14"/>
        <v>31931</v>
      </c>
      <c r="O61" s="167"/>
    </row>
    <row r="62" spans="1:15" ht="15" customHeight="1" x14ac:dyDescent="0.25">
      <c r="A62" s="124" t="s">
        <v>19</v>
      </c>
      <c r="B62" s="142" t="s">
        <v>101</v>
      </c>
      <c r="C62" s="136" t="s">
        <v>39</v>
      </c>
      <c r="D62" s="45" t="s">
        <v>6</v>
      </c>
      <c r="E62" s="55">
        <f t="shared" si="11"/>
        <v>162699.38193</v>
      </c>
      <c r="F62" s="40">
        <f>SUM(F63:F64)</f>
        <v>17984.863539999998</v>
      </c>
      <c r="G62" s="55">
        <f>SUM(G63:G64)</f>
        <v>23718.144</v>
      </c>
      <c r="H62" s="153">
        <f>SUM(H63:L64)</f>
        <v>39169.263789999997</v>
      </c>
      <c r="I62" s="154"/>
      <c r="J62" s="154"/>
      <c r="K62" s="154"/>
      <c r="L62" s="155"/>
      <c r="M62" s="55">
        <f t="shared" ref="M62:N62" si="15">SUM(M63:M64)</f>
        <v>40798.646810000006</v>
      </c>
      <c r="N62" s="55">
        <f t="shared" si="15"/>
        <v>41028.463790000002</v>
      </c>
      <c r="O62" s="142" t="s">
        <v>32</v>
      </c>
    </row>
    <row r="63" spans="1:15" ht="41.25" customHeight="1" x14ac:dyDescent="0.25">
      <c r="A63" s="125"/>
      <c r="B63" s="143"/>
      <c r="C63" s="137"/>
      <c r="D63" s="47" t="s">
        <v>7</v>
      </c>
      <c r="E63" s="46">
        <f t="shared" si="11"/>
        <v>91420.388510000004</v>
      </c>
      <c r="F63" s="39">
        <v>9891.6734400000005</v>
      </c>
      <c r="G63" s="46">
        <v>13044.9792</v>
      </c>
      <c r="H63" s="99">
        <v>22169.741290000002</v>
      </c>
      <c r="I63" s="100"/>
      <c r="J63" s="100"/>
      <c r="K63" s="100"/>
      <c r="L63" s="101"/>
      <c r="M63" s="46">
        <v>23091.962090000001</v>
      </c>
      <c r="N63" s="46">
        <v>23222.032490000001</v>
      </c>
      <c r="O63" s="143"/>
    </row>
    <row r="64" spans="1:15" ht="42" customHeight="1" x14ac:dyDescent="0.25">
      <c r="A64" s="125"/>
      <c r="B64" s="143"/>
      <c r="C64" s="137"/>
      <c r="D64" s="47" t="s">
        <v>8</v>
      </c>
      <c r="E64" s="46">
        <f t="shared" si="11"/>
        <v>71278.993419999999</v>
      </c>
      <c r="F64" s="39">
        <v>8093.1900999999998</v>
      </c>
      <c r="G64" s="46">
        <v>10673.1648</v>
      </c>
      <c r="H64" s="99">
        <v>16999.522499999999</v>
      </c>
      <c r="I64" s="100"/>
      <c r="J64" s="100"/>
      <c r="K64" s="100"/>
      <c r="L64" s="101"/>
      <c r="M64" s="46">
        <v>17706.684720000001</v>
      </c>
      <c r="N64" s="46">
        <v>17806.4313</v>
      </c>
      <c r="O64" s="144"/>
    </row>
    <row r="65" spans="1:22" ht="15" customHeight="1" x14ac:dyDescent="0.25">
      <c r="A65" s="125"/>
      <c r="B65" s="143"/>
      <c r="C65" s="137"/>
      <c r="D65" s="45" t="s">
        <v>6</v>
      </c>
      <c r="E65" s="55">
        <f t="shared" si="11"/>
        <v>22919.34807</v>
      </c>
      <c r="F65" s="40">
        <f>SUM(F66:F67)</f>
        <v>7007.8664600000002</v>
      </c>
      <c r="G65" s="55">
        <f>SUM(G66:G67)</f>
        <v>7525.8559999999998</v>
      </c>
      <c r="H65" s="153">
        <f>SUM(H66:L67)</f>
        <v>2687.73621</v>
      </c>
      <c r="I65" s="154"/>
      <c r="J65" s="154"/>
      <c r="K65" s="154"/>
      <c r="L65" s="155"/>
      <c r="M65" s="55">
        <f t="shared" ref="M65:N65" si="16">SUM(M66:M67)</f>
        <v>2793.3531899999998</v>
      </c>
      <c r="N65" s="55">
        <f t="shared" si="16"/>
        <v>2904.5362100000002</v>
      </c>
      <c r="O65" s="142" t="s">
        <v>12</v>
      </c>
    </row>
    <row r="66" spans="1:22" ht="41.25" customHeight="1" x14ac:dyDescent="0.25">
      <c r="A66" s="125"/>
      <c r="B66" s="143"/>
      <c r="C66" s="137"/>
      <c r="D66" s="47" t="s">
        <v>7</v>
      </c>
      <c r="E66" s="46">
        <f t="shared" si="11"/>
        <v>12739.611490000001</v>
      </c>
      <c r="F66" s="39">
        <v>3854.32656</v>
      </c>
      <c r="G66" s="46">
        <v>4139.0208000000002</v>
      </c>
      <c r="H66" s="99">
        <v>1521.2587100000001</v>
      </c>
      <c r="I66" s="100"/>
      <c r="J66" s="100"/>
      <c r="K66" s="100"/>
      <c r="L66" s="101"/>
      <c r="M66" s="46">
        <v>1581.03791</v>
      </c>
      <c r="N66" s="46">
        <v>1643.9675099999999</v>
      </c>
      <c r="O66" s="143"/>
    </row>
    <row r="67" spans="1:22" ht="42" customHeight="1" x14ac:dyDescent="0.25">
      <c r="A67" s="126"/>
      <c r="B67" s="144"/>
      <c r="C67" s="138"/>
      <c r="D67" s="47" t="s">
        <v>8</v>
      </c>
      <c r="E67" s="46">
        <f t="shared" si="11"/>
        <v>10179.736580000001</v>
      </c>
      <c r="F67" s="39">
        <v>3153.5399000000002</v>
      </c>
      <c r="G67" s="46">
        <v>3386.8352</v>
      </c>
      <c r="H67" s="99">
        <v>1166.4775</v>
      </c>
      <c r="I67" s="100"/>
      <c r="J67" s="100"/>
      <c r="K67" s="100"/>
      <c r="L67" s="101"/>
      <c r="M67" s="46">
        <v>1212.31528</v>
      </c>
      <c r="N67" s="46">
        <v>1260.5687</v>
      </c>
      <c r="O67" s="144"/>
      <c r="Q67" s="8"/>
      <c r="R67" s="10"/>
      <c r="S67" s="10"/>
      <c r="T67" s="10"/>
      <c r="U67" s="10"/>
      <c r="V67" s="10"/>
    </row>
    <row r="68" spans="1:22" ht="15" customHeight="1" x14ac:dyDescent="0.25">
      <c r="A68" s="88"/>
      <c r="B68" s="142" t="s">
        <v>121</v>
      </c>
      <c r="C68" s="102" t="s">
        <v>71</v>
      </c>
      <c r="D68" s="102" t="s">
        <v>71</v>
      </c>
      <c r="E68" s="92" t="s">
        <v>10</v>
      </c>
      <c r="F68" s="94">
        <v>2023</v>
      </c>
      <c r="G68" s="88" t="s">
        <v>142</v>
      </c>
      <c r="H68" s="94">
        <v>2025</v>
      </c>
      <c r="I68" s="96" t="s">
        <v>76</v>
      </c>
      <c r="J68" s="97"/>
      <c r="K68" s="97"/>
      <c r="L68" s="98"/>
      <c r="M68" s="64" t="s">
        <v>78</v>
      </c>
      <c r="N68" s="64" t="s">
        <v>79</v>
      </c>
      <c r="O68" s="165" t="s">
        <v>81</v>
      </c>
      <c r="Q68" s="8"/>
      <c r="R68" s="10"/>
      <c r="S68" s="10"/>
      <c r="T68" s="10"/>
      <c r="U68" s="10"/>
      <c r="V68" s="10"/>
    </row>
    <row r="69" spans="1:22" ht="13.5" customHeight="1" x14ac:dyDescent="0.25">
      <c r="A69" s="111"/>
      <c r="B69" s="143"/>
      <c r="C69" s="103"/>
      <c r="D69" s="103"/>
      <c r="E69" s="93"/>
      <c r="F69" s="95"/>
      <c r="G69" s="89"/>
      <c r="H69" s="95"/>
      <c r="I69" s="46" t="s">
        <v>72</v>
      </c>
      <c r="J69" s="46" t="s">
        <v>73</v>
      </c>
      <c r="K69" s="46" t="s">
        <v>74</v>
      </c>
      <c r="L69" s="46" t="s">
        <v>75</v>
      </c>
      <c r="M69" s="65"/>
      <c r="N69" s="65"/>
      <c r="O69" s="166"/>
      <c r="Q69" s="8"/>
      <c r="R69" s="10"/>
      <c r="S69" s="10"/>
      <c r="T69" s="10"/>
      <c r="U69" s="10"/>
      <c r="V69" s="10"/>
    </row>
    <row r="70" spans="1:22" ht="15.75" customHeight="1" x14ac:dyDescent="0.25">
      <c r="A70" s="89"/>
      <c r="B70" s="144"/>
      <c r="C70" s="104"/>
      <c r="D70" s="104"/>
      <c r="E70" s="41" t="s">
        <v>151</v>
      </c>
      <c r="F70" s="26" t="s">
        <v>106</v>
      </c>
      <c r="G70" s="41" t="s">
        <v>138</v>
      </c>
      <c r="H70" s="26">
        <v>406</v>
      </c>
      <c r="I70" s="26" t="s">
        <v>106</v>
      </c>
      <c r="J70" s="26">
        <v>100</v>
      </c>
      <c r="K70" s="26">
        <v>406</v>
      </c>
      <c r="L70" s="26">
        <v>406</v>
      </c>
      <c r="M70" s="41" t="s">
        <v>138</v>
      </c>
      <c r="N70" s="41" t="s">
        <v>138</v>
      </c>
      <c r="O70" s="167"/>
      <c r="Q70" s="8"/>
      <c r="R70" s="10"/>
      <c r="S70" s="10"/>
      <c r="T70" s="10"/>
      <c r="U70" s="10"/>
      <c r="V70" s="10"/>
    </row>
    <row r="71" spans="1:22" ht="42.75" customHeight="1" x14ac:dyDescent="0.25">
      <c r="A71" s="124" t="s">
        <v>20</v>
      </c>
      <c r="B71" s="193" t="s">
        <v>47</v>
      </c>
      <c r="C71" s="38" t="s">
        <v>39</v>
      </c>
      <c r="D71" s="47" t="s">
        <v>8</v>
      </c>
      <c r="E71" s="46">
        <f>SUM(F71:N71)</f>
        <v>6846.4679999999998</v>
      </c>
      <c r="F71" s="39">
        <v>0</v>
      </c>
      <c r="G71" s="39">
        <v>0</v>
      </c>
      <c r="H71" s="81">
        <v>2282.1559999999999</v>
      </c>
      <c r="I71" s="82"/>
      <c r="J71" s="82"/>
      <c r="K71" s="82"/>
      <c r="L71" s="83"/>
      <c r="M71" s="39">
        <v>2282.1559999999999</v>
      </c>
      <c r="N71" s="39">
        <v>2282.1559999999999</v>
      </c>
      <c r="O71" s="47" t="s">
        <v>32</v>
      </c>
    </row>
    <row r="72" spans="1:22" ht="42" customHeight="1" x14ac:dyDescent="0.25">
      <c r="A72" s="126"/>
      <c r="B72" s="194"/>
      <c r="C72" s="38" t="s">
        <v>39</v>
      </c>
      <c r="D72" s="47" t="s">
        <v>8</v>
      </c>
      <c r="E72" s="46">
        <f>SUM(F72:N72)</f>
        <v>45384.781379999993</v>
      </c>
      <c r="F72" s="39">
        <v>6101.6415900000002</v>
      </c>
      <c r="G72" s="46">
        <v>7496.44</v>
      </c>
      <c r="H72" s="81">
        <v>10623.01179</v>
      </c>
      <c r="I72" s="82"/>
      <c r="J72" s="82"/>
      <c r="K72" s="82"/>
      <c r="L72" s="83"/>
      <c r="M72" s="46">
        <v>10581.843999999999</v>
      </c>
      <c r="N72" s="46">
        <v>10581.843999999999</v>
      </c>
      <c r="O72" s="47" t="s">
        <v>12</v>
      </c>
      <c r="Q72" s="10"/>
      <c r="R72" s="10"/>
      <c r="S72" s="10"/>
      <c r="T72" s="10"/>
      <c r="U72" s="10"/>
      <c r="V72" s="10"/>
    </row>
    <row r="73" spans="1:22" ht="14.25" customHeight="1" x14ac:dyDescent="0.25">
      <c r="A73" s="88"/>
      <c r="B73" s="142" t="s">
        <v>113</v>
      </c>
      <c r="C73" s="102" t="s">
        <v>71</v>
      </c>
      <c r="D73" s="102" t="s">
        <v>71</v>
      </c>
      <c r="E73" s="92" t="s">
        <v>10</v>
      </c>
      <c r="F73" s="94">
        <v>2023</v>
      </c>
      <c r="G73" s="92" t="s">
        <v>142</v>
      </c>
      <c r="H73" s="94">
        <v>2025</v>
      </c>
      <c r="I73" s="96" t="s">
        <v>76</v>
      </c>
      <c r="J73" s="97"/>
      <c r="K73" s="97"/>
      <c r="L73" s="98"/>
      <c r="M73" s="64" t="s">
        <v>78</v>
      </c>
      <c r="N73" s="64" t="s">
        <v>79</v>
      </c>
      <c r="O73" s="165" t="s">
        <v>81</v>
      </c>
      <c r="Q73" s="10"/>
      <c r="R73" s="10"/>
      <c r="S73" s="10"/>
      <c r="T73" s="10"/>
      <c r="U73" s="10"/>
      <c r="V73" s="10"/>
    </row>
    <row r="74" spans="1:22" ht="15.75" customHeight="1" x14ac:dyDescent="0.25">
      <c r="A74" s="111"/>
      <c r="B74" s="143"/>
      <c r="C74" s="103"/>
      <c r="D74" s="103"/>
      <c r="E74" s="93"/>
      <c r="F74" s="95"/>
      <c r="G74" s="93"/>
      <c r="H74" s="95"/>
      <c r="I74" s="46" t="s">
        <v>72</v>
      </c>
      <c r="J74" s="46" t="s">
        <v>73</v>
      </c>
      <c r="K74" s="46" t="s">
        <v>74</v>
      </c>
      <c r="L74" s="46" t="s">
        <v>75</v>
      </c>
      <c r="M74" s="65"/>
      <c r="N74" s="65"/>
      <c r="O74" s="166"/>
      <c r="Q74" s="10"/>
      <c r="R74" s="10"/>
      <c r="S74" s="10"/>
      <c r="T74" s="10"/>
      <c r="U74" s="10"/>
      <c r="V74" s="10"/>
    </row>
    <row r="75" spans="1:22" ht="14.25" customHeight="1" x14ac:dyDescent="0.25">
      <c r="A75" s="89"/>
      <c r="B75" s="144"/>
      <c r="C75" s="104"/>
      <c r="D75" s="104"/>
      <c r="E75" s="41" t="s">
        <v>125</v>
      </c>
      <c r="F75" s="26" t="s">
        <v>106</v>
      </c>
      <c r="G75" s="41" t="s">
        <v>116</v>
      </c>
      <c r="H75" s="41" t="s">
        <v>116</v>
      </c>
      <c r="I75" s="26" t="s">
        <v>106</v>
      </c>
      <c r="J75" s="34">
        <v>1949</v>
      </c>
      <c r="K75" s="34">
        <v>1979</v>
      </c>
      <c r="L75" s="34">
        <v>1979</v>
      </c>
      <c r="M75" s="41" t="s">
        <v>116</v>
      </c>
      <c r="N75" s="41" t="s">
        <v>116</v>
      </c>
      <c r="O75" s="167"/>
      <c r="Q75" s="10"/>
      <c r="R75" s="10"/>
      <c r="S75" s="10"/>
      <c r="T75" s="10"/>
      <c r="U75" s="10"/>
      <c r="V75" s="10"/>
    </row>
    <row r="76" spans="1:22" ht="15" customHeight="1" x14ac:dyDescent="0.25">
      <c r="A76" s="112" t="s">
        <v>90</v>
      </c>
      <c r="B76" s="113"/>
      <c r="C76" s="114"/>
      <c r="D76" s="45" t="s">
        <v>11</v>
      </c>
      <c r="E76" s="55">
        <f>SUM(F76:N76)</f>
        <v>237849.97938</v>
      </c>
      <c r="F76" s="40">
        <f>SUM(F77:F78)</f>
        <v>31094.371589999999</v>
      </c>
      <c r="G76" s="40">
        <f>SUM(G77:G78)</f>
        <v>38740.44</v>
      </c>
      <c r="H76" s="84">
        <f>SUM(H77:L78)</f>
        <v>54762.16779</v>
      </c>
      <c r="I76" s="85"/>
      <c r="J76" s="85"/>
      <c r="K76" s="85"/>
      <c r="L76" s="86"/>
      <c r="M76" s="40">
        <f t="shared" ref="M76:N76" si="17">SUM(M77:M78)</f>
        <v>56456</v>
      </c>
      <c r="N76" s="40">
        <f t="shared" si="17"/>
        <v>56797</v>
      </c>
      <c r="O76" s="165" t="s">
        <v>81</v>
      </c>
    </row>
    <row r="77" spans="1:22" ht="38.25" x14ac:dyDescent="0.25">
      <c r="A77" s="115"/>
      <c r="B77" s="116"/>
      <c r="C77" s="117"/>
      <c r="D77" s="45" t="s">
        <v>7</v>
      </c>
      <c r="E77" s="55">
        <f>SUM(F77:N77)</f>
        <v>104160</v>
      </c>
      <c r="F77" s="40">
        <f t="shared" ref="F77:H78" si="18">F60</f>
        <v>13746</v>
      </c>
      <c r="G77" s="40">
        <f t="shared" si="18"/>
        <v>17184</v>
      </c>
      <c r="H77" s="84">
        <f t="shared" si="18"/>
        <v>23691</v>
      </c>
      <c r="I77" s="85"/>
      <c r="J77" s="85"/>
      <c r="K77" s="85"/>
      <c r="L77" s="86"/>
      <c r="M77" s="40">
        <f t="shared" ref="M77:N77" si="19">M60</f>
        <v>24673</v>
      </c>
      <c r="N77" s="40">
        <f t="shared" si="19"/>
        <v>24866</v>
      </c>
      <c r="O77" s="166"/>
    </row>
    <row r="78" spans="1:22" ht="38.25" x14ac:dyDescent="0.25">
      <c r="A78" s="118"/>
      <c r="B78" s="119"/>
      <c r="C78" s="120"/>
      <c r="D78" s="45" t="s">
        <v>8</v>
      </c>
      <c r="E78" s="55">
        <f>SUM(F78:N78)</f>
        <v>133689.97938</v>
      </c>
      <c r="F78" s="40">
        <f t="shared" si="18"/>
        <v>17348.371589999999</v>
      </c>
      <c r="G78" s="40">
        <f t="shared" si="18"/>
        <v>21556.44</v>
      </c>
      <c r="H78" s="84">
        <f t="shared" si="18"/>
        <v>31071.16779</v>
      </c>
      <c r="I78" s="85"/>
      <c r="J78" s="85"/>
      <c r="K78" s="85"/>
      <c r="L78" s="86"/>
      <c r="M78" s="40">
        <f t="shared" ref="M78:N78" si="20">M61</f>
        <v>31783</v>
      </c>
      <c r="N78" s="40">
        <f t="shared" si="20"/>
        <v>31931</v>
      </c>
      <c r="O78" s="167"/>
    </row>
    <row r="79" spans="1:22" x14ac:dyDescent="0.25">
      <c r="A79" s="195" t="s">
        <v>91</v>
      </c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7"/>
    </row>
    <row r="80" spans="1:22" ht="15" customHeight="1" x14ac:dyDescent="0.25">
      <c r="A80" s="124">
        <v>1</v>
      </c>
      <c r="B80" s="159" t="s">
        <v>48</v>
      </c>
      <c r="C80" s="136" t="s">
        <v>39</v>
      </c>
      <c r="D80" s="47" t="s">
        <v>6</v>
      </c>
      <c r="E80" s="56">
        <f t="shared" ref="E80:E85" si="21">SUM(F80:N80)</f>
        <v>0</v>
      </c>
      <c r="F80" s="56">
        <f>SUM(F81:F82)</f>
        <v>0</v>
      </c>
      <c r="G80" s="56">
        <f>SUM(G81:G82)</f>
        <v>0</v>
      </c>
      <c r="H80" s="133">
        <f>SUM(H81:L82)</f>
        <v>0</v>
      </c>
      <c r="I80" s="134"/>
      <c r="J80" s="134"/>
      <c r="K80" s="134"/>
      <c r="L80" s="135"/>
      <c r="M80" s="56">
        <f>SUM(M81:M82)</f>
        <v>0</v>
      </c>
      <c r="N80" s="56">
        <f>SUM(N81:N82)</f>
        <v>0</v>
      </c>
      <c r="O80" s="165" t="s">
        <v>81</v>
      </c>
    </row>
    <row r="81" spans="1:15" ht="38.25" x14ac:dyDescent="0.25">
      <c r="A81" s="125"/>
      <c r="B81" s="160"/>
      <c r="C81" s="137"/>
      <c r="D81" s="47" t="s">
        <v>7</v>
      </c>
      <c r="E81" s="56">
        <f t="shared" si="21"/>
        <v>0</v>
      </c>
      <c r="F81" s="56">
        <f t="shared" ref="F81:H82" si="22">F84</f>
        <v>0</v>
      </c>
      <c r="G81" s="56">
        <f t="shared" si="22"/>
        <v>0</v>
      </c>
      <c r="H81" s="133">
        <f t="shared" si="22"/>
        <v>0</v>
      </c>
      <c r="I81" s="134"/>
      <c r="J81" s="134"/>
      <c r="K81" s="134"/>
      <c r="L81" s="135"/>
      <c r="M81" s="56">
        <f t="shared" ref="M81:N81" si="23">M84</f>
        <v>0</v>
      </c>
      <c r="N81" s="56">
        <f t="shared" si="23"/>
        <v>0</v>
      </c>
      <c r="O81" s="166"/>
    </row>
    <row r="82" spans="1:15" ht="40.5" customHeight="1" x14ac:dyDescent="0.25">
      <c r="A82" s="126"/>
      <c r="B82" s="161"/>
      <c r="C82" s="138"/>
      <c r="D82" s="47" t="s">
        <v>8</v>
      </c>
      <c r="E82" s="56">
        <f t="shared" si="21"/>
        <v>0</v>
      </c>
      <c r="F82" s="56">
        <f t="shared" si="22"/>
        <v>0</v>
      </c>
      <c r="G82" s="56">
        <f t="shared" si="22"/>
        <v>0</v>
      </c>
      <c r="H82" s="133">
        <f t="shared" si="22"/>
        <v>0</v>
      </c>
      <c r="I82" s="134"/>
      <c r="J82" s="134"/>
      <c r="K82" s="134"/>
      <c r="L82" s="135"/>
      <c r="M82" s="56">
        <f>M85</f>
        <v>0</v>
      </c>
      <c r="N82" s="56">
        <f t="shared" ref="N82" si="24">N85</f>
        <v>0</v>
      </c>
      <c r="O82" s="167"/>
    </row>
    <row r="83" spans="1:15" ht="15" customHeight="1" x14ac:dyDescent="0.25">
      <c r="A83" s="124" t="s">
        <v>19</v>
      </c>
      <c r="B83" s="142" t="s">
        <v>61</v>
      </c>
      <c r="C83" s="136" t="s">
        <v>39</v>
      </c>
      <c r="D83" s="47" t="s">
        <v>6</v>
      </c>
      <c r="E83" s="56">
        <f t="shared" si="21"/>
        <v>0</v>
      </c>
      <c r="F83" s="56">
        <f>SUM(F84:F85)</f>
        <v>0</v>
      </c>
      <c r="G83" s="56">
        <f>SUM(G84:G85)</f>
        <v>0</v>
      </c>
      <c r="H83" s="133">
        <f>SUM(H84:L85)</f>
        <v>0</v>
      </c>
      <c r="I83" s="134"/>
      <c r="J83" s="134"/>
      <c r="K83" s="134"/>
      <c r="L83" s="135"/>
      <c r="M83" s="56">
        <f>SUM(M84:M85)</f>
        <v>0</v>
      </c>
      <c r="N83" s="56">
        <f>SUM(N84:N85)</f>
        <v>0</v>
      </c>
      <c r="O83" s="142" t="s">
        <v>13</v>
      </c>
    </row>
    <row r="84" spans="1:15" ht="38.25" x14ac:dyDescent="0.25">
      <c r="A84" s="125"/>
      <c r="B84" s="143"/>
      <c r="C84" s="137"/>
      <c r="D84" s="47" t="s">
        <v>7</v>
      </c>
      <c r="E84" s="56">
        <f t="shared" si="21"/>
        <v>0</v>
      </c>
      <c r="F84" s="56">
        <v>0</v>
      </c>
      <c r="G84" s="56">
        <v>0</v>
      </c>
      <c r="H84" s="133">
        <v>0</v>
      </c>
      <c r="I84" s="134"/>
      <c r="J84" s="134"/>
      <c r="K84" s="134"/>
      <c r="L84" s="135"/>
      <c r="M84" s="56">
        <v>0</v>
      </c>
      <c r="N84" s="56">
        <v>0</v>
      </c>
      <c r="O84" s="143"/>
    </row>
    <row r="85" spans="1:15" ht="40.5" customHeight="1" x14ac:dyDescent="0.25">
      <c r="A85" s="126"/>
      <c r="B85" s="144"/>
      <c r="C85" s="138"/>
      <c r="D85" s="47" t="s">
        <v>8</v>
      </c>
      <c r="E85" s="56">
        <f t="shared" si="21"/>
        <v>0</v>
      </c>
      <c r="F85" s="56">
        <v>0</v>
      </c>
      <c r="G85" s="56">
        <v>0</v>
      </c>
      <c r="H85" s="133">
        <v>0</v>
      </c>
      <c r="I85" s="134"/>
      <c r="J85" s="134"/>
      <c r="K85" s="134"/>
      <c r="L85" s="135"/>
      <c r="M85" s="56">
        <v>0</v>
      </c>
      <c r="N85" s="56">
        <v>0</v>
      </c>
      <c r="O85" s="144"/>
    </row>
    <row r="86" spans="1:15" ht="18" customHeight="1" x14ac:dyDescent="0.25">
      <c r="A86" s="88"/>
      <c r="B86" s="121" t="s">
        <v>136</v>
      </c>
      <c r="C86" s="102" t="s">
        <v>81</v>
      </c>
      <c r="D86" s="130" t="s">
        <v>81</v>
      </c>
      <c r="E86" s="92" t="s">
        <v>10</v>
      </c>
      <c r="F86" s="94">
        <v>2023</v>
      </c>
      <c r="G86" s="92" t="s">
        <v>142</v>
      </c>
      <c r="H86" s="94">
        <v>2025</v>
      </c>
      <c r="I86" s="150" t="s">
        <v>76</v>
      </c>
      <c r="J86" s="151"/>
      <c r="K86" s="151"/>
      <c r="L86" s="152"/>
      <c r="M86" s="64" t="s">
        <v>78</v>
      </c>
      <c r="N86" s="64" t="s">
        <v>79</v>
      </c>
      <c r="O86" s="130" t="s">
        <v>81</v>
      </c>
    </row>
    <row r="87" spans="1:15" ht="15" customHeight="1" x14ac:dyDescent="0.25">
      <c r="A87" s="111"/>
      <c r="B87" s="122"/>
      <c r="C87" s="103"/>
      <c r="D87" s="131"/>
      <c r="E87" s="93"/>
      <c r="F87" s="95"/>
      <c r="G87" s="93"/>
      <c r="H87" s="95"/>
      <c r="I87" s="46" t="s">
        <v>72</v>
      </c>
      <c r="J87" s="46" t="s">
        <v>73</v>
      </c>
      <c r="K87" s="46" t="s">
        <v>74</v>
      </c>
      <c r="L87" s="46" t="s">
        <v>75</v>
      </c>
      <c r="M87" s="65"/>
      <c r="N87" s="65"/>
      <c r="O87" s="131"/>
    </row>
    <row r="88" spans="1:15" ht="19.5" customHeight="1" x14ac:dyDescent="0.25">
      <c r="A88" s="89"/>
      <c r="B88" s="123"/>
      <c r="C88" s="104"/>
      <c r="D88" s="132"/>
      <c r="E88" s="30" t="s">
        <v>105</v>
      </c>
      <c r="F88" s="41" t="s">
        <v>105</v>
      </c>
      <c r="G88" s="41" t="s">
        <v>105</v>
      </c>
      <c r="H88" s="41" t="s">
        <v>105</v>
      </c>
      <c r="I88" s="26">
        <v>0</v>
      </c>
      <c r="J88" s="26">
        <v>0</v>
      </c>
      <c r="K88" s="26">
        <v>0</v>
      </c>
      <c r="L88" s="26">
        <v>0</v>
      </c>
      <c r="M88" s="41" t="s">
        <v>105</v>
      </c>
      <c r="N88" s="41" t="s">
        <v>105</v>
      </c>
      <c r="O88" s="132"/>
    </row>
    <row r="89" spans="1:15" ht="15" customHeight="1" x14ac:dyDescent="0.25">
      <c r="A89" s="112" t="s">
        <v>92</v>
      </c>
      <c r="B89" s="113"/>
      <c r="C89" s="114"/>
      <c r="D89" s="45" t="s">
        <v>11</v>
      </c>
      <c r="E89" s="40">
        <f>SUM(F89:N89)</f>
        <v>0</v>
      </c>
      <c r="F89" s="40">
        <f>SUM(F90:F91)</f>
        <v>0</v>
      </c>
      <c r="G89" s="40">
        <f>SUM(G90:G91)</f>
        <v>0</v>
      </c>
      <c r="H89" s="84">
        <f>SUM(H90:L91)</f>
        <v>0</v>
      </c>
      <c r="I89" s="85"/>
      <c r="J89" s="85"/>
      <c r="K89" s="85"/>
      <c r="L89" s="86"/>
      <c r="M89" s="40">
        <f>SUM(M90:M91)</f>
        <v>0</v>
      </c>
      <c r="N89" s="40">
        <f>SUM(N90:N91)</f>
        <v>0</v>
      </c>
      <c r="O89" s="165" t="s">
        <v>81</v>
      </c>
    </row>
    <row r="90" spans="1:15" ht="38.25" x14ac:dyDescent="0.25">
      <c r="A90" s="115"/>
      <c r="B90" s="116"/>
      <c r="C90" s="117"/>
      <c r="D90" s="45" t="s">
        <v>7</v>
      </c>
      <c r="E90" s="40">
        <f>SUM(F90:N90)</f>
        <v>0</v>
      </c>
      <c r="F90" s="40">
        <f t="shared" ref="F90:H91" si="25">F81</f>
        <v>0</v>
      </c>
      <c r="G90" s="40">
        <f t="shared" si="25"/>
        <v>0</v>
      </c>
      <c r="H90" s="84">
        <f t="shared" si="25"/>
        <v>0</v>
      </c>
      <c r="I90" s="85"/>
      <c r="J90" s="85"/>
      <c r="K90" s="85"/>
      <c r="L90" s="86"/>
      <c r="M90" s="40">
        <f t="shared" ref="M90:N90" si="26">M81</f>
        <v>0</v>
      </c>
      <c r="N90" s="40">
        <f t="shared" si="26"/>
        <v>0</v>
      </c>
      <c r="O90" s="166"/>
    </row>
    <row r="91" spans="1:15" ht="38.25" x14ac:dyDescent="0.25">
      <c r="A91" s="118"/>
      <c r="B91" s="119"/>
      <c r="C91" s="120"/>
      <c r="D91" s="45" t="s">
        <v>8</v>
      </c>
      <c r="E91" s="40">
        <f>SUM(F91:N91)</f>
        <v>0</v>
      </c>
      <c r="F91" s="40">
        <f t="shared" si="25"/>
        <v>0</v>
      </c>
      <c r="G91" s="40">
        <f t="shared" si="25"/>
        <v>0</v>
      </c>
      <c r="H91" s="84">
        <f t="shared" si="25"/>
        <v>0</v>
      </c>
      <c r="I91" s="85"/>
      <c r="J91" s="85"/>
      <c r="K91" s="85"/>
      <c r="L91" s="86"/>
      <c r="M91" s="40">
        <f>M82</f>
        <v>0</v>
      </c>
      <c r="N91" s="40">
        <f>N82</f>
        <v>0</v>
      </c>
      <c r="O91" s="167"/>
    </row>
    <row r="92" spans="1:15" x14ac:dyDescent="0.25">
      <c r="A92" s="127" t="s">
        <v>153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9"/>
    </row>
    <row r="93" spans="1:15" ht="15" customHeight="1" x14ac:dyDescent="0.25">
      <c r="A93" s="156">
        <v>1</v>
      </c>
      <c r="B93" s="159" t="s">
        <v>53</v>
      </c>
      <c r="C93" s="136" t="s">
        <v>38</v>
      </c>
      <c r="D93" s="47" t="s">
        <v>6</v>
      </c>
      <c r="E93" s="40">
        <f t="shared" ref="E93:E98" si="27">SUM(F93:N93)</f>
        <v>130972.21525000001</v>
      </c>
      <c r="F93" s="40">
        <f>SUM(F94:F95)</f>
        <v>22883.725590000002</v>
      </c>
      <c r="G93" s="55">
        <f>SUM(G94:G95)</f>
        <v>26141.489659999999</v>
      </c>
      <c r="H93" s="84">
        <f>SUM(H94:L95)</f>
        <v>27192</v>
      </c>
      <c r="I93" s="85"/>
      <c r="J93" s="85"/>
      <c r="K93" s="85"/>
      <c r="L93" s="86"/>
      <c r="M93" s="55">
        <f>SUM(M94:M95)</f>
        <v>27314</v>
      </c>
      <c r="N93" s="55">
        <f>SUM(N94:N95)</f>
        <v>27441</v>
      </c>
      <c r="O93" s="165" t="s">
        <v>81</v>
      </c>
    </row>
    <row r="94" spans="1:15" ht="39.75" customHeight="1" x14ac:dyDescent="0.25">
      <c r="A94" s="157"/>
      <c r="B94" s="160"/>
      <c r="C94" s="137"/>
      <c r="D94" s="47" t="s">
        <v>7</v>
      </c>
      <c r="E94" s="39">
        <f t="shared" si="27"/>
        <v>103235</v>
      </c>
      <c r="F94" s="39">
        <f t="shared" ref="F94:H95" si="28">F97</f>
        <v>15066</v>
      </c>
      <c r="G94" s="46">
        <f t="shared" si="28"/>
        <v>20679</v>
      </c>
      <c r="H94" s="81">
        <f t="shared" si="28"/>
        <v>22373</v>
      </c>
      <c r="I94" s="82"/>
      <c r="J94" s="82"/>
      <c r="K94" s="82"/>
      <c r="L94" s="83"/>
      <c r="M94" s="46">
        <f t="shared" ref="M94:N95" si="29">M97</f>
        <v>22495</v>
      </c>
      <c r="N94" s="46">
        <f t="shared" si="29"/>
        <v>22622</v>
      </c>
      <c r="O94" s="166"/>
    </row>
    <row r="95" spans="1:15" ht="41.25" customHeight="1" x14ac:dyDescent="0.25">
      <c r="A95" s="158"/>
      <c r="B95" s="161"/>
      <c r="C95" s="138"/>
      <c r="D95" s="47" t="s">
        <v>8</v>
      </c>
      <c r="E95" s="39">
        <f t="shared" si="27"/>
        <v>27737.215250000001</v>
      </c>
      <c r="F95" s="39">
        <f t="shared" si="28"/>
        <v>7817.72559</v>
      </c>
      <c r="G95" s="46">
        <f t="shared" si="28"/>
        <v>5462.4896600000002</v>
      </c>
      <c r="H95" s="81">
        <f t="shared" si="28"/>
        <v>4819</v>
      </c>
      <c r="I95" s="82"/>
      <c r="J95" s="82"/>
      <c r="K95" s="82"/>
      <c r="L95" s="83"/>
      <c r="M95" s="46">
        <f t="shared" si="29"/>
        <v>4819</v>
      </c>
      <c r="N95" s="46">
        <f t="shared" si="29"/>
        <v>4819</v>
      </c>
      <c r="O95" s="167"/>
    </row>
    <row r="96" spans="1:15" ht="15" customHeight="1" x14ac:dyDescent="0.25">
      <c r="A96" s="124" t="s">
        <v>19</v>
      </c>
      <c r="B96" s="142" t="s">
        <v>102</v>
      </c>
      <c r="C96" s="136" t="s">
        <v>38</v>
      </c>
      <c r="D96" s="47" t="s">
        <v>6</v>
      </c>
      <c r="E96" s="39">
        <f t="shared" si="27"/>
        <v>130972.21525000001</v>
      </c>
      <c r="F96" s="39">
        <f>SUM(F97:F98)</f>
        <v>22883.725590000002</v>
      </c>
      <c r="G96" s="46">
        <f>SUM(G97:G98)</f>
        <v>26141.489659999999</v>
      </c>
      <c r="H96" s="99">
        <f>SUM(H97:L98)</f>
        <v>27192</v>
      </c>
      <c r="I96" s="100"/>
      <c r="J96" s="100"/>
      <c r="K96" s="100"/>
      <c r="L96" s="101"/>
      <c r="M96" s="46">
        <f t="shared" ref="M96:N96" si="30">SUM(M97:M98)</f>
        <v>27314</v>
      </c>
      <c r="N96" s="46">
        <f t="shared" si="30"/>
        <v>27441</v>
      </c>
      <c r="O96" s="142" t="s">
        <v>36</v>
      </c>
    </row>
    <row r="97" spans="1:15" ht="37.5" customHeight="1" x14ac:dyDescent="0.25">
      <c r="A97" s="125"/>
      <c r="B97" s="143"/>
      <c r="C97" s="137"/>
      <c r="D97" s="47" t="s">
        <v>7</v>
      </c>
      <c r="E97" s="39">
        <f t="shared" si="27"/>
        <v>103235</v>
      </c>
      <c r="F97" s="39">
        <v>15066</v>
      </c>
      <c r="G97" s="46">
        <v>20679</v>
      </c>
      <c r="H97" s="99">
        <v>22373</v>
      </c>
      <c r="I97" s="100"/>
      <c r="J97" s="100"/>
      <c r="K97" s="100"/>
      <c r="L97" s="101"/>
      <c r="M97" s="46">
        <v>22495</v>
      </c>
      <c r="N97" s="46">
        <v>22622</v>
      </c>
      <c r="O97" s="143"/>
    </row>
    <row r="98" spans="1:15" ht="40.5" customHeight="1" x14ac:dyDescent="0.25">
      <c r="A98" s="126"/>
      <c r="B98" s="144"/>
      <c r="C98" s="138"/>
      <c r="D98" s="47" t="s">
        <v>8</v>
      </c>
      <c r="E98" s="39">
        <f t="shared" si="27"/>
        <v>27737.215250000001</v>
      </c>
      <c r="F98" s="39">
        <v>7817.72559</v>
      </c>
      <c r="G98" s="46">
        <v>5462.4896600000002</v>
      </c>
      <c r="H98" s="99">
        <v>4819</v>
      </c>
      <c r="I98" s="100"/>
      <c r="J98" s="100"/>
      <c r="K98" s="100"/>
      <c r="L98" s="101"/>
      <c r="M98" s="46">
        <v>4819</v>
      </c>
      <c r="N98" s="46">
        <v>4819</v>
      </c>
      <c r="O98" s="144"/>
    </row>
    <row r="99" spans="1:15" ht="14.25" customHeight="1" x14ac:dyDescent="0.25">
      <c r="A99" s="88"/>
      <c r="B99" s="142" t="s">
        <v>119</v>
      </c>
      <c r="C99" s="136" t="s">
        <v>81</v>
      </c>
      <c r="D99" s="165" t="s">
        <v>81</v>
      </c>
      <c r="E99" s="88" t="s">
        <v>10</v>
      </c>
      <c r="F99" s="90">
        <v>2023</v>
      </c>
      <c r="G99" s="88" t="s">
        <v>142</v>
      </c>
      <c r="H99" s="94">
        <v>2025</v>
      </c>
      <c r="I99" s="150" t="s">
        <v>76</v>
      </c>
      <c r="J99" s="151"/>
      <c r="K99" s="151"/>
      <c r="L99" s="152"/>
      <c r="M99" s="60" t="s">
        <v>78</v>
      </c>
      <c r="N99" s="60" t="s">
        <v>79</v>
      </c>
      <c r="O99" s="130" t="s">
        <v>81</v>
      </c>
    </row>
    <row r="100" spans="1:15" ht="13.5" customHeight="1" x14ac:dyDescent="0.25">
      <c r="A100" s="111"/>
      <c r="B100" s="143"/>
      <c r="C100" s="137"/>
      <c r="D100" s="166"/>
      <c r="E100" s="89"/>
      <c r="F100" s="91"/>
      <c r="G100" s="89"/>
      <c r="H100" s="95"/>
      <c r="I100" s="46" t="s">
        <v>72</v>
      </c>
      <c r="J100" s="46" t="s">
        <v>73</v>
      </c>
      <c r="K100" s="46" t="s">
        <v>74</v>
      </c>
      <c r="L100" s="46" t="s">
        <v>75</v>
      </c>
      <c r="M100" s="61"/>
      <c r="N100" s="61"/>
      <c r="O100" s="131"/>
    </row>
    <row r="101" spans="1:15" ht="12.75" customHeight="1" x14ac:dyDescent="0.25">
      <c r="A101" s="89"/>
      <c r="B101" s="144"/>
      <c r="C101" s="138"/>
      <c r="D101" s="167"/>
      <c r="E101" s="33" t="s">
        <v>100</v>
      </c>
      <c r="F101" s="26" t="s">
        <v>106</v>
      </c>
      <c r="G101" s="42" t="s">
        <v>100</v>
      </c>
      <c r="H101" s="41" t="s">
        <v>100</v>
      </c>
      <c r="I101" s="26">
        <v>12</v>
      </c>
      <c r="J101" s="26">
        <v>12</v>
      </c>
      <c r="K101" s="26">
        <v>12</v>
      </c>
      <c r="L101" s="26">
        <v>12</v>
      </c>
      <c r="M101" s="42" t="s">
        <v>100</v>
      </c>
      <c r="N101" s="42" t="s">
        <v>100</v>
      </c>
      <c r="O101" s="132"/>
    </row>
    <row r="102" spans="1:15" ht="15" customHeight="1" x14ac:dyDescent="0.25">
      <c r="A102" s="112" t="s">
        <v>93</v>
      </c>
      <c r="B102" s="113"/>
      <c r="C102" s="114"/>
      <c r="D102" s="45" t="s">
        <v>6</v>
      </c>
      <c r="E102" s="40">
        <f>SUM(F102:N102)</f>
        <v>130972.21525000001</v>
      </c>
      <c r="F102" s="40">
        <f>SUM(F103:F104)</f>
        <v>22883.725590000002</v>
      </c>
      <c r="G102" s="55">
        <f>SUM(G103:G104)</f>
        <v>26141.489659999999</v>
      </c>
      <c r="H102" s="153">
        <f>SUM(H103:H104)</f>
        <v>27192</v>
      </c>
      <c r="I102" s="154"/>
      <c r="J102" s="154"/>
      <c r="K102" s="154"/>
      <c r="L102" s="155"/>
      <c r="M102" s="55">
        <f t="shared" ref="M102:N102" si="31">SUM(M103:M104)</f>
        <v>27314</v>
      </c>
      <c r="N102" s="55">
        <f t="shared" si="31"/>
        <v>27441</v>
      </c>
      <c r="O102" s="165" t="s">
        <v>81</v>
      </c>
    </row>
    <row r="103" spans="1:15" ht="38.25" x14ac:dyDescent="0.25">
      <c r="A103" s="115"/>
      <c r="B103" s="116"/>
      <c r="C103" s="117"/>
      <c r="D103" s="45" t="s">
        <v>7</v>
      </c>
      <c r="E103" s="40">
        <f>SUM(F103:N103)</f>
        <v>103235</v>
      </c>
      <c r="F103" s="40">
        <f>F94</f>
        <v>15066</v>
      </c>
      <c r="G103" s="40">
        <f>G94</f>
        <v>20679</v>
      </c>
      <c r="H103" s="153">
        <v>22373</v>
      </c>
      <c r="I103" s="154"/>
      <c r="J103" s="154"/>
      <c r="K103" s="154"/>
      <c r="L103" s="155"/>
      <c r="M103" s="40">
        <f t="shared" ref="M103:N104" si="32">M94</f>
        <v>22495</v>
      </c>
      <c r="N103" s="40">
        <f t="shared" si="32"/>
        <v>22622</v>
      </c>
      <c r="O103" s="166"/>
    </row>
    <row r="104" spans="1:15" ht="38.25" x14ac:dyDescent="0.25">
      <c r="A104" s="118"/>
      <c r="B104" s="119"/>
      <c r="C104" s="120"/>
      <c r="D104" s="45" t="s">
        <v>8</v>
      </c>
      <c r="E104" s="40">
        <f>SUM(F104:N104)</f>
        <v>27737.215250000001</v>
      </c>
      <c r="F104" s="40">
        <f>F95</f>
        <v>7817.72559</v>
      </c>
      <c r="G104" s="40">
        <f>G95</f>
        <v>5462.4896600000002</v>
      </c>
      <c r="H104" s="153">
        <v>4819</v>
      </c>
      <c r="I104" s="154"/>
      <c r="J104" s="154"/>
      <c r="K104" s="154"/>
      <c r="L104" s="155"/>
      <c r="M104" s="40">
        <f t="shared" si="32"/>
        <v>4819</v>
      </c>
      <c r="N104" s="40">
        <f t="shared" si="32"/>
        <v>4819</v>
      </c>
      <c r="O104" s="167"/>
    </row>
    <row r="105" spans="1:15" x14ac:dyDescent="0.25">
      <c r="A105" s="139" t="s">
        <v>94</v>
      </c>
      <c r="B105" s="140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1"/>
    </row>
    <row r="106" spans="1:15" ht="15" customHeight="1" x14ac:dyDescent="0.25">
      <c r="A106" s="105">
        <v>1</v>
      </c>
      <c r="B106" s="108" t="s">
        <v>49</v>
      </c>
      <c r="C106" s="102" t="s">
        <v>39</v>
      </c>
      <c r="D106" s="50" t="s">
        <v>6</v>
      </c>
      <c r="E106" s="55">
        <f t="shared" ref="E106:E111" si="33">SUM(F106:N106)</f>
        <v>12410</v>
      </c>
      <c r="F106" s="40">
        <f>SUM(F107:F108)</f>
        <v>2500</v>
      </c>
      <c r="G106" s="55">
        <f>SUM(G107:G108)</f>
        <v>2500</v>
      </c>
      <c r="H106" s="84">
        <f>SUM(H107:L108)</f>
        <v>2470</v>
      </c>
      <c r="I106" s="85"/>
      <c r="J106" s="85"/>
      <c r="K106" s="85"/>
      <c r="L106" s="86"/>
      <c r="M106" s="55">
        <f t="shared" ref="M106:N106" si="34">SUM(M107:M108)</f>
        <v>2470</v>
      </c>
      <c r="N106" s="55">
        <f t="shared" si="34"/>
        <v>2470</v>
      </c>
      <c r="O106" s="130" t="s">
        <v>81</v>
      </c>
    </row>
    <row r="107" spans="1:15" ht="38.25" x14ac:dyDescent="0.25">
      <c r="A107" s="106"/>
      <c r="B107" s="109"/>
      <c r="C107" s="103"/>
      <c r="D107" s="50" t="s">
        <v>7</v>
      </c>
      <c r="E107" s="46">
        <f t="shared" si="33"/>
        <v>0</v>
      </c>
      <c r="F107" s="39">
        <f>F110+F116</f>
        <v>0</v>
      </c>
      <c r="G107" s="39">
        <f>G110+G116</f>
        <v>0</v>
      </c>
      <c r="H107" s="81">
        <f>H110+H116</f>
        <v>0</v>
      </c>
      <c r="I107" s="82"/>
      <c r="J107" s="82"/>
      <c r="K107" s="82"/>
      <c r="L107" s="83"/>
      <c r="M107" s="39">
        <f t="shared" ref="M107:N107" si="35">M110+M116</f>
        <v>0</v>
      </c>
      <c r="N107" s="39">
        <f t="shared" si="35"/>
        <v>0</v>
      </c>
      <c r="O107" s="131"/>
    </row>
    <row r="108" spans="1:15" ht="40.5" customHeight="1" x14ac:dyDescent="0.25">
      <c r="A108" s="107"/>
      <c r="B108" s="110"/>
      <c r="C108" s="104"/>
      <c r="D108" s="50" t="s">
        <v>8</v>
      </c>
      <c r="E108" s="46">
        <f t="shared" si="33"/>
        <v>12410</v>
      </c>
      <c r="F108" s="39">
        <f>F111+F117+F121+F125+F130+F135+F139+F143</f>
        <v>2500</v>
      </c>
      <c r="G108" s="39">
        <f>G111+G117+G121+G125+G130+G135+G139+G143</f>
        <v>2500</v>
      </c>
      <c r="H108" s="81">
        <f>H111+H117+H121+H125+H130+H135+H139+H143</f>
        <v>2470</v>
      </c>
      <c r="I108" s="82"/>
      <c r="J108" s="82"/>
      <c r="K108" s="82"/>
      <c r="L108" s="83"/>
      <c r="M108" s="39">
        <f t="shared" ref="M108:N108" si="36">M111+M117+M121+M125+M130+M135+M139+M143</f>
        <v>2470</v>
      </c>
      <c r="N108" s="39">
        <f t="shared" si="36"/>
        <v>2470</v>
      </c>
      <c r="O108" s="132"/>
    </row>
    <row r="109" spans="1:15" ht="15" customHeight="1" x14ac:dyDescent="0.25">
      <c r="A109" s="124" t="s">
        <v>19</v>
      </c>
      <c r="B109" s="121" t="s">
        <v>50</v>
      </c>
      <c r="C109" s="102" t="s">
        <v>39</v>
      </c>
      <c r="D109" s="50" t="s">
        <v>6</v>
      </c>
      <c r="E109" s="46">
        <f t="shared" si="33"/>
        <v>2965</v>
      </c>
      <c r="F109" s="39">
        <f>SUM(F110:F111)</f>
        <v>595</v>
      </c>
      <c r="G109" s="39">
        <f>SUM(G110:G111)</f>
        <v>585</v>
      </c>
      <c r="H109" s="81">
        <f>SUM(H110:L111)</f>
        <v>595</v>
      </c>
      <c r="I109" s="82"/>
      <c r="J109" s="82"/>
      <c r="K109" s="82"/>
      <c r="L109" s="83"/>
      <c r="M109" s="39">
        <f t="shared" ref="M109:N109" si="37">SUM(M110:M111)</f>
        <v>595</v>
      </c>
      <c r="N109" s="39">
        <f t="shared" si="37"/>
        <v>595</v>
      </c>
      <c r="O109" s="121" t="s">
        <v>14</v>
      </c>
    </row>
    <row r="110" spans="1:15" ht="38.25" x14ac:dyDescent="0.25">
      <c r="A110" s="125"/>
      <c r="B110" s="122"/>
      <c r="C110" s="103"/>
      <c r="D110" s="50" t="s">
        <v>7</v>
      </c>
      <c r="E110" s="46">
        <f t="shared" si="33"/>
        <v>0</v>
      </c>
      <c r="F110" s="39">
        <v>0</v>
      </c>
      <c r="G110" s="39">
        <v>0</v>
      </c>
      <c r="H110" s="81">
        <v>0</v>
      </c>
      <c r="I110" s="82"/>
      <c r="J110" s="82"/>
      <c r="K110" s="82"/>
      <c r="L110" s="83"/>
      <c r="M110" s="46">
        <v>0</v>
      </c>
      <c r="N110" s="46">
        <v>0</v>
      </c>
      <c r="O110" s="122"/>
    </row>
    <row r="111" spans="1:15" ht="42.75" customHeight="1" x14ac:dyDescent="0.25">
      <c r="A111" s="126"/>
      <c r="B111" s="123"/>
      <c r="C111" s="104"/>
      <c r="D111" s="50" t="s">
        <v>8</v>
      </c>
      <c r="E111" s="46">
        <f t="shared" si="33"/>
        <v>2965</v>
      </c>
      <c r="F111" s="39">
        <v>595</v>
      </c>
      <c r="G111" s="39">
        <v>585</v>
      </c>
      <c r="H111" s="99">
        <v>595</v>
      </c>
      <c r="I111" s="100"/>
      <c r="J111" s="100"/>
      <c r="K111" s="100"/>
      <c r="L111" s="101"/>
      <c r="M111" s="46">
        <v>595</v>
      </c>
      <c r="N111" s="46">
        <v>595</v>
      </c>
      <c r="O111" s="123"/>
    </row>
    <row r="112" spans="1:15" ht="15.75" customHeight="1" x14ac:dyDescent="0.25">
      <c r="A112" s="88"/>
      <c r="B112" s="121" t="s">
        <v>122</v>
      </c>
      <c r="C112" s="136" t="s">
        <v>81</v>
      </c>
      <c r="D112" s="165" t="s">
        <v>81</v>
      </c>
      <c r="E112" s="88" t="s">
        <v>10</v>
      </c>
      <c r="F112" s="90">
        <v>2023</v>
      </c>
      <c r="G112" s="88" t="s">
        <v>142</v>
      </c>
      <c r="H112" s="90">
        <v>2025</v>
      </c>
      <c r="I112" s="162" t="s">
        <v>76</v>
      </c>
      <c r="J112" s="163"/>
      <c r="K112" s="163"/>
      <c r="L112" s="164"/>
      <c r="M112" s="60" t="s">
        <v>78</v>
      </c>
      <c r="N112" s="60" t="s">
        <v>79</v>
      </c>
      <c r="O112" s="130" t="s">
        <v>81</v>
      </c>
    </row>
    <row r="113" spans="1:17" ht="14.25" customHeight="1" x14ac:dyDescent="0.25">
      <c r="A113" s="111"/>
      <c r="B113" s="122"/>
      <c r="C113" s="137"/>
      <c r="D113" s="166"/>
      <c r="E113" s="89"/>
      <c r="F113" s="91"/>
      <c r="G113" s="89"/>
      <c r="H113" s="91"/>
      <c r="I113" s="39" t="s">
        <v>72</v>
      </c>
      <c r="J113" s="39" t="s">
        <v>73</v>
      </c>
      <c r="K113" s="39" t="s">
        <v>74</v>
      </c>
      <c r="L113" s="39" t="s">
        <v>75</v>
      </c>
      <c r="M113" s="61"/>
      <c r="N113" s="61"/>
      <c r="O113" s="131"/>
    </row>
    <row r="114" spans="1:17" ht="48.75" customHeight="1" x14ac:dyDescent="0.25">
      <c r="A114" s="89"/>
      <c r="B114" s="123"/>
      <c r="C114" s="138"/>
      <c r="D114" s="167"/>
      <c r="E114" s="41" t="s">
        <v>117</v>
      </c>
      <c r="F114" s="26" t="s">
        <v>106</v>
      </c>
      <c r="G114" s="41" t="s">
        <v>117</v>
      </c>
      <c r="H114" s="41" t="s">
        <v>117</v>
      </c>
      <c r="I114" s="26" t="s">
        <v>106</v>
      </c>
      <c r="J114" s="26">
        <v>50.42</v>
      </c>
      <c r="K114" s="26">
        <v>50</v>
      </c>
      <c r="L114" s="26">
        <v>100</v>
      </c>
      <c r="M114" s="41" t="s">
        <v>117</v>
      </c>
      <c r="N114" s="41" t="s">
        <v>117</v>
      </c>
      <c r="O114" s="132"/>
    </row>
    <row r="115" spans="1:17" ht="15" customHeight="1" x14ac:dyDescent="0.25">
      <c r="A115" s="124" t="s">
        <v>20</v>
      </c>
      <c r="B115" s="121" t="s">
        <v>51</v>
      </c>
      <c r="C115" s="102" t="s">
        <v>39</v>
      </c>
      <c r="D115" s="50" t="s">
        <v>6</v>
      </c>
      <c r="E115" s="46">
        <f>SUM(F115:N115)</f>
        <v>6025</v>
      </c>
      <c r="F115" s="39">
        <f>SUM(F116:F117)</f>
        <v>1235</v>
      </c>
      <c r="G115" s="39">
        <f>SUM(G116:G117)</f>
        <v>1265</v>
      </c>
      <c r="H115" s="81">
        <f>SUM(H116:L117)</f>
        <v>1175</v>
      </c>
      <c r="I115" s="82"/>
      <c r="J115" s="82"/>
      <c r="K115" s="82"/>
      <c r="L115" s="83"/>
      <c r="M115" s="39">
        <f t="shared" ref="M115:N115" si="38">SUM(M116:M117)</f>
        <v>1175</v>
      </c>
      <c r="N115" s="39">
        <f t="shared" si="38"/>
        <v>1175</v>
      </c>
      <c r="O115" s="121" t="s">
        <v>14</v>
      </c>
    </row>
    <row r="116" spans="1:17" ht="38.25" x14ac:dyDescent="0.25">
      <c r="A116" s="125"/>
      <c r="B116" s="122"/>
      <c r="C116" s="103"/>
      <c r="D116" s="50" t="s">
        <v>7</v>
      </c>
      <c r="E116" s="46">
        <f>SUM(F116:N116)</f>
        <v>0</v>
      </c>
      <c r="F116" s="39">
        <v>0</v>
      </c>
      <c r="G116" s="39">
        <v>0</v>
      </c>
      <c r="H116" s="81">
        <v>0</v>
      </c>
      <c r="I116" s="82"/>
      <c r="J116" s="82"/>
      <c r="K116" s="82"/>
      <c r="L116" s="83"/>
      <c r="M116" s="46">
        <v>0</v>
      </c>
      <c r="N116" s="46">
        <v>0</v>
      </c>
      <c r="O116" s="122"/>
    </row>
    <row r="117" spans="1:17" ht="41.25" customHeight="1" x14ac:dyDescent="0.25">
      <c r="A117" s="126"/>
      <c r="B117" s="123"/>
      <c r="C117" s="104"/>
      <c r="D117" s="50" t="s">
        <v>8</v>
      </c>
      <c r="E117" s="46">
        <f>SUM(F117:N117)</f>
        <v>6025</v>
      </c>
      <c r="F117" s="39">
        <v>1235</v>
      </c>
      <c r="G117" s="46">
        <v>1265</v>
      </c>
      <c r="H117" s="99">
        <v>1175</v>
      </c>
      <c r="I117" s="100"/>
      <c r="J117" s="100"/>
      <c r="K117" s="100"/>
      <c r="L117" s="101"/>
      <c r="M117" s="46">
        <v>1175</v>
      </c>
      <c r="N117" s="46">
        <v>1175</v>
      </c>
      <c r="O117" s="123"/>
    </row>
    <row r="118" spans="1:17" ht="15.75" customHeight="1" x14ac:dyDescent="0.25">
      <c r="A118" s="88"/>
      <c r="B118" s="121" t="s">
        <v>126</v>
      </c>
      <c r="C118" s="102" t="s">
        <v>81</v>
      </c>
      <c r="D118" s="130" t="s">
        <v>81</v>
      </c>
      <c r="E118" s="92" t="s">
        <v>10</v>
      </c>
      <c r="F118" s="94">
        <v>2023</v>
      </c>
      <c r="G118" s="92" t="s">
        <v>142</v>
      </c>
      <c r="H118" s="94">
        <v>2025</v>
      </c>
      <c r="I118" s="96" t="s">
        <v>76</v>
      </c>
      <c r="J118" s="97"/>
      <c r="K118" s="97"/>
      <c r="L118" s="98"/>
      <c r="M118" s="64" t="s">
        <v>78</v>
      </c>
      <c r="N118" s="64" t="s">
        <v>79</v>
      </c>
      <c r="O118" s="130" t="s">
        <v>81</v>
      </c>
    </row>
    <row r="119" spans="1:17" ht="14.25" customHeight="1" x14ac:dyDescent="0.25">
      <c r="A119" s="111"/>
      <c r="B119" s="122"/>
      <c r="C119" s="103"/>
      <c r="D119" s="131"/>
      <c r="E119" s="93"/>
      <c r="F119" s="95"/>
      <c r="G119" s="93"/>
      <c r="H119" s="95"/>
      <c r="I119" s="46" t="s">
        <v>72</v>
      </c>
      <c r="J119" s="46" t="s">
        <v>73</v>
      </c>
      <c r="K119" s="46" t="s">
        <v>74</v>
      </c>
      <c r="L119" s="46" t="s">
        <v>75</v>
      </c>
      <c r="M119" s="65"/>
      <c r="N119" s="65"/>
      <c r="O119" s="131"/>
    </row>
    <row r="120" spans="1:17" ht="14.25" customHeight="1" x14ac:dyDescent="0.25">
      <c r="A120" s="89"/>
      <c r="B120" s="123"/>
      <c r="C120" s="104"/>
      <c r="D120" s="132"/>
      <c r="E120" s="41" t="s">
        <v>117</v>
      </c>
      <c r="F120" s="26" t="s">
        <v>106</v>
      </c>
      <c r="G120" s="41" t="s">
        <v>117</v>
      </c>
      <c r="H120" s="41" t="s">
        <v>117</v>
      </c>
      <c r="I120" s="26" t="s">
        <v>106</v>
      </c>
      <c r="J120" s="26">
        <v>68.930000000000007</v>
      </c>
      <c r="K120" s="26">
        <v>95</v>
      </c>
      <c r="L120" s="26">
        <v>100</v>
      </c>
      <c r="M120" s="41" t="s">
        <v>117</v>
      </c>
      <c r="N120" s="41" t="s">
        <v>117</v>
      </c>
      <c r="O120" s="132"/>
    </row>
    <row r="121" spans="1:17" ht="38.25" x14ac:dyDescent="0.25">
      <c r="A121" s="44" t="s">
        <v>26</v>
      </c>
      <c r="B121" s="50" t="s">
        <v>52</v>
      </c>
      <c r="C121" s="37" t="s">
        <v>39</v>
      </c>
      <c r="D121" s="50" t="s">
        <v>8</v>
      </c>
      <c r="E121" s="46">
        <f>SUM(F121:N121)</f>
        <v>400</v>
      </c>
      <c r="F121" s="39">
        <v>0</v>
      </c>
      <c r="G121" s="39">
        <v>100</v>
      </c>
      <c r="H121" s="99">
        <v>100</v>
      </c>
      <c r="I121" s="100"/>
      <c r="J121" s="100"/>
      <c r="K121" s="100"/>
      <c r="L121" s="101"/>
      <c r="M121" s="39">
        <v>100</v>
      </c>
      <c r="N121" s="39">
        <v>100</v>
      </c>
      <c r="O121" s="50" t="s">
        <v>14</v>
      </c>
      <c r="Q121" s="80"/>
    </row>
    <row r="122" spans="1:17" ht="14.25" customHeight="1" x14ac:dyDescent="0.25">
      <c r="A122" s="88"/>
      <c r="B122" s="121" t="s">
        <v>127</v>
      </c>
      <c r="C122" s="102" t="s">
        <v>81</v>
      </c>
      <c r="D122" s="130" t="s">
        <v>81</v>
      </c>
      <c r="E122" s="92" t="s">
        <v>10</v>
      </c>
      <c r="F122" s="94">
        <v>2023</v>
      </c>
      <c r="G122" s="92" t="s">
        <v>142</v>
      </c>
      <c r="H122" s="94">
        <v>2025</v>
      </c>
      <c r="I122" s="96" t="s">
        <v>76</v>
      </c>
      <c r="J122" s="97"/>
      <c r="K122" s="97"/>
      <c r="L122" s="98"/>
      <c r="M122" s="64" t="s">
        <v>78</v>
      </c>
      <c r="N122" s="64" t="s">
        <v>79</v>
      </c>
      <c r="O122" s="130" t="s">
        <v>81</v>
      </c>
    </row>
    <row r="123" spans="1:17" ht="12.75" customHeight="1" x14ac:dyDescent="0.25">
      <c r="A123" s="111"/>
      <c r="B123" s="122"/>
      <c r="C123" s="103"/>
      <c r="D123" s="131"/>
      <c r="E123" s="93"/>
      <c r="F123" s="95"/>
      <c r="G123" s="93"/>
      <c r="H123" s="95"/>
      <c r="I123" s="46" t="s">
        <v>72</v>
      </c>
      <c r="J123" s="46" t="s">
        <v>73</v>
      </c>
      <c r="K123" s="46" t="s">
        <v>74</v>
      </c>
      <c r="L123" s="46" t="s">
        <v>75</v>
      </c>
      <c r="M123" s="65"/>
      <c r="N123" s="65"/>
      <c r="O123" s="131"/>
    </row>
    <row r="124" spans="1:17" ht="13.5" customHeight="1" x14ac:dyDescent="0.25">
      <c r="A124" s="89"/>
      <c r="B124" s="123"/>
      <c r="C124" s="104"/>
      <c r="D124" s="132"/>
      <c r="E124" s="26">
        <v>100</v>
      </c>
      <c r="F124" s="26" t="s">
        <v>106</v>
      </c>
      <c r="G124" s="26">
        <v>100</v>
      </c>
      <c r="H124" s="26">
        <v>100</v>
      </c>
      <c r="I124" s="26" t="s">
        <v>106</v>
      </c>
      <c r="J124" s="26" t="s">
        <v>106</v>
      </c>
      <c r="K124" s="26">
        <v>50</v>
      </c>
      <c r="L124" s="26">
        <v>100</v>
      </c>
      <c r="M124" s="26">
        <v>100</v>
      </c>
      <c r="N124" s="26">
        <v>100</v>
      </c>
      <c r="O124" s="132"/>
    </row>
    <row r="125" spans="1:17" ht="61.5" customHeight="1" x14ac:dyDescent="0.25">
      <c r="A125" s="51" t="s">
        <v>35</v>
      </c>
      <c r="B125" s="72" t="s">
        <v>63</v>
      </c>
      <c r="C125" s="70" t="s">
        <v>39</v>
      </c>
      <c r="D125" s="66" t="s">
        <v>8</v>
      </c>
      <c r="E125" s="73">
        <f>SUM(F125:N126)</f>
        <v>0</v>
      </c>
      <c r="F125" s="68">
        <v>0</v>
      </c>
      <c r="G125" s="68">
        <v>0</v>
      </c>
      <c r="H125" s="184">
        <v>0</v>
      </c>
      <c r="I125" s="185"/>
      <c r="J125" s="185"/>
      <c r="K125" s="185"/>
      <c r="L125" s="186"/>
      <c r="M125" s="74">
        <v>0</v>
      </c>
      <c r="N125" s="74">
        <v>0</v>
      </c>
      <c r="O125" s="66" t="s">
        <v>12</v>
      </c>
      <c r="P125" s="15"/>
    </row>
    <row r="126" spans="1:17" ht="3" customHeight="1" x14ac:dyDescent="0.25">
      <c r="A126" s="63"/>
      <c r="B126" s="75"/>
      <c r="C126" s="71"/>
      <c r="D126" s="67"/>
      <c r="E126" s="76"/>
      <c r="F126" s="69"/>
      <c r="G126" s="69"/>
      <c r="H126" s="62"/>
      <c r="I126" s="77"/>
      <c r="J126" s="77"/>
      <c r="K126" s="77"/>
      <c r="L126" s="78"/>
      <c r="M126" s="79"/>
      <c r="N126" s="79"/>
      <c r="O126" s="67"/>
      <c r="P126" s="15"/>
    </row>
    <row r="127" spans="1:17" ht="16.5" customHeight="1" x14ac:dyDescent="0.25">
      <c r="A127" s="88"/>
      <c r="B127" s="121" t="s">
        <v>128</v>
      </c>
      <c r="C127" s="102" t="s">
        <v>81</v>
      </c>
      <c r="D127" s="130" t="s">
        <v>81</v>
      </c>
      <c r="E127" s="92" t="s">
        <v>10</v>
      </c>
      <c r="F127" s="94">
        <v>2023</v>
      </c>
      <c r="G127" s="92" t="s">
        <v>142</v>
      </c>
      <c r="H127" s="94">
        <v>2025</v>
      </c>
      <c r="I127" s="96" t="s">
        <v>76</v>
      </c>
      <c r="J127" s="97"/>
      <c r="K127" s="97"/>
      <c r="L127" s="98"/>
      <c r="M127" s="64" t="s">
        <v>78</v>
      </c>
      <c r="N127" s="64" t="s">
        <v>79</v>
      </c>
      <c r="O127" s="130" t="s">
        <v>81</v>
      </c>
      <c r="P127" s="15"/>
    </row>
    <row r="128" spans="1:17" ht="15" customHeight="1" x14ac:dyDescent="0.25">
      <c r="A128" s="111"/>
      <c r="B128" s="122"/>
      <c r="C128" s="103"/>
      <c r="D128" s="131"/>
      <c r="E128" s="93"/>
      <c r="F128" s="95"/>
      <c r="G128" s="93"/>
      <c r="H128" s="95"/>
      <c r="I128" s="46" t="s">
        <v>72</v>
      </c>
      <c r="J128" s="46" t="s">
        <v>73</v>
      </c>
      <c r="K128" s="46" t="s">
        <v>74</v>
      </c>
      <c r="L128" s="46" t="s">
        <v>75</v>
      </c>
      <c r="M128" s="65"/>
      <c r="N128" s="65"/>
      <c r="O128" s="131"/>
      <c r="P128" s="15"/>
    </row>
    <row r="129" spans="1:16" ht="33" customHeight="1" x14ac:dyDescent="0.25">
      <c r="A129" s="89"/>
      <c r="B129" s="123"/>
      <c r="C129" s="104"/>
      <c r="D129" s="132"/>
      <c r="E129" s="26">
        <v>100</v>
      </c>
      <c r="F129" s="26" t="s">
        <v>106</v>
      </c>
      <c r="G129" s="41" t="s">
        <v>117</v>
      </c>
      <c r="H129" s="26" t="s">
        <v>106</v>
      </c>
      <c r="I129" s="26" t="s">
        <v>106</v>
      </c>
      <c r="J129" s="26" t="s">
        <v>106</v>
      </c>
      <c r="K129" s="26" t="s">
        <v>106</v>
      </c>
      <c r="L129" s="26" t="s">
        <v>106</v>
      </c>
      <c r="M129" s="26" t="s">
        <v>106</v>
      </c>
      <c r="N129" s="26" t="s">
        <v>106</v>
      </c>
      <c r="O129" s="132"/>
      <c r="P129" s="15"/>
    </row>
    <row r="130" spans="1:16" ht="15" customHeight="1" x14ac:dyDescent="0.25">
      <c r="A130" s="124" t="s">
        <v>29</v>
      </c>
      <c r="B130" s="121" t="s">
        <v>64</v>
      </c>
      <c r="C130" s="102" t="s">
        <v>39</v>
      </c>
      <c r="D130" s="121" t="s">
        <v>123</v>
      </c>
      <c r="E130" s="173">
        <f>SUM(F130:N131)</f>
        <v>0</v>
      </c>
      <c r="F130" s="182">
        <v>0</v>
      </c>
      <c r="G130" s="182">
        <v>0</v>
      </c>
      <c r="H130" s="184">
        <v>0</v>
      </c>
      <c r="I130" s="185"/>
      <c r="J130" s="185"/>
      <c r="K130" s="185"/>
      <c r="L130" s="186"/>
      <c r="M130" s="74">
        <v>0</v>
      </c>
      <c r="N130" s="74">
        <v>0</v>
      </c>
      <c r="O130" s="121" t="s">
        <v>12</v>
      </c>
    </row>
    <row r="131" spans="1:16" ht="38.25" customHeight="1" x14ac:dyDescent="0.25">
      <c r="A131" s="126"/>
      <c r="B131" s="123"/>
      <c r="C131" s="104"/>
      <c r="D131" s="123"/>
      <c r="E131" s="174"/>
      <c r="F131" s="183"/>
      <c r="G131" s="183"/>
      <c r="H131" s="62"/>
      <c r="I131" s="77"/>
      <c r="J131" s="77"/>
      <c r="K131" s="77"/>
      <c r="L131" s="78"/>
      <c r="M131" s="79"/>
      <c r="N131" s="79"/>
      <c r="O131" s="123"/>
    </row>
    <row r="132" spans="1:16" ht="15.75" customHeight="1" x14ac:dyDescent="0.25">
      <c r="A132" s="88"/>
      <c r="B132" s="121" t="s">
        <v>129</v>
      </c>
      <c r="C132" s="102" t="s">
        <v>81</v>
      </c>
      <c r="D132" s="130" t="s">
        <v>81</v>
      </c>
      <c r="E132" s="92" t="s">
        <v>10</v>
      </c>
      <c r="F132" s="94">
        <v>2023</v>
      </c>
      <c r="G132" s="92" t="s">
        <v>142</v>
      </c>
      <c r="H132" s="94">
        <v>2025</v>
      </c>
      <c r="I132" s="96" t="s">
        <v>76</v>
      </c>
      <c r="J132" s="97"/>
      <c r="K132" s="97"/>
      <c r="L132" s="98"/>
      <c r="M132" s="64" t="s">
        <v>78</v>
      </c>
      <c r="N132" s="64" t="s">
        <v>79</v>
      </c>
      <c r="O132" s="130" t="s">
        <v>81</v>
      </c>
    </row>
    <row r="133" spans="1:16" ht="15.75" customHeight="1" x14ac:dyDescent="0.25">
      <c r="A133" s="111"/>
      <c r="B133" s="122"/>
      <c r="C133" s="103"/>
      <c r="D133" s="131"/>
      <c r="E133" s="93"/>
      <c r="F133" s="95"/>
      <c r="G133" s="93"/>
      <c r="H133" s="95"/>
      <c r="I133" s="46" t="s">
        <v>72</v>
      </c>
      <c r="J133" s="46" t="s">
        <v>73</v>
      </c>
      <c r="K133" s="46" t="s">
        <v>74</v>
      </c>
      <c r="L133" s="46" t="s">
        <v>75</v>
      </c>
      <c r="M133" s="65"/>
      <c r="N133" s="65"/>
      <c r="O133" s="131"/>
    </row>
    <row r="134" spans="1:16" ht="15" customHeight="1" x14ac:dyDescent="0.25">
      <c r="A134" s="89"/>
      <c r="B134" s="123"/>
      <c r="C134" s="104"/>
      <c r="D134" s="132"/>
      <c r="E134" s="41" t="s">
        <v>117</v>
      </c>
      <c r="F134" s="41" t="s">
        <v>106</v>
      </c>
      <c r="G134" s="41" t="s">
        <v>106</v>
      </c>
      <c r="H134" s="41" t="s">
        <v>117</v>
      </c>
      <c r="I134" s="26" t="s">
        <v>106</v>
      </c>
      <c r="J134" s="26" t="s">
        <v>106</v>
      </c>
      <c r="K134" s="26" t="s">
        <v>106</v>
      </c>
      <c r="L134" s="26">
        <v>100</v>
      </c>
      <c r="M134" s="41" t="s">
        <v>117</v>
      </c>
      <c r="N134" s="41" t="s">
        <v>117</v>
      </c>
      <c r="O134" s="132"/>
    </row>
    <row r="135" spans="1:16" ht="79.5" customHeight="1" x14ac:dyDescent="0.25">
      <c r="A135" s="124" t="s">
        <v>27</v>
      </c>
      <c r="B135" s="50" t="s">
        <v>55</v>
      </c>
      <c r="C135" s="37" t="s">
        <v>39</v>
      </c>
      <c r="D135" s="52" t="s">
        <v>123</v>
      </c>
      <c r="E135" s="46">
        <f>SUM(F135:N135)</f>
        <v>1350</v>
      </c>
      <c r="F135" s="39">
        <v>350</v>
      </c>
      <c r="G135" s="46">
        <v>250</v>
      </c>
      <c r="H135" s="81">
        <v>250</v>
      </c>
      <c r="I135" s="82"/>
      <c r="J135" s="82"/>
      <c r="K135" s="82"/>
      <c r="L135" s="83"/>
      <c r="M135" s="46">
        <v>250</v>
      </c>
      <c r="N135" s="46">
        <v>250</v>
      </c>
      <c r="O135" s="52" t="s">
        <v>14</v>
      </c>
    </row>
    <row r="136" spans="1:16" ht="13.5" customHeight="1" x14ac:dyDescent="0.25">
      <c r="A136" s="125"/>
      <c r="B136" s="121" t="s">
        <v>130</v>
      </c>
      <c r="C136" s="102" t="s">
        <v>81</v>
      </c>
      <c r="D136" s="130" t="s">
        <v>81</v>
      </c>
      <c r="E136" s="92" t="s">
        <v>10</v>
      </c>
      <c r="F136" s="94">
        <v>2023</v>
      </c>
      <c r="G136" s="92" t="s">
        <v>142</v>
      </c>
      <c r="H136" s="94">
        <v>2025</v>
      </c>
      <c r="I136" s="96" t="s">
        <v>76</v>
      </c>
      <c r="J136" s="97"/>
      <c r="K136" s="97"/>
      <c r="L136" s="98"/>
      <c r="M136" s="64" t="s">
        <v>78</v>
      </c>
      <c r="N136" s="64" t="s">
        <v>79</v>
      </c>
      <c r="O136" s="130" t="s">
        <v>81</v>
      </c>
    </row>
    <row r="137" spans="1:16" ht="12" customHeight="1" x14ac:dyDescent="0.25">
      <c r="A137" s="125"/>
      <c r="B137" s="122"/>
      <c r="C137" s="103"/>
      <c r="D137" s="131"/>
      <c r="E137" s="93"/>
      <c r="F137" s="95"/>
      <c r="G137" s="93"/>
      <c r="H137" s="95"/>
      <c r="I137" s="46" t="s">
        <v>72</v>
      </c>
      <c r="J137" s="46" t="s">
        <v>73</v>
      </c>
      <c r="K137" s="46" t="s">
        <v>74</v>
      </c>
      <c r="L137" s="46" t="s">
        <v>75</v>
      </c>
      <c r="M137" s="65"/>
      <c r="N137" s="65"/>
      <c r="O137" s="131"/>
    </row>
    <row r="138" spans="1:16" ht="52.5" customHeight="1" x14ac:dyDescent="0.25">
      <c r="A138" s="126"/>
      <c r="B138" s="123"/>
      <c r="C138" s="104"/>
      <c r="D138" s="132"/>
      <c r="E138" s="41" t="s">
        <v>117</v>
      </c>
      <c r="F138" s="26" t="s">
        <v>106</v>
      </c>
      <c r="G138" s="26">
        <v>100</v>
      </c>
      <c r="H138" s="41" t="s">
        <v>117</v>
      </c>
      <c r="I138" s="26" t="s">
        <v>106</v>
      </c>
      <c r="J138" s="26" t="s">
        <v>106</v>
      </c>
      <c r="K138" s="26" t="s">
        <v>106</v>
      </c>
      <c r="L138" s="26">
        <v>100</v>
      </c>
      <c r="M138" s="26">
        <v>100</v>
      </c>
      <c r="N138" s="26">
        <v>100</v>
      </c>
      <c r="O138" s="132"/>
    </row>
    <row r="139" spans="1:16" ht="41.25" customHeight="1" x14ac:dyDescent="0.25">
      <c r="A139" s="187" t="s">
        <v>65</v>
      </c>
      <c r="B139" s="50" t="s">
        <v>56</v>
      </c>
      <c r="C139" s="37" t="s">
        <v>39</v>
      </c>
      <c r="D139" s="50" t="s">
        <v>8</v>
      </c>
      <c r="E139" s="46">
        <f>SUM(F139:N139)</f>
        <v>1670</v>
      </c>
      <c r="F139" s="39">
        <v>320</v>
      </c>
      <c r="G139" s="46">
        <v>300</v>
      </c>
      <c r="H139" s="99">
        <v>350</v>
      </c>
      <c r="I139" s="100"/>
      <c r="J139" s="100"/>
      <c r="K139" s="100"/>
      <c r="L139" s="101"/>
      <c r="M139" s="46">
        <v>350</v>
      </c>
      <c r="N139" s="46">
        <v>350</v>
      </c>
      <c r="O139" s="52" t="s">
        <v>14</v>
      </c>
    </row>
    <row r="140" spans="1:16" ht="14.25" customHeight="1" x14ac:dyDescent="0.25">
      <c r="A140" s="188"/>
      <c r="B140" s="121" t="s">
        <v>131</v>
      </c>
      <c r="C140" s="102" t="s">
        <v>81</v>
      </c>
      <c r="D140" s="130" t="s">
        <v>81</v>
      </c>
      <c r="E140" s="92" t="s">
        <v>10</v>
      </c>
      <c r="F140" s="94">
        <v>2023</v>
      </c>
      <c r="G140" s="92" t="s">
        <v>142</v>
      </c>
      <c r="H140" s="94">
        <v>2025</v>
      </c>
      <c r="I140" s="96" t="s">
        <v>76</v>
      </c>
      <c r="J140" s="97"/>
      <c r="K140" s="97"/>
      <c r="L140" s="98"/>
      <c r="M140" s="64" t="s">
        <v>78</v>
      </c>
      <c r="N140" s="64" t="s">
        <v>79</v>
      </c>
      <c r="O140" s="130" t="s">
        <v>81</v>
      </c>
    </row>
    <row r="141" spans="1:16" ht="12" customHeight="1" x14ac:dyDescent="0.25">
      <c r="A141" s="188"/>
      <c r="B141" s="122"/>
      <c r="C141" s="103"/>
      <c r="D141" s="131"/>
      <c r="E141" s="93"/>
      <c r="F141" s="95"/>
      <c r="G141" s="93"/>
      <c r="H141" s="95"/>
      <c r="I141" s="46" t="s">
        <v>72</v>
      </c>
      <c r="J141" s="46" t="s">
        <v>73</v>
      </c>
      <c r="K141" s="46" t="s">
        <v>74</v>
      </c>
      <c r="L141" s="46" t="s">
        <v>75</v>
      </c>
      <c r="M141" s="65"/>
      <c r="N141" s="65"/>
      <c r="O141" s="131"/>
    </row>
    <row r="142" spans="1:16" ht="14.25" customHeight="1" x14ac:dyDescent="0.25">
      <c r="A142" s="189"/>
      <c r="B142" s="123"/>
      <c r="C142" s="104"/>
      <c r="D142" s="132"/>
      <c r="E142" s="41" t="s">
        <v>117</v>
      </c>
      <c r="F142" s="26" t="s">
        <v>106</v>
      </c>
      <c r="G142" s="41" t="s">
        <v>117</v>
      </c>
      <c r="H142" s="41" t="s">
        <v>117</v>
      </c>
      <c r="I142" s="26" t="s">
        <v>106</v>
      </c>
      <c r="J142" s="26" t="s">
        <v>106</v>
      </c>
      <c r="K142" s="26">
        <v>75</v>
      </c>
      <c r="L142" s="26">
        <v>100</v>
      </c>
      <c r="M142" s="41" t="s">
        <v>117</v>
      </c>
      <c r="N142" s="41" t="s">
        <v>117</v>
      </c>
      <c r="O142" s="132"/>
    </row>
    <row r="143" spans="1:16" ht="43.5" customHeight="1" x14ac:dyDescent="0.25">
      <c r="A143" s="124" t="s">
        <v>66</v>
      </c>
      <c r="B143" s="53" t="s">
        <v>67</v>
      </c>
      <c r="C143" s="37" t="s">
        <v>39</v>
      </c>
      <c r="D143" s="50" t="s">
        <v>8</v>
      </c>
      <c r="E143" s="46">
        <f>SUM(F143:N143)</f>
        <v>0</v>
      </c>
      <c r="F143" s="39">
        <v>0</v>
      </c>
      <c r="G143" s="39">
        <v>0</v>
      </c>
      <c r="H143" s="81">
        <v>0</v>
      </c>
      <c r="I143" s="82"/>
      <c r="J143" s="82"/>
      <c r="K143" s="82"/>
      <c r="L143" s="83"/>
      <c r="M143" s="46">
        <v>0</v>
      </c>
      <c r="N143" s="46">
        <v>0</v>
      </c>
      <c r="O143" s="52" t="s">
        <v>14</v>
      </c>
    </row>
    <row r="144" spans="1:16" ht="13.5" customHeight="1" x14ac:dyDescent="0.25">
      <c r="A144" s="125"/>
      <c r="B144" s="121" t="s">
        <v>132</v>
      </c>
      <c r="C144" s="102" t="s">
        <v>81</v>
      </c>
      <c r="D144" s="130" t="s">
        <v>81</v>
      </c>
      <c r="E144" s="92" t="s">
        <v>10</v>
      </c>
      <c r="F144" s="94">
        <v>2023</v>
      </c>
      <c r="G144" s="92" t="s">
        <v>142</v>
      </c>
      <c r="H144" s="94">
        <v>2025</v>
      </c>
      <c r="I144" s="96" t="s">
        <v>76</v>
      </c>
      <c r="J144" s="97"/>
      <c r="K144" s="97"/>
      <c r="L144" s="98"/>
      <c r="M144" s="64" t="s">
        <v>78</v>
      </c>
      <c r="N144" s="64" t="s">
        <v>79</v>
      </c>
      <c r="O144" s="130" t="s">
        <v>81</v>
      </c>
    </row>
    <row r="145" spans="1:15" ht="12.75" customHeight="1" x14ac:dyDescent="0.25">
      <c r="A145" s="125"/>
      <c r="B145" s="122"/>
      <c r="C145" s="103"/>
      <c r="D145" s="131"/>
      <c r="E145" s="93"/>
      <c r="F145" s="95"/>
      <c r="G145" s="93"/>
      <c r="H145" s="95"/>
      <c r="I145" s="46" t="s">
        <v>72</v>
      </c>
      <c r="J145" s="46" t="s">
        <v>73</v>
      </c>
      <c r="K145" s="46" t="s">
        <v>74</v>
      </c>
      <c r="L145" s="46" t="s">
        <v>75</v>
      </c>
      <c r="M145" s="65"/>
      <c r="N145" s="65"/>
      <c r="O145" s="131"/>
    </row>
    <row r="146" spans="1:15" ht="15" customHeight="1" x14ac:dyDescent="0.25">
      <c r="A146" s="126"/>
      <c r="B146" s="123"/>
      <c r="C146" s="104"/>
      <c r="D146" s="132"/>
      <c r="E146" s="41" t="s">
        <v>106</v>
      </c>
      <c r="F146" s="41" t="s">
        <v>106</v>
      </c>
      <c r="G146" s="41" t="s">
        <v>106</v>
      </c>
      <c r="H146" s="41" t="s">
        <v>106</v>
      </c>
      <c r="I146" s="26" t="s">
        <v>106</v>
      </c>
      <c r="J146" s="26" t="s">
        <v>106</v>
      </c>
      <c r="K146" s="26" t="s">
        <v>106</v>
      </c>
      <c r="L146" s="26" t="s">
        <v>106</v>
      </c>
      <c r="M146" s="41" t="s">
        <v>106</v>
      </c>
      <c r="N146" s="41" t="s">
        <v>106</v>
      </c>
      <c r="O146" s="132"/>
    </row>
    <row r="147" spans="1:15" ht="39.75" customHeight="1" x14ac:dyDescent="0.25">
      <c r="A147" s="57">
        <v>2</v>
      </c>
      <c r="B147" s="53" t="s">
        <v>15</v>
      </c>
      <c r="C147" s="37" t="s">
        <v>39</v>
      </c>
      <c r="D147" s="50" t="s">
        <v>8</v>
      </c>
      <c r="E147" s="170" t="s">
        <v>54</v>
      </c>
      <c r="F147" s="171"/>
      <c r="G147" s="171"/>
      <c r="H147" s="171"/>
      <c r="I147" s="171"/>
      <c r="J147" s="171"/>
      <c r="K147" s="171"/>
      <c r="L147" s="171"/>
      <c r="M147" s="171"/>
      <c r="N147" s="172"/>
      <c r="O147" s="49" t="s">
        <v>81</v>
      </c>
    </row>
    <row r="148" spans="1:15" ht="69" customHeight="1" x14ac:dyDescent="0.25">
      <c r="A148" s="44" t="s">
        <v>21</v>
      </c>
      <c r="B148" s="50" t="s">
        <v>57</v>
      </c>
      <c r="C148" s="37" t="s">
        <v>39</v>
      </c>
      <c r="D148" s="50" t="s">
        <v>8</v>
      </c>
      <c r="E148" s="170" t="s">
        <v>54</v>
      </c>
      <c r="F148" s="171"/>
      <c r="G148" s="171"/>
      <c r="H148" s="171"/>
      <c r="I148" s="171"/>
      <c r="J148" s="171"/>
      <c r="K148" s="171"/>
      <c r="L148" s="171"/>
      <c r="M148" s="171"/>
      <c r="N148" s="172"/>
      <c r="O148" s="52" t="s">
        <v>16</v>
      </c>
    </row>
    <row r="149" spans="1:15" ht="17.25" customHeight="1" x14ac:dyDescent="0.25">
      <c r="A149" s="88"/>
      <c r="B149" s="121" t="s">
        <v>133</v>
      </c>
      <c r="C149" s="102" t="s">
        <v>81</v>
      </c>
      <c r="D149" s="130" t="s">
        <v>81</v>
      </c>
      <c r="E149" s="92" t="s">
        <v>10</v>
      </c>
      <c r="F149" s="94">
        <v>2023</v>
      </c>
      <c r="G149" s="92" t="s">
        <v>142</v>
      </c>
      <c r="H149" s="94">
        <v>2025</v>
      </c>
      <c r="I149" s="96" t="s">
        <v>76</v>
      </c>
      <c r="J149" s="97"/>
      <c r="K149" s="97"/>
      <c r="L149" s="98"/>
      <c r="M149" s="64" t="s">
        <v>78</v>
      </c>
      <c r="N149" s="64" t="s">
        <v>79</v>
      </c>
      <c r="O149" s="130" t="s">
        <v>81</v>
      </c>
    </row>
    <row r="150" spans="1:15" ht="15" customHeight="1" x14ac:dyDescent="0.25">
      <c r="A150" s="111"/>
      <c r="B150" s="122"/>
      <c r="C150" s="103"/>
      <c r="D150" s="131"/>
      <c r="E150" s="93"/>
      <c r="F150" s="95"/>
      <c r="G150" s="93"/>
      <c r="H150" s="95"/>
      <c r="I150" s="46" t="s">
        <v>72</v>
      </c>
      <c r="J150" s="46" t="s">
        <v>73</v>
      </c>
      <c r="K150" s="46" t="s">
        <v>74</v>
      </c>
      <c r="L150" s="46" t="s">
        <v>75</v>
      </c>
      <c r="M150" s="65"/>
      <c r="N150" s="65"/>
      <c r="O150" s="131"/>
    </row>
    <row r="151" spans="1:15" ht="17.25" customHeight="1" x14ac:dyDescent="0.25">
      <c r="A151" s="89"/>
      <c r="B151" s="123"/>
      <c r="C151" s="104"/>
      <c r="D151" s="132"/>
      <c r="E151" s="41" t="s">
        <v>117</v>
      </c>
      <c r="F151" s="26" t="s">
        <v>106</v>
      </c>
      <c r="G151" s="41" t="s">
        <v>117</v>
      </c>
      <c r="H151" s="48">
        <v>100</v>
      </c>
      <c r="I151" s="48">
        <v>100</v>
      </c>
      <c r="J151" s="48">
        <v>100</v>
      </c>
      <c r="K151" s="48">
        <v>100</v>
      </c>
      <c r="L151" s="48">
        <v>100</v>
      </c>
      <c r="M151" s="41" t="s">
        <v>117</v>
      </c>
      <c r="N151" s="41" t="s">
        <v>117</v>
      </c>
      <c r="O151" s="132"/>
    </row>
    <row r="152" spans="1:15" ht="93" customHeight="1" x14ac:dyDescent="0.25">
      <c r="A152" s="44" t="s">
        <v>28</v>
      </c>
      <c r="B152" s="50" t="s">
        <v>58</v>
      </c>
      <c r="C152" s="37" t="s">
        <v>39</v>
      </c>
      <c r="D152" s="50" t="s">
        <v>8</v>
      </c>
      <c r="E152" s="170" t="s">
        <v>54</v>
      </c>
      <c r="F152" s="171"/>
      <c r="G152" s="171"/>
      <c r="H152" s="171"/>
      <c r="I152" s="171"/>
      <c r="J152" s="171"/>
      <c r="K152" s="171"/>
      <c r="L152" s="171"/>
      <c r="M152" s="171"/>
      <c r="N152" s="172"/>
      <c r="O152" s="52" t="s">
        <v>14</v>
      </c>
    </row>
    <row r="153" spans="1:15" ht="14.25" customHeight="1" x14ac:dyDescent="0.25">
      <c r="A153" s="88"/>
      <c r="B153" s="142" t="s">
        <v>135</v>
      </c>
      <c r="C153" s="102" t="s">
        <v>81</v>
      </c>
      <c r="D153" s="130" t="s">
        <v>81</v>
      </c>
      <c r="E153" s="92" t="s">
        <v>10</v>
      </c>
      <c r="F153" s="94">
        <v>2023</v>
      </c>
      <c r="G153" s="92" t="s">
        <v>142</v>
      </c>
      <c r="H153" s="94">
        <v>2025</v>
      </c>
      <c r="I153" s="96" t="s">
        <v>76</v>
      </c>
      <c r="J153" s="97"/>
      <c r="K153" s="97"/>
      <c r="L153" s="98"/>
      <c r="M153" s="64" t="s">
        <v>78</v>
      </c>
      <c r="N153" s="64" t="s">
        <v>79</v>
      </c>
      <c r="O153" s="130" t="s">
        <v>81</v>
      </c>
    </row>
    <row r="154" spans="1:15" ht="14.25" customHeight="1" x14ac:dyDescent="0.25">
      <c r="A154" s="111"/>
      <c r="B154" s="143"/>
      <c r="C154" s="103"/>
      <c r="D154" s="131"/>
      <c r="E154" s="93"/>
      <c r="F154" s="95"/>
      <c r="G154" s="93"/>
      <c r="H154" s="95"/>
      <c r="I154" s="46" t="s">
        <v>72</v>
      </c>
      <c r="J154" s="46" t="s">
        <v>73</v>
      </c>
      <c r="K154" s="46" t="s">
        <v>74</v>
      </c>
      <c r="L154" s="46" t="s">
        <v>75</v>
      </c>
      <c r="M154" s="65"/>
      <c r="N154" s="65"/>
      <c r="O154" s="131"/>
    </row>
    <row r="155" spans="1:15" ht="24.75" customHeight="1" x14ac:dyDescent="0.25">
      <c r="A155" s="89"/>
      <c r="B155" s="144"/>
      <c r="C155" s="104"/>
      <c r="D155" s="132"/>
      <c r="E155" s="41" t="s">
        <v>100</v>
      </c>
      <c r="F155" s="26" t="s">
        <v>106</v>
      </c>
      <c r="G155" s="41" t="s">
        <v>103</v>
      </c>
      <c r="H155" s="41" t="s">
        <v>103</v>
      </c>
      <c r="I155" s="26" t="s">
        <v>106</v>
      </c>
      <c r="J155" s="26">
        <v>1</v>
      </c>
      <c r="K155" s="26">
        <v>2</v>
      </c>
      <c r="L155" s="26">
        <v>3</v>
      </c>
      <c r="M155" s="41" t="s">
        <v>103</v>
      </c>
      <c r="N155" s="41" t="s">
        <v>103</v>
      </c>
      <c r="O155" s="132"/>
    </row>
    <row r="156" spans="1:15" ht="15" customHeight="1" x14ac:dyDescent="0.25">
      <c r="A156" s="112" t="s">
        <v>95</v>
      </c>
      <c r="B156" s="113"/>
      <c r="C156" s="114"/>
      <c r="D156" s="14" t="s">
        <v>11</v>
      </c>
      <c r="E156" s="55">
        <f>SUM(F156:N156)</f>
        <v>12410</v>
      </c>
      <c r="F156" s="40">
        <f>SUM(F157:F158)</f>
        <v>2500</v>
      </c>
      <c r="G156" s="40">
        <f>SUM(G157:G158)</f>
        <v>2500</v>
      </c>
      <c r="H156" s="84">
        <f>SUM(H157:L158)</f>
        <v>2470</v>
      </c>
      <c r="I156" s="85"/>
      <c r="J156" s="85"/>
      <c r="K156" s="85"/>
      <c r="L156" s="86"/>
      <c r="M156" s="55">
        <f>SUM(M157:M158)</f>
        <v>2470</v>
      </c>
      <c r="N156" s="55">
        <f>SUM(N157:N158)</f>
        <v>2470</v>
      </c>
      <c r="O156" s="130" t="s">
        <v>81</v>
      </c>
    </row>
    <row r="157" spans="1:15" ht="38.25" x14ac:dyDescent="0.25">
      <c r="A157" s="115"/>
      <c r="B157" s="116"/>
      <c r="C157" s="117"/>
      <c r="D157" s="14" t="s">
        <v>7</v>
      </c>
      <c r="E157" s="55">
        <f>SUM(F157:N157)</f>
        <v>0</v>
      </c>
      <c r="F157" s="40">
        <f t="shared" ref="F157:H158" si="39">F107</f>
        <v>0</v>
      </c>
      <c r="G157" s="40">
        <f t="shared" si="39"/>
        <v>0</v>
      </c>
      <c r="H157" s="84">
        <f t="shared" si="39"/>
        <v>0</v>
      </c>
      <c r="I157" s="85"/>
      <c r="J157" s="85"/>
      <c r="K157" s="85"/>
      <c r="L157" s="86"/>
      <c r="M157" s="40">
        <f t="shared" ref="M157:N158" si="40">M107</f>
        <v>0</v>
      </c>
      <c r="N157" s="40">
        <f t="shared" si="40"/>
        <v>0</v>
      </c>
      <c r="O157" s="131"/>
    </row>
    <row r="158" spans="1:15" ht="38.25" x14ac:dyDescent="0.25">
      <c r="A158" s="118"/>
      <c r="B158" s="119"/>
      <c r="C158" s="120"/>
      <c r="D158" s="14" t="s">
        <v>8</v>
      </c>
      <c r="E158" s="55">
        <f>SUM(F158:N158)</f>
        <v>12410</v>
      </c>
      <c r="F158" s="40">
        <f t="shared" si="39"/>
        <v>2500</v>
      </c>
      <c r="G158" s="40">
        <f t="shared" si="39"/>
        <v>2500</v>
      </c>
      <c r="H158" s="84">
        <f t="shared" si="39"/>
        <v>2470</v>
      </c>
      <c r="I158" s="85"/>
      <c r="J158" s="85"/>
      <c r="K158" s="85"/>
      <c r="L158" s="86"/>
      <c r="M158" s="40">
        <f t="shared" si="40"/>
        <v>2470</v>
      </c>
      <c r="N158" s="40">
        <f t="shared" si="40"/>
        <v>2470</v>
      </c>
      <c r="O158" s="132"/>
    </row>
    <row r="159" spans="1:15" x14ac:dyDescent="0.25">
      <c r="A159" s="190" t="s">
        <v>96</v>
      </c>
      <c r="B159" s="191"/>
      <c r="C159" s="191"/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91"/>
      <c r="O159" s="192"/>
    </row>
    <row r="160" spans="1:15" ht="15" customHeight="1" x14ac:dyDescent="0.25">
      <c r="A160" s="105">
        <v>1</v>
      </c>
      <c r="B160" s="108" t="s">
        <v>82</v>
      </c>
      <c r="C160" s="102" t="s">
        <v>39</v>
      </c>
      <c r="D160" s="50" t="s">
        <v>6</v>
      </c>
      <c r="E160" s="55">
        <f t="shared" ref="E160:E165" si="41">SUM(F160:N160)</f>
        <v>2300</v>
      </c>
      <c r="F160" s="40">
        <f>SUM(F161:F162)</f>
        <v>0</v>
      </c>
      <c r="G160" s="40">
        <f>SUM(G161:G162)</f>
        <v>0</v>
      </c>
      <c r="H160" s="84">
        <f>SUM(H161:L162)</f>
        <v>2300</v>
      </c>
      <c r="I160" s="85"/>
      <c r="J160" s="85"/>
      <c r="K160" s="85"/>
      <c r="L160" s="86"/>
      <c r="M160" s="40">
        <f t="shared" ref="M160:N160" si="42">SUM(M161:M162)</f>
        <v>0</v>
      </c>
      <c r="N160" s="40">
        <f t="shared" si="42"/>
        <v>0</v>
      </c>
      <c r="O160" s="130" t="s">
        <v>81</v>
      </c>
    </row>
    <row r="161" spans="1:15" ht="38.25" x14ac:dyDescent="0.25">
      <c r="A161" s="106"/>
      <c r="B161" s="109"/>
      <c r="C161" s="103"/>
      <c r="D161" s="50" t="s">
        <v>7</v>
      </c>
      <c r="E161" s="46">
        <f t="shared" si="41"/>
        <v>0</v>
      </c>
      <c r="F161" s="39">
        <f t="shared" ref="F161:H162" si="43">F164</f>
        <v>0</v>
      </c>
      <c r="G161" s="39">
        <f t="shared" si="43"/>
        <v>0</v>
      </c>
      <c r="H161" s="81">
        <f t="shared" si="43"/>
        <v>0</v>
      </c>
      <c r="I161" s="82"/>
      <c r="J161" s="82"/>
      <c r="K161" s="82"/>
      <c r="L161" s="83"/>
      <c r="M161" s="39">
        <f t="shared" ref="M161:N161" si="44">M164</f>
        <v>0</v>
      </c>
      <c r="N161" s="39">
        <f t="shared" si="44"/>
        <v>0</v>
      </c>
      <c r="O161" s="131"/>
    </row>
    <row r="162" spans="1:15" ht="42" customHeight="1" x14ac:dyDescent="0.25">
      <c r="A162" s="107"/>
      <c r="B162" s="110"/>
      <c r="C162" s="104"/>
      <c r="D162" s="50" t="s">
        <v>8</v>
      </c>
      <c r="E162" s="46">
        <f t="shared" si="41"/>
        <v>2300</v>
      </c>
      <c r="F162" s="39">
        <f t="shared" si="43"/>
        <v>0</v>
      </c>
      <c r="G162" s="39">
        <f t="shared" si="43"/>
        <v>0</v>
      </c>
      <c r="H162" s="81">
        <f t="shared" si="43"/>
        <v>2300</v>
      </c>
      <c r="I162" s="82"/>
      <c r="J162" s="82"/>
      <c r="K162" s="82"/>
      <c r="L162" s="83"/>
      <c r="M162" s="39">
        <f t="shared" ref="M162:N162" si="45">M165</f>
        <v>0</v>
      </c>
      <c r="N162" s="39">
        <f t="shared" si="45"/>
        <v>0</v>
      </c>
      <c r="O162" s="132"/>
    </row>
    <row r="163" spans="1:15" ht="15" customHeight="1" x14ac:dyDescent="0.25">
      <c r="A163" s="124" t="s">
        <v>19</v>
      </c>
      <c r="B163" s="121" t="s">
        <v>120</v>
      </c>
      <c r="C163" s="102" t="s">
        <v>39</v>
      </c>
      <c r="D163" s="50" t="s">
        <v>6</v>
      </c>
      <c r="E163" s="46">
        <f t="shared" si="41"/>
        <v>2300</v>
      </c>
      <c r="F163" s="39">
        <f>SUM(F164:F165)</f>
        <v>0</v>
      </c>
      <c r="G163" s="39">
        <f>SUM(G164:G165)</f>
        <v>0</v>
      </c>
      <c r="H163" s="81">
        <f>SUM(H164:L165)</f>
        <v>2300</v>
      </c>
      <c r="I163" s="82"/>
      <c r="J163" s="82"/>
      <c r="K163" s="82"/>
      <c r="L163" s="83"/>
      <c r="M163" s="39">
        <f t="shared" ref="M163:N163" si="46">SUM(M164:M165)</f>
        <v>0</v>
      </c>
      <c r="N163" s="39">
        <f t="shared" si="46"/>
        <v>0</v>
      </c>
      <c r="O163" s="121" t="s">
        <v>33</v>
      </c>
    </row>
    <row r="164" spans="1:15" ht="38.25" x14ac:dyDescent="0.25">
      <c r="A164" s="125"/>
      <c r="B164" s="122"/>
      <c r="C164" s="103"/>
      <c r="D164" s="50" t="s">
        <v>7</v>
      </c>
      <c r="E164" s="46">
        <f t="shared" si="41"/>
        <v>0</v>
      </c>
      <c r="F164" s="39">
        <v>0</v>
      </c>
      <c r="G164" s="39">
        <v>0</v>
      </c>
      <c r="H164" s="81">
        <v>0</v>
      </c>
      <c r="I164" s="82"/>
      <c r="J164" s="82"/>
      <c r="K164" s="82"/>
      <c r="L164" s="83"/>
      <c r="M164" s="46">
        <v>0</v>
      </c>
      <c r="N164" s="46">
        <v>0</v>
      </c>
      <c r="O164" s="122"/>
    </row>
    <row r="165" spans="1:15" ht="39.75" customHeight="1" x14ac:dyDescent="0.25">
      <c r="A165" s="126"/>
      <c r="B165" s="123"/>
      <c r="C165" s="104"/>
      <c r="D165" s="50" t="s">
        <v>8</v>
      </c>
      <c r="E165" s="46">
        <f t="shared" si="41"/>
        <v>2300</v>
      </c>
      <c r="F165" s="39">
        <v>0</v>
      </c>
      <c r="G165" s="39">
        <v>0</v>
      </c>
      <c r="H165" s="81">
        <v>2300</v>
      </c>
      <c r="I165" s="82"/>
      <c r="J165" s="82"/>
      <c r="K165" s="82"/>
      <c r="L165" s="83"/>
      <c r="M165" s="46">
        <v>0</v>
      </c>
      <c r="N165" s="46">
        <v>0</v>
      </c>
      <c r="O165" s="123"/>
    </row>
    <row r="166" spans="1:15" ht="17.25" customHeight="1" x14ac:dyDescent="0.25">
      <c r="A166" s="88"/>
      <c r="B166" s="121" t="s">
        <v>137</v>
      </c>
      <c r="C166" s="102" t="s">
        <v>81</v>
      </c>
      <c r="D166" s="130" t="s">
        <v>81</v>
      </c>
      <c r="E166" s="64" t="s">
        <v>10</v>
      </c>
      <c r="F166" s="35">
        <v>2023</v>
      </c>
      <c r="G166" s="64" t="s">
        <v>142</v>
      </c>
      <c r="H166" s="94">
        <v>2025</v>
      </c>
      <c r="I166" s="96" t="s">
        <v>76</v>
      </c>
      <c r="J166" s="97"/>
      <c r="K166" s="97"/>
      <c r="L166" s="98"/>
      <c r="M166" s="64" t="s">
        <v>78</v>
      </c>
      <c r="N166" s="64" t="s">
        <v>79</v>
      </c>
      <c r="O166" s="130" t="s">
        <v>81</v>
      </c>
    </row>
    <row r="167" spans="1:15" ht="14.25" customHeight="1" x14ac:dyDescent="0.25">
      <c r="A167" s="111"/>
      <c r="B167" s="122"/>
      <c r="C167" s="103"/>
      <c r="D167" s="131"/>
      <c r="E167" s="65"/>
      <c r="F167" s="36"/>
      <c r="G167" s="65"/>
      <c r="H167" s="95"/>
      <c r="I167" s="46" t="s">
        <v>72</v>
      </c>
      <c r="J167" s="46" t="s">
        <v>73</v>
      </c>
      <c r="K167" s="46" t="s">
        <v>74</v>
      </c>
      <c r="L167" s="46" t="s">
        <v>75</v>
      </c>
      <c r="M167" s="65"/>
      <c r="N167" s="65"/>
      <c r="O167" s="131"/>
    </row>
    <row r="168" spans="1:15" ht="15.75" customHeight="1" x14ac:dyDescent="0.25">
      <c r="A168" s="89"/>
      <c r="B168" s="123"/>
      <c r="C168" s="104"/>
      <c r="D168" s="132"/>
      <c r="E168" s="41" t="s">
        <v>145</v>
      </c>
      <c r="F168" s="41" t="s">
        <v>106</v>
      </c>
      <c r="G168" s="41" t="s">
        <v>107</v>
      </c>
      <c r="H168" s="41" t="s">
        <v>140</v>
      </c>
      <c r="I168" s="26" t="s">
        <v>106</v>
      </c>
      <c r="J168" s="26">
        <v>0</v>
      </c>
      <c r="K168" s="26">
        <v>5</v>
      </c>
      <c r="L168" s="26">
        <v>6</v>
      </c>
      <c r="M168" s="41" t="s">
        <v>107</v>
      </c>
      <c r="N168" s="41" t="s">
        <v>107</v>
      </c>
      <c r="O168" s="132"/>
    </row>
    <row r="169" spans="1:15" ht="15" customHeight="1" x14ac:dyDescent="0.25">
      <c r="A169" s="112" t="s">
        <v>97</v>
      </c>
      <c r="B169" s="113"/>
      <c r="C169" s="114"/>
      <c r="D169" s="45" t="s">
        <v>11</v>
      </c>
      <c r="E169" s="40">
        <f t="shared" ref="E169:E174" si="47">SUM(F169:N169)</f>
        <v>2300</v>
      </c>
      <c r="F169" s="40">
        <f>SUM(F170:F171)</f>
        <v>0</v>
      </c>
      <c r="G169" s="40">
        <f>SUM(G170:G171)</f>
        <v>0</v>
      </c>
      <c r="H169" s="84">
        <f>SUM(H170:L171)</f>
        <v>2300</v>
      </c>
      <c r="I169" s="85"/>
      <c r="J169" s="85"/>
      <c r="K169" s="85"/>
      <c r="L169" s="86"/>
      <c r="M169" s="40">
        <f t="shared" ref="M169:N169" si="48">SUM(M170:M171)</f>
        <v>0</v>
      </c>
      <c r="N169" s="40">
        <f t="shared" si="48"/>
        <v>0</v>
      </c>
      <c r="O169" s="165" t="s">
        <v>81</v>
      </c>
    </row>
    <row r="170" spans="1:15" ht="38.25" x14ac:dyDescent="0.25">
      <c r="A170" s="115"/>
      <c r="B170" s="116"/>
      <c r="C170" s="117"/>
      <c r="D170" s="45" t="s">
        <v>7</v>
      </c>
      <c r="E170" s="40">
        <f t="shared" si="47"/>
        <v>0</v>
      </c>
      <c r="F170" s="40">
        <f t="shared" ref="F170:H171" si="49">F161</f>
        <v>0</v>
      </c>
      <c r="G170" s="40">
        <f t="shared" si="49"/>
        <v>0</v>
      </c>
      <c r="H170" s="84">
        <f t="shared" si="49"/>
        <v>0</v>
      </c>
      <c r="I170" s="85"/>
      <c r="J170" s="85"/>
      <c r="K170" s="85"/>
      <c r="L170" s="86"/>
      <c r="M170" s="40">
        <f t="shared" ref="M170:N170" si="50">M161</f>
        <v>0</v>
      </c>
      <c r="N170" s="40">
        <f t="shared" si="50"/>
        <v>0</v>
      </c>
      <c r="O170" s="166"/>
    </row>
    <row r="171" spans="1:15" ht="38.25" x14ac:dyDescent="0.25">
      <c r="A171" s="118"/>
      <c r="B171" s="119"/>
      <c r="C171" s="120"/>
      <c r="D171" s="45" t="s">
        <v>18</v>
      </c>
      <c r="E171" s="40">
        <f t="shared" si="47"/>
        <v>2300</v>
      </c>
      <c r="F171" s="40">
        <f t="shared" si="49"/>
        <v>0</v>
      </c>
      <c r="G171" s="40">
        <f t="shared" si="49"/>
        <v>0</v>
      </c>
      <c r="H171" s="153">
        <f t="shared" si="49"/>
        <v>2300</v>
      </c>
      <c r="I171" s="154"/>
      <c r="J171" s="154"/>
      <c r="K171" s="154"/>
      <c r="L171" s="155"/>
      <c r="M171" s="40">
        <f t="shared" ref="M171:N171" si="51">M162</f>
        <v>0</v>
      </c>
      <c r="N171" s="40">
        <f t="shared" si="51"/>
        <v>0</v>
      </c>
      <c r="O171" s="167"/>
    </row>
    <row r="172" spans="1:15" ht="15" customHeight="1" x14ac:dyDescent="0.25">
      <c r="A172" s="112" t="s">
        <v>83</v>
      </c>
      <c r="B172" s="113"/>
      <c r="C172" s="114"/>
      <c r="D172" s="53" t="s">
        <v>11</v>
      </c>
      <c r="E172" s="55">
        <f t="shared" si="47"/>
        <v>1290366.0186999999</v>
      </c>
      <c r="F172" s="40">
        <f>SUM(F173:F174)</f>
        <v>210658.49644999998</v>
      </c>
      <c r="G172" s="40">
        <f>SUM(G173:G174)</f>
        <v>249439.35446</v>
      </c>
      <c r="H172" s="153">
        <f>SUM(H173:L174)</f>
        <v>313596.16778999998</v>
      </c>
      <c r="I172" s="154"/>
      <c r="J172" s="154"/>
      <c r="K172" s="154"/>
      <c r="L172" s="155"/>
      <c r="M172" s="40">
        <f>SUM(M173:M174)</f>
        <v>258102</v>
      </c>
      <c r="N172" s="40">
        <f>SUM(N173:N174)</f>
        <v>258570</v>
      </c>
      <c r="O172" s="130" t="s">
        <v>81</v>
      </c>
    </row>
    <row r="173" spans="1:15" ht="40.5" customHeight="1" x14ac:dyDescent="0.25">
      <c r="A173" s="115"/>
      <c r="B173" s="116"/>
      <c r="C173" s="117"/>
      <c r="D173" s="53" t="s">
        <v>7</v>
      </c>
      <c r="E173" s="55">
        <f t="shared" si="47"/>
        <v>207395</v>
      </c>
      <c r="F173" s="40">
        <f t="shared" ref="F173:H174" si="52">F56+F77+F90+F103+F157+F170</f>
        <v>28812</v>
      </c>
      <c r="G173" s="40">
        <f t="shared" si="52"/>
        <v>37863</v>
      </c>
      <c r="H173" s="84">
        <f t="shared" si="52"/>
        <v>46064</v>
      </c>
      <c r="I173" s="85"/>
      <c r="J173" s="85"/>
      <c r="K173" s="85"/>
      <c r="L173" s="86"/>
      <c r="M173" s="40">
        <f t="shared" ref="M173:N174" si="53">M56+M77+M90+M103+M157+M170</f>
        <v>47168</v>
      </c>
      <c r="N173" s="40">
        <f t="shared" si="53"/>
        <v>47488</v>
      </c>
      <c r="O173" s="131"/>
    </row>
    <row r="174" spans="1:15" ht="42" customHeight="1" x14ac:dyDescent="0.25">
      <c r="A174" s="118"/>
      <c r="B174" s="119"/>
      <c r="C174" s="120"/>
      <c r="D174" s="53" t="s">
        <v>8</v>
      </c>
      <c r="E174" s="55">
        <f t="shared" si="47"/>
        <v>1082971.0186999999</v>
      </c>
      <c r="F174" s="40">
        <f>F57+F78+F91+F104+F158+F171</f>
        <v>181846.49644999998</v>
      </c>
      <c r="G174" s="55">
        <f t="shared" si="52"/>
        <v>211576.35446</v>
      </c>
      <c r="H174" s="153">
        <f t="shared" si="52"/>
        <v>267532.16778999998</v>
      </c>
      <c r="I174" s="154"/>
      <c r="J174" s="154"/>
      <c r="K174" s="154"/>
      <c r="L174" s="155"/>
      <c r="M174" s="55">
        <f t="shared" si="53"/>
        <v>210934</v>
      </c>
      <c r="N174" s="55">
        <f t="shared" si="53"/>
        <v>211082</v>
      </c>
      <c r="O174" s="132"/>
    </row>
    <row r="176" spans="1:15" ht="15.75" x14ac:dyDescent="0.25">
      <c r="O176" s="22" t="s">
        <v>85</v>
      </c>
    </row>
    <row r="178" spans="1:16" ht="18.75" x14ac:dyDescent="0.3">
      <c r="A178" s="87" t="s">
        <v>84</v>
      </c>
      <c r="B178" s="87"/>
      <c r="C178" s="87"/>
      <c r="D178" s="87"/>
      <c r="E178" s="87"/>
      <c r="F178" s="87"/>
      <c r="G178" s="23"/>
      <c r="H178" s="23"/>
      <c r="I178" s="23"/>
      <c r="J178" s="23"/>
      <c r="K178" s="23"/>
      <c r="L178" s="16"/>
      <c r="M178" s="16"/>
      <c r="N178" s="16"/>
      <c r="O178" s="169" t="s">
        <v>114</v>
      </c>
      <c r="P178" s="169"/>
    </row>
    <row r="179" spans="1:16" ht="18.75" x14ac:dyDescent="0.3">
      <c r="A179" s="24"/>
      <c r="B179" s="2"/>
      <c r="C179" s="168" t="s">
        <v>80</v>
      </c>
      <c r="D179" s="168"/>
      <c r="E179" s="168"/>
      <c r="F179" s="168"/>
      <c r="G179" s="168"/>
      <c r="H179" s="168"/>
      <c r="I179" s="168"/>
      <c r="J179" s="168"/>
      <c r="K179" s="168"/>
      <c r="L179" s="16"/>
      <c r="M179" s="16"/>
      <c r="N179" s="168"/>
      <c r="O179" s="168"/>
    </row>
    <row r="180" spans="1:16" ht="18.75" x14ac:dyDescent="0.3">
      <c r="A180" s="24"/>
      <c r="B180" s="2"/>
      <c r="C180" s="18"/>
      <c r="D180" s="1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2"/>
    </row>
    <row r="181" spans="1:16" ht="18.75" x14ac:dyDescent="0.3">
      <c r="A181" s="87" t="s">
        <v>86</v>
      </c>
      <c r="B181" s="87"/>
      <c r="C181" s="87"/>
      <c r="D181" s="87"/>
      <c r="E181" s="87"/>
      <c r="F181" s="87"/>
      <c r="G181" s="17"/>
      <c r="H181" s="17"/>
      <c r="I181" s="17"/>
      <c r="J181" s="17"/>
      <c r="K181" s="17"/>
      <c r="L181" s="16"/>
      <c r="M181" s="16"/>
      <c r="N181" s="16"/>
      <c r="O181" s="19" t="s">
        <v>115</v>
      </c>
    </row>
  </sheetData>
  <mergeCells count="407">
    <mergeCell ref="O62:O64"/>
    <mergeCell ref="O59:O61"/>
    <mergeCell ref="O55:O57"/>
    <mergeCell ref="O52:O54"/>
    <mergeCell ref="O49:O51"/>
    <mergeCell ref="O46:O48"/>
    <mergeCell ref="O43:O45"/>
    <mergeCell ref="O68:O70"/>
    <mergeCell ref="O136:O138"/>
    <mergeCell ref="O132:O134"/>
    <mergeCell ref="O127:O129"/>
    <mergeCell ref="O122:O124"/>
    <mergeCell ref="O130:O131"/>
    <mergeCell ref="O172:O174"/>
    <mergeCell ref="O169:O171"/>
    <mergeCell ref="O166:O168"/>
    <mergeCell ref="O163:O165"/>
    <mergeCell ref="O160:O162"/>
    <mergeCell ref="O156:O158"/>
    <mergeCell ref="O153:O155"/>
    <mergeCell ref="O149:O151"/>
    <mergeCell ref="O144:O146"/>
    <mergeCell ref="G112:G113"/>
    <mergeCell ref="G118:G119"/>
    <mergeCell ref="O118:O120"/>
    <mergeCell ref="O115:O117"/>
    <mergeCell ref="O112:O114"/>
    <mergeCell ref="O109:O111"/>
    <mergeCell ref="O106:O108"/>
    <mergeCell ref="O102:O104"/>
    <mergeCell ref="O99:O101"/>
    <mergeCell ref="H104:L104"/>
    <mergeCell ref="H109:L109"/>
    <mergeCell ref="H115:L115"/>
    <mergeCell ref="H116:L116"/>
    <mergeCell ref="H117:L117"/>
    <mergeCell ref="I118:L118"/>
    <mergeCell ref="O39:O41"/>
    <mergeCell ref="O35:O37"/>
    <mergeCell ref="O7:O8"/>
    <mergeCell ref="G17:G18"/>
    <mergeCell ref="G52:G53"/>
    <mergeCell ref="G68:G69"/>
    <mergeCell ref="G73:G74"/>
    <mergeCell ref="G86:G87"/>
    <mergeCell ref="G99:G100"/>
    <mergeCell ref="O96:O98"/>
    <mergeCell ref="O93:O95"/>
    <mergeCell ref="O89:O91"/>
    <mergeCell ref="O86:O88"/>
    <mergeCell ref="O83:O85"/>
    <mergeCell ref="O80:O82"/>
    <mergeCell ref="O76:O78"/>
    <mergeCell ref="O73:O75"/>
    <mergeCell ref="O31:O33"/>
    <mergeCell ref="O26:O28"/>
    <mergeCell ref="O22:O24"/>
    <mergeCell ref="O17:O19"/>
    <mergeCell ref="O14:O16"/>
    <mergeCell ref="O11:O13"/>
    <mergeCell ref="O65:O67"/>
    <mergeCell ref="G149:G150"/>
    <mergeCell ref="G153:G154"/>
    <mergeCell ref="H78:L78"/>
    <mergeCell ref="H67:L67"/>
    <mergeCell ref="H66:L66"/>
    <mergeCell ref="H65:L65"/>
    <mergeCell ref="H64:L64"/>
    <mergeCell ref="H63:L63"/>
    <mergeCell ref="A79:O79"/>
    <mergeCell ref="D68:D70"/>
    <mergeCell ref="I73:L73"/>
    <mergeCell ref="I68:L68"/>
    <mergeCell ref="B68:B70"/>
    <mergeCell ref="H77:L77"/>
    <mergeCell ref="H91:L91"/>
    <mergeCell ref="C83:C85"/>
    <mergeCell ref="H89:L89"/>
    <mergeCell ref="I86:L86"/>
    <mergeCell ref="H90:L90"/>
    <mergeCell ref="B80:B82"/>
    <mergeCell ref="H85:L85"/>
    <mergeCell ref="H76:L76"/>
    <mergeCell ref="H86:H87"/>
    <mergeCell ref="C140:C142"/>
    <mergeCell ref="A59:A61"/>
    <mergeCell ref="A46:A48"/>
    <mergeCell ref="B49:B51"/>
    <mergeCell ref="D73:D75"/>
    <mergeCell ref="C73:C75"/>
    <mergeCell ref="A62:A67"/>
    <mergeCell ref="A68:A70"/>
    <mergeCell ref="C68:C70"/>
    <mergeCell ref="A71:A72"/>
    <mergeCell ref="A73:A75"/>
    <mergeCell ref="B73:B75"/>
    <mergeCell ref="B71:B72"/>
    <mergeCell ref="B59:B61"/>
    <mergeCell ref="C59:C61"/>
    <mergeCell ref="B62:B67"/>
    <mergeCell ref="H14:L14"/>
    <mergeCell ref="H15:L15"/>
    <mergeCell ref="H26:H27"/>
    <mergeCell ref="H22:H23"/>
    <mergeCell ref="C26:C28"/>
    <mergeCell ref="D26:D28"/>
    <mergeCell ref="B31:B33"/>
    <mergeCell ref="D52:D54"/>
    <mergeCell ref="B46:B48"/>
    <mergeCell ref="I52:L52"/>
    <mergeCell ref="E52:E53"/>
    <mergeCell ref="F52:F53"/>
    <mergeCell ref="H52:H53"/>
    <mergeCell ref="H49:L49"/>
    <mergeCell ref="H20:L20"/>
    <mergeCell ref="H21:L21"/>
    <mergeCell ref="A149:A151"/>
    <mergeCell ref="I149:L149"/>
    <mergeCell ref="H156:L156"/>
    <mergeCell ref="H157:L157"/>
    <mergeCell ref="H158:L158"/>
    <mergeCell ref="C31:C33"/>
    <mergeCell ref="D31:D33"/>
    <mergeCell ref="H34:L34"/>
    <mergeCell ref="C43:C45"/>
    <mergeCell ref="D43:D45"/>
    <mergeCell ref="H42:L42"/>
    <mergeCell ref="H51:L51"/>
    <mergeCell ref="C49:C51"/>
    <mergeCell ref="C46:C48"/>
    <mergeCell ref="H46:L46"/>
    <mergeCell ref="H47:L47"/>
    <mergeCell ref="H48:L48"/>
    <mergeCell ref="H43:H44"/>
    <mergeCell ref="D39:D41"/>
    <mergeCell ref="C39:C41"/>
    <mergeCell ref="I35:L35"/>
    <mergeCell ref="D35:D37"/>
    <mergeCell ref="I31:L31"/>
    <mergeCell ref="A31:A33"/>
    <mergeCell ref="D99:D101"/>
    <mergeCell ref="E147:N147"/>
    <mergeCell ref="E148:N148"/>
    <mergeCell ref="H132:H133"/>
    <mergeCell ref="I132:L132"/>
    <mergeCell ref="H130:L130"/>
    <mergeCell ref="B136:B138"/>
    <mergeCell ref="A135:A138"/>
    <mergeCell ref="B163:B165"/>
    <mergeCell ref="C144:C146"/>
    <mergeCell ref="D144:D146"/>
    <mergeCell ref="I144:L144"/>
    <mergeCell ref="E149:E150"/>
    <mergeCell ref="F149:F150"/>
    <mergeCell ref="H149:H150"/>
    <mergeCell ref="A139:A142"/>
    <mergeCell ref="B153:B155"/>
    <mergeCell ref="A159:O159"/>
    <mergeCell ref="O140:O142"/>
    <mergeCell ref="B140:B142"/>
    <mergeCell ref="C149:C151"/>
    <mergeCell ref="D149:D151"/>
    <mergeCell ref="E140:E141"/>
    <mergeCell ref="F140:F141"/>
    <mergeCell ref="C118:C120"/>
    <mergeCell ref="F130:F131"/>
    <mergeCell ref="A132:A134"/>
    <mergeCell ref="F144:F145"/>
    <mergeCell ref="H144:H145"/>
    <mergeCell ref="H125:L125"/>
    <mergeCell ref="I99:L99"/>
    <mergeCell ref="G144:G145"/>
    <mergeCell ref="D140:D142"/>
    <mergeCell ref="I140:L140"/>
    <mergeCell ref="C136:C138"/>
    <mergeCell ref="D136:D138"/>
    <mergeCell ref="G122:G123"/>
    <mergeCell ref="G127:G128"/>
    <mergeCell ref="G132:G133"/>
    <mergeCell ref="G130:G131"/>
    <mergeCell ref="G136:G137"/>
    <mergeCell ref="G140:G141"/>
    <mergeCell ref="C130:C131"/>
    <mergeCell ref="H127:H128"/>
    <mergeCell ref="C115:C117"/>
    <mergeCell ref="A112:A114"/>
    <mergeCell ref="A115:A117"/>
    <mergeCell ref="A118:A120"/>
    <mergeCell ref="C7:C8"/>
    <mergeCell ref="A39:A41"/>
    <mergeCell ref="A43:A45"/>
    <mergeCell ref="A52:A54"/>
    <mergeCell ref="B52:B54"/>
    <mergeCell ref="C52:C54"/>
    <mergeCell ref="C35:C37"/>
    <mergeCell ref="B39:B41"/>
    <mergeCell ref="B43:B45"/>
    <mergeCell ref="A49:A51"/>
    <mergeCell ref="A26:A28"/>
    <mergeCell ref="A11:A13"/>
    <mergeCell ref="C11:C13"/>
    <mergeCell ref="B11:B13"/>
    <mergeCell ref="B17:B19"/>
    <mergeCell ref="B14:B16"/>
    <mergeCell ref="A35:A37"/>
    <mergeCell ref="A5:O5"/>
    <mergeCell ref="H9:L9"/>
    <mergeCell ref="H11:L11"/>
    <mergeCell ref="A10:O10"/>
    <mergeCell ref="H12:L12"/>
    <mergeCell ref="C22:C24"/>
    <mergeCell ref="D22:D24"/>
    <mergeCell ref="H13:L13"/>
    <mergeCell ref="I26:L26"/>
    <mergeCell ref="B22:B24"/>
    <mergeCell ref="B26:B28"/>
    <mergeCell ref="F7:N7"/>
    <mergeCell ref="A14:A16"/>
    <mergeCell ref="A17:A19"/>
    <mergeCell ref="C14:C16"/>
    <mergeCell ref="A22:A24"/>
    <mergeCell ref="A7:A8"/>
    <mergeCell ref="B7:B8"/>
    <mergeCell ref="D17:D19"/>
    <mergeCell ref="C17:C19"/>
    <mergeCell ref="H8:L8"/>
    <mergeCell ref="D7:D8"/>
    <mergeCell ref="E7:E8"/>
    <mergeCell ref="H16:L16"/>
    <mergeCell ref="B122:B124"/>
    <mergeCell ref="H153:H154"/>
    <mergeCell ref="H166:H167"/>
    <mergeCell ref="I166:L166"/>
    <mergeCell ref="I153:L153"/>
    <mergeCell ref="B35:B37"/>
    <mergeCell ref="F136:F137"/>
    <mergeCell ref="H136:H137"/>
    <mergeCell ref="C127:C129"/>
    <mergeCell ref="I127:L127"/>
    <mergeCell ref="E130:E131"/>
    <mergeCell ref="H61:L61"/>
    <mergeCell ref="H60:L60"/>
    <mergeCell ref="H59:L59"/>
    <mergeCell ref="A58:O58"/>
    <mergeCell ref="H55:L55"/>
    <mergeCell ref="H56:L56"/>
    <mergeCell ref="A55:C57"/>
    <mergeCell ref="H57:L57"/>
    <mergeCell ref="I39:L39"/>
    <mergeCell ref="H35:H36"/>
    <mergeCell ref="H39:H40"/>
    <mergeCell ref="H50:L50"/>
    <mergeCell ref="I43:L43"/>
    <mergeCell ref="A130:A131"/>
    <mergeCell ref="C179:K179"/>
    <mergeCell ref="N179:O179"/>
    <mergeCell ref="H172:L172"/>
    <mergeCell ref="H173:L173"/>
    <mergeCell ref="H174:L174"/>
    <mergeCell ref="H169:L169"/>
    <mergeCell ref="H170:L170"/>
    <mergeCell ref="H171:L171"/>
    <mergeCell ref="O178:P178"/>
    <mergeCell ref="C153:C155"/>
    <mergeCell ref="D153:D155"/>
    <mergeCell ref="B166:B168"/>
    <mergeCell ref="E152:N152"/>
    <mergeCell ref="C160:C162"/>
    <mergeCell ref="A163:A165"/>
    <mergeCell ref="C166:C168"/>
    <mergeCell ref="D166:D168"/>
    <mergeCell ref="E153:E154"/>
    <mergeCell ref="F153:F154"/>
    <mergeCell ref="B130:B131"/>
    <mergeCell ref="H140:H141"/>
    <mergeCell ref="B149:B151"/>
    <mergeCell ref="A143:A146"/>
    <mergeCell ref="A80:A82"/>
    <mergeCell ref="A172:C174"/>
    <mergeCell ref="A93:A95"/>
    <mergeCell ref="B93:B95"/>
    <mergeCell ref="C93:C95"/>
    <mergeCell ref="B96:B98"/>
    <mergeCell ref="C96:C98"/>
    <mergeCell ref="H93:L93"/>
    <mergeCell ref="H94:L94"/>
    <mergeCell ref="H95:L95"/>
    <mergeCell ref="H96:L96"/>
    <mergeCell ref="H97:L97"/>
    <mergeCell ref="H98:L98"/>
    <mergeCell ref="H102:L102"/>
    <mergeCell ref="H103:L103"/>
    <mergeCell ref="H118:H119"/>
    <mergeCell ref="E122:E123"/>
    <mergeCell ref="I112:L112"/>
    <mergeCell ref="C112:C114"/>
    <mergeCell ref="D112:D114"/>
    <mergeCell ref="E144:E145"/>
    <mergeCell ref="B118:B120"/>
    <mergeCell ref="E136:E137"/>
    <mergeCell ref="H84:L84"/>
    <mergeCell ref="H82:L82"/>
    <mergeCell ref="B83:B85"/>
    <mergeCell ref="H83:L83"/>
    <mergeCell ref="H30:L30"/>
    <mergeCell ref="H73:H74"/>
    <mergeCell ref="H71:L71"/>
    <mergeCell ref="F73:F74"/>
    <mergeCell ref="H72:L72"/>
    <mergeCell ref="H62:L62"/>
    <mergeCell ref="E73:E74"/>
    <mergeCell ref="B99:B101"/>
    <mergeCell ref="A106:A108"/>
    <mergeCell ref="B106:B108"/>
    <mergeCell ref="C106:C108"/>
    <mergeCell ref="H108:L108"/>
    <mergeCell ref="A99:A101"/>
    <mergeCell ref="A109:A111"/>
    <mergeCell ref="N3:O3"/>
    <mergeCell ref="N1:O1"/>
    <mergeCell ref="E68:E69"/>
    <mergeCell ref="F68:F69"/>
    <mergeCell ref="H68:H69"/>
    <mergeCell ref="C62:C67"/>
    <mergeCell ref="H31:H32"/>
    <mergeCell ref="H17:H18"/>
    <mergeCell ref="F17:F18"/>
    <mergeCell ref="E17:E18"/>
    <mergeCell ref="M17:M18"/>
    <mergeCell ref="H38:L38"/>
    <mergeCell ref="N17:N18"/>
    <mergeCell ref="H25:L25"/>
    <mergeCell ref="H29:L29"/>
    <mergeCell ref="I17:L17"/>
    <mergeCell ref="I22:L22"/>
    <mergeCell ref="D118:D120"/>
    <mergeCell ref="I122:L122"/>
    <mergeCell ref="C122:C124"/>
    <mergeCell ref="D122:D124"/>
    <mergeCell ref="F86:F87"/>
    <mergeCell ref="E86:E87"/>
    <mergeCell ref="A89:C91"/>
    <mergeCell ref="D86:D88"/>
    <mergeCell ref="C86:C88"/>
    <mergeCell ref="B86:B88"/>
    <mergeCell ref="B115:B117"/>
    <mergeCell ref="B109:B111"/>
    <mergeCell ref="B112:B114"/>
    <mergeCell ref="E99:E100"/>
    <mergeCell ref="F99:F100"/>
    <mergeCell ref="H99:H100"/>
    <mergeCell ref="A105:O105"/>
    <mergeCell ref="A102:C104"/>
    <mergeCell ref="H106:L106"/>
    <mergeCell ref="H107:L107"/>
    <mergeCell ref="H110:L110"/>
    <mergeCell ref="C109:C111"/>
    <mergeCell ref="H111:L111"/>
    <mergeCell ref="C99:C101"/>
    <mergeCell ref="A156:C158"/>
    <mergeCell ref="B144:B146"/>
    <mergeCell ref="A122:A124"/>
    <mergeCell ref="A127:A129"/>
    <mergeCell ref="A169:C171"/>
    <mergeCell ref="A166:A168"/>
    <mergeCell ref="A76:C78"/>
    <mergeCell ref="A83:A85"/>
    <mergeCell ref="A86:A88"/>
    <mergeCell ref="A96:A98"/>
    <mergeCell ref="A92:O92"/>
    <mergeCell ref="B132:B134"/>
    <mergeCell ref="D132:D134"/>
    <mergeCell ref="E132:E133"/>
    <mergeCell ref="F132:F133"/>
    <mergeCell ref="C132:C134"/>
    <mergeCell ref="B127:B129"/>
    <mergeCell ref="D127:D129"/>
    <mergeCell ref="D130:D131"/>
    <mergeCell ref="E127:E128"/>
    <mergeCell ref="F127:F128"/>
    <mergeCell ref="H81:L81"/>
    <mergeCell ref="H80:L80"/>
    <mergeCell ref="C80:C82"/>
    <mergeCell ref="H163:L163"/>
    <mergeCell ref="H162:L162"/>
    <mergeCell ref="H160:L160"/>
    <mergeCell ref="H161:L161"/>
    <mergeCell ref="H164:L164"/>
    <mergeCell ref="H165:L165"/>
    <mergeCell ref="A181:F181"/>
    <mergeCell ref="A178:F178"/>
    <mergeCell ref="E112:E113"/>
    <mergeCell ref="F112:F113"/>
    <mergeCell ref="H112:H113"/>
    <mergeCell ref="E118:E119"/>
    <mergeCell ref="F118:F119"/>
    <mergeCell ref="I136:L136"/>
    <mergeCell ref="F122:F123"/>
    <mergeCell ref="H122:H123"/>
    <mergeCell ref="H121:L121"/>
    <mergeCell ref="H135:L135"/>
    <mergeCell ref="H139:L139"/>
    <mergeCell ref="H143:L143"/>
    <mergeCell ref="C163:C165"/>
    <mergeCell ref="A160:A162"/>
    <mergeCell ref="B160:B162"/>
    <mergeCell ref="A153:A155"/>
  </mergeCells>
  <pageMargins left="0.25" right="0.25" top="0.75" bottom="0.75" header="0.3" footer="0.3"/>
  <pageSetup paperSize="9" scale="62" fitToHeight="9" orientation="landscape" useFirstPageNumber="1" r:id="rId1"/>
  <headerFooter differentFirst="1">
    <oddHeader>&amp;C&amp;"Times New Roman,обычный"&amp;P</oddHeader>
  </headerFooter>
  <rowBreaks count="5" manualBreakCount="5">
    <brk id="45" max="14" man="1"/>
    <brk id="70" max="14" man="1"/>
    <brk id="95" max="14" man="1"/>
    <brk id="146" max="14" man="1"/>
    <brk id="16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Sheet1!Заголовки_для_печати</vt:lpstr>
      <vt:lpstr>Sheet1!Область_печати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</dc:creator>
  <cp:lastModifiedBy>Крупницкая Ирина Константиновна</cp:lastModifiedBy>
  <cp:lastPrinted>2025-04-25T08:55:08Z</cp:lastPrinted>
  <dcterms:created xsi:type="dcterms:W3CDTF">2020-01-26T09:26:53Z</dcterms:created>
  <dcterms:modified xsi:type="dcterms:W3CDTF">2025-07-25T05:50:38Z</dcterms:modified>
</cp:coreProperties>
</file>