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definedNames>
    <definedName name="_xlnm.Print_Titles" localSheetId="0">Лист1!$3:$4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" l="1"/>
  <c r="E93" i="1" l="1"/>
  <c r="E92" i="1"/>
  <c r="G49" i="1" l="1"/>
  <c r="E51" i="1"/>
  <c r="E50" i="1"/>
  <c r="E45" i="1"/>
  <c r="E44" i="1"/>
  <c r="E39" i="1"/>
  <c r="E38" i="1"/>
  <c r="E33" i="1"/>
  <c r="E18" i="1"/>
  <c r="E17" i="1"/>
  <c r="E16" i="1" s="1"/>
  <c r="E134" i="1"/>
  <c r="E133" i="1"/>
  <c r="E132" i="1"/>
  <c r="E123" i="1"/>
  <c r="E122" i="1"/>
  <c r="E121" i="1"/>
  <c r="E116" i="1"/>
  <c r="E115" i="1"/>
  <c r="E114" i="1"/>
  <c r="E105" i="1"/>
  <c r="E104" i="1"/>
  <c r="E99" i="1"/>
  <c r="E98" i="1"/>
  <c r="E87" i="1"/>
  <c r="E86" i="1"/>
  <c r="E81" i="1"/>
  <c r="E80" i="1"/>
  <c r="E72" i="1"/>
  <c r="E71" i="1"/>
  <c r="E66" i="1"/>
  <c r="E65" i="1"/>
  <c r="E60" i="1"/>
  <c r="E59" i="1"/>
  <c r="E23" i="1"/>
  <c r="E22" i="1" s="1"/>
  <c r="G57" i="1"/>
  <c r="G70" i="1"/>
  <c r="G64" i="1"/>
  <c r="G131" i="1"/>
  <c r="G120" i="1"/>
  <c r="G113" i="1"/>
  <c r="G112" i="1"/>
  <c r="G111" i="1"/>
  <c r="G110" i="1"/>
  <c r="G139" i="1" s="1"/>
  <c r="G103" i="1"/>
  <c r="G97" i="1"/>
  <c r="G91" i="1"/>
  <c r="G85" i="1"/>
  <c r="G79" i="1"/>
  <c r="G78" i="1"/>
  <c r="G77" i="1"/>
  <c r="G58" i="1"/>
  <c r="G56" i="1"/>
  <c r="G43" i="1"/>
  <c r="G37" i="1"/>
  <c r="G31" i="1"/>
  <c r="G30" i="1"/>
  <c r="G29" i="1"/>
  <c r="G22" i="1"/>
  <c r="G16" i="1"/>
  <c r="G10" i="1"/>
  <c r="G9" i="1"/>
  <c r="G8" i="1"/>
  <c r="H131" i="1"/>
  <c r="H130" i="1"/>
  <c r="H129" i="1"/>
  <c r="H128" i="1"/>
  <c r="H120" i="1"/>
  <c r="H113" i="1"/>
  <c r="H112" i="1"/>
  <c r="H111" i="1"/>
  <c r="H110" i="1"/>
  <c r="H103" i="1"/>
  <c r="H97" i="1"/>
  <c r="H91" i="1"/>
  <c r="H85" i="1"/>
  <c r="H79" i="1"/>
  <c r="H78" i="1"/>
  <c r="H77" i="1"/>
  <c r="H70" i="1"/>
  <c r="H64" i="1"/>
  <c r="H57" i="1"/>
  <c r="H56" i="1"/>
  <c r="H49" i="1"/>
  <c r="H43" i="1"/>
  <c r="H37" i="1"/>
  <c r="H31" i="1"/>
  <c r="H30" i="1"/>
  <c r="H29" i="1"/>
  <c r="H22" i="1"/>
  <c r="H16" i="1"/>
  <c r="H10" i="1"/>
  <c r="H9" i="1"/>
  <c r="H8" i="1"/>
  <c r="H141" i="1" l="1"/>
  <c r="H145" i="1" s="1"/>
  <c r="H140" i="1"/>
  <c r="H144" i="1" s="1"/>
  <c r="E49" i="1"/>
  <c r="H127" i="1"/>
  <c r="E85" i="1"/>
  <c r="G55" i="1"/>
  <c r="H139" i="1"/>
  <c r="H143" i="1" s="1"/>
  <c r="G109" i="1"/>
  <c r="G7" i="1"/>
  <c r="H109" i="1"/>
  <c r="H76" i="1"/>
  <c r="H55" i="1"/>
  <c r="H28" i="1"/>
  <c r="G76" i="1"/>
  <c r="G28" i="1"/>
  <c r="G141" i="1"/>
  <c r="G145" i="1" s="1"/>
  <c r="G143" i="1"/>
  <c r="G140" i="1"/>
  <c r="G144" i="1" s="1"/>
  <c r="H7" i="1"/>
  <c r="H138" i="1" l="1"/>
  <c r="H142" i="1"/>
  <c r="G138" i="1"/>
  <c r="G142" i="1"/>
  <c r="N70" i="1" l="1"/>
  <c r="E70" i="1" s="1"/>
  <c r="N78" i="1" l="1"/>
  <c r="N77" i="1"/>
  <c r="M78" i="1"/>
  <c r="M77" i="1"/>
  <c r="E78" i="1" l="1"/>
  <c r="E77" i="1"/>
  <c r="F111" i="1"/>
  <c r="F110" i="1"/>
  <c r="F112" i="1"/>
  <c r="F128" i="1"/>
  <c r="E128" i="1" s="1"/>
  <c r="F129" i="1"/>
  <c r="E129" i="1" s="1"/>
  <c r="F130" i="1"/>
  <c r="E130" i="1" s="1"/>
  <c r="M57" i="1"/>
  <c r="N56" i="1"/>
  <c r="M56" i="1"/>
  <c r="E56" i="1" s="1"/>
  <c r="F29" i="1"/>
  <c r="F30" i="1"/>
  <c r="F8" i="1"/>
  <c r="F9" i="1"/>
  <c r="F131" i="1"/>
  <c r="F120" i="1"/>
  <c r="F113" i="1"/>
  <c r="F49" i="1"/>
  <c r="F43" i="1"/>
  <c r="F37" i="1"/>
  <c r="F31" i="1"/>
  <c r="F22" i="1"/>
  <c r="F16" i="1"/>
  <c r="F10" i="1"/>
  <c r="N103" i="1"/>
  <c r="M103" i="1"/>
  <c r="E103" i="1" s="1"/>
  <c r="E97" i="1"/>
  <c r="N97" i="1"/>
  <c r="M97" i="1"/>
  <c r="N91" i="1"/>
  <c r="M91" i="1"/>
  <c r="N85" i="1"/>
  <c r="M85" i="1"/>
  <c r="N79" i="1"/>
  <c r="M79" i="1"/>
  <c r="N64" i="1"/>
  <c r="E64" i="1" s="1"/>
  <c r="N58" i="1"/>
  <c r="M58" i="1"/>
  <c r="E58" i="1" l="1"/>
  <c r="F139" i="1"/>
  <c r="F143" i="1" s="1"/>
  <c r="E113" i="1"/>
  <c r="F140" i="1"/>
  <c r="F144" i="1" s="1"/>
  <c r="F7" i="1"/>
  <c r="F127" i="1"/>
  <c r="E127" i="1" s="1"/>
  <c r="F141" i="1"/>
  <c r="F145" i="1" s="1"/>
  <c r="F28" i="1"/>
  <c r="E91" i="1"/>
  <c r="E79" i="1"/>
  <c r="F109" i="1"/>
  <c r="N139" i="1"/>
  <c r="F142" i="1" l="1"/>
  <c r="F138" i="1"/>
  <c r="N31" i="1"/>
  <c r="N30" i="1"/>
  <c r="N141" i="1" s="1"/>
  <c r="N145" i="1" s="1"/>
  <c r="N29" i="1"/>
  <c r="N140" i="1" s="1"/>
  <c r="N138" i="1" l="1"/>
  <c r="N28" i="1"/>
  <c r="N22" i="1" l="1"/>
  <c r="M22" i="1"/>
  <c r="M110" i="1" l="1"/>
  <c r="E110" i="1" s="1"/>
  <c r="M111" i="1"/>
  <c r="E111" i="1" s="1"/>
  <c r="M112" i="1"/>
  <c r="E112" i="1" s="1"/>
  <c r="M113" i="1"/>
  <c r="N113" i="1"/>
  <c r="M55" i="1" l="1"/>
  <c r="M76" i="1"/>
  <c r="N76" i="1"/>
  <c r="M109" i="1"/>
  <c r="E109" i="1" l="1"/>
  <c r="N144" i="1"/>
  <c r="E76" i="1" l="1"/>
  <c r="N131" i="1"/>
  <c r="M131" i="1"/>
  <c r="N120" i="1"/>
  <c r="N57" i="1" s="1"/>
  <c r="E57" i="1" s="1"/>
  <c r="M120" i="1"/>
  <c r="N49" i="1"/>
  <c r="M49" i="1"/>
  <c r="N43" i="1"/>
  <c r="M43" i="1"/>
  <c r="N37" i="1"/>
  <c r="M37" i="1"/>
  <c r="N16" i="1"/>
  <c r="M16" i="1"/>
  <c r="N10" i="1"/>
  <c r="M10" i="1"/>
  <c r="N55" i="1" l="1"/>
  <c r="E55" i="1" s="1"/>
  <c r="E37" i="1" l="1"/>
  <c r="N142" i="1" l="1"/>
  <c r="N143" i="1"/>
  <c r="M29" i="1" l="1"/>
  <c r="E29" i="1" s="1"/>
  <c r="M139" i="1" l="1"/>
  <c r="M30" i="1"/>
  <c r="E30" i="1" s="1"/>
  <c r="E28" i="1" s="1"/>
  <c r="M9" i="1"/>
  <c r="E9" i="1" s="1"/>
  <c r="M8" i="1"/>
  <c r="E8" i="1" s="1"/>
  <c r="E7" i="1" l="1"/>
  <c r="M140" i="1"/>
  <c r="E141" i="1"/>
  <c r="M28" i="1"/>
  <c r="M141" i="1"/>
  <c r="M144" i="1"/>
  <c r="E144" i="1" s="1"/>
  <c r="M143" i="1"/>
  <c r="E143" i="1" s="1"/>
  <c r="M7" i="1"/>
  <c r="M138" i="1" l="1"/>
  <c r="M145" i="1"/>
  <c r="E145" i="1" s="1"/>
  <c r="M142" i="1"/>
  <c r="E31" i="1" l="1"/>
  <c r="E12" i="1"/>
  <c r="E11" i="1"/>
  <c r="E140" i="1" l="1"/>
  <c r="E131" i="1"/>
  <c r="E43" i="1"/>
  <c r="E10" i="1"/>
  <c r="E120" i="1"/>
  <c r="E139" i="1"/>
  <c r="E138" i="1" l="1"/>
  <c r="E142" i="1" l="1"/>
</calcChain>
</file>

<file path=xl/sharedStrings.xml><?xml version="1.0" encoding="utf-8"?>
<sst xmlns="http://schemas.openxmlformats.org/spreadsheetml/2006/main" count="562" uniqueCount="98">
  <si>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</si>
  <si>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</si>
  <si>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</si>
  <si>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</si>
  <si>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Ответственный за выполнение мероприятия подпрограммы</t>
  </si>
  <si>
    <t>Итого:</t>
  </si>
  <si>
    <t>Средства бюджета Одинцовского городского округа</t>
  </si>
  <si>
    <t>1.</t>
  </si>
  <si>
    <t>2.</t>
  </si>
  <si>
    <t>Итого по муниципальной программе</t>
  </si>
  <si>
    <t>Всего
(тыс. руб.)</t>
  </si>
  <si>
    <t>1.1.</t>
  </si>
  <si>
    <t>Средства бюджета Московской области</t>
  </si>
  <si>
    <t>1.2.</t>
  </si>
  <si>
    <t>Средства бюджета Российской Федерации</t>
  </si>
  <si>
    <t>2.2.</t>
  </si>
  <si>
    <t>2.3.</t>
  </si>
  <si>
    <t>2.4.</t>
  </si>
  <si>
    <t>2023-2027 годы</t>
  </si>
  <si>
    <t>Управление капитального строительства</t>
  </si>
  <si>
    <t>2.1.</t>
  </si>
  <si>
    <t>4.</t>
  </si>
  <si>
    <t>Всего</t>
  </si>
  <si>
    <t>В том числе по кварталам:</t>
  </si>
  <si>
    <t>I</t>
  </si>
  <si>
    <t>II</t>
  </si>
  <si>
    <t>III</t>
  </si>
  <si>
    <t>IV</t>
  </si>
  <si>
    <t>Введены в эксплуатацию объекты дошкольного образования, единиц</t>
  </si>
  <si>
    <t>Введены в эксплуатацию объекты дошкольных образовательных организаций в целях синхронизации с жилой застройкой, единиц</t>
  </si>
  <si>
    <t xml:space="preserve">Введены в эксплуатацию объекты общего образования в целях обеспечения односменного режима обучения,  единиц </t>
  </si>
  <si>
    <t>Введены в эксплуатацию объекты общего образования, единиц</t>
  </si>
  <si>
    <t xml:space="preserve">Введены в эксплуатацию объекты общего образования в целях синхронизации с жилой застройкой, единиц </t>
  </si>
  <si>
    <t>Введены в эксплуатацию объекты общего образования в рамках реализации мероприятий по модернизации инфраструктуры общего образования в отдельных субъектах Российской Федерации, единиц</t>
  </si>
  <si>
    <t xml:space="preserve">Введены в эксплуатацию объекты для создания дополнительных мест 
в общеобразовательных организациях в связи с ростом числа учащихся вызванным демографическим фактором, единиц
</t>
  </si>
  <si>
    <t>Введены в эксплуатацию объекты дошкольного образования  с ясельными группами, единиц</t>
  </si>
  <si>
    <t>-</t>
  </si>
  <si>
    <t>2023 год</t>
  </si>
  <si>
    <t>4.1.</t>
  </si>
  <si>
    <t>4.2.</t>
  </si>
  <si>
    <t>5.</t>
  </si>
  <si>
    <t>1.3</t>
  </si>
  <si>
    <t>2024 год</t>
  </si>
  <si>
    <t>2025 год</t>
  </si>
  <si>
    <t>2026 год</t>
  </si>
  <si>
    <t xml:space="preserve">Введены в эксплуатацию объекты дошкольного образования муниципальной собственности, единиц </t>
  </si>
  <si>
    <t>Введены в эксплуатацию объекты общего образования муниципальной собственности, единиц</t>
  </si>
  <si>
    <t>2027 год</t>
  </si>
  <si>
    <t>Итого по подпрограмме 3:</t>
  </si>
  <si>
    <t>Перечень мероприятий муниципальной программы Одинцовского городского округа Московской области «Строительство и капитальный ремонт объектов социальной инфраструктуры»</t>
  </si>
  <si>
    <t>Подпрограмма 3 "Строительство (реконструкция), капитальный ремонт объектов образования"</t>
  </si>
  <si>
    <t>3.</t>
  </si>
  <si>
    <t>3.1.</t>
  </si>
  <si>
    <t>3.2.</t>
  </si>
  <si>
    <t>Проведен капитальный ремонт дошкольных образовательных организаций, единиц</t>
  </si>
  <si>
    <t>4.3.</t>
  </si>
  <si>
    <t>4.4.</t>
  </si>
  <si>
    <t>4.5.</t>
  </si>
  <si>
    <t>5.1.</t>
  </si>
  <si>
    <t>5.2.</t>
  </si>
  <si>
    <t>6.</t>
  </si>
  <si>
    <t>6.1.</t>
  </si>
  <si>
    <t>Оснащены средствами обучения и воспитания отремонтированные здания общеобразовательных организаций, единиц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</si>
  <si>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 единиц</t>
  </si>
  <si>
    <t xml:space="preserve">Осуществлено устройство спортивных и детских площадок на территории муниципальных общеобразовательных организаций, единиц
</t>
  </si>
  <si>
    <t>Благоустроены территории  муниципальных общеобразовательных организаций, единиц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</si>
  <si>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организаций, единиц</t>
  </si>
  <si>
    <t>Управление образования</t>
  </si>
  <si>
    <t>Выполнены в полном объеме мероприятия по капитальному ремонту общеобразовательных организаций, единиц</t>
  </si>
  <si>
    <t>3.3.</t>
  </si>
  <si>
    <t>Мероприятие 06.03. 
Проведение капитального ремонта, технического переоснащения и благоустройства территорий дошкольных образовательных организаций</t>
  </si>
  <si>
    <t>Проведен капитальный ремонт, технически переоснащены и благоустроены территории дошкольных образовательных организаций, единиц</t>
  </si>
  <si>
    <r>
      <rPr>
        <b/>
        <sz val="12"/>
        <rFont val="Times New Roman"/>
        <family val="1"/>
        <charset val="204"/>
      </rPr>
      <t>Основное мероприятие 01.</t>
    </r>
    <r>
      <rPr>
        <sz val="12"/>
        <rFont val="Times New Roman"/>
        <family val="1"/>
        <charset val="204"/>
      </rPr>
      <t xml:space="preserve"> 
Организация строительства (реконструкции) объектов дошкольного образования</t>
    </r>
  </si>
  <si>
    <r>
      <rPr>
        <b/>
        <i/>
        <sz val="12"/>
        <rFont val="Times New Roman"/>
        <family val="1"/>
        <charset val="204"/>
      </rPr>
      <t xml:space="preserve">Мероприятие 01.01. 
</t>
    </r>
    <r>
      <rPr>
        <sz val="12"/>
        <rFont val="Times New Roman"/>
        <family val="1"/>
        <charset val="204"/>
      </rPr>
      <t>Проектирование и строительство дошкольных образовательных организаций</t>
    </r>
  </si>
  <si>
    <r>
      <rPr>
        <b/>
        <i/>
        <sz val="12"/>
        <rFont val="Times New Roman"/>
        <family val="1"/>
        <charset val="204"/>
      </rPr>
      <t>Мероприятие 01.02.</t>
    </r>
    <r>
      <rPr>
        <sz val="12"/>
        <rFont val="Times New Roman"/>
        <family val="1"/>
        <charset val="204"/>
      </rPr>
      <t xml:space="preserve"> 
Проектирование и строительство дошкольных образовательных организаций в целях синхронизации с жилой застройкой</t>
    </r>
  </si>
  <si>
    <r>
      <rPr>
        <b/>
        <i/>
        <sz val="12"/>
        <rFont val="Times New Roman"/>
        <family val="1"/>
        <charset val="204"/>
      </rPr>
      <t>Мероприятие 01.05.</t>
    </r>
    <r>
      <rPr>
        <sz val="12"/>
        <rFont val="Times New Roman"/>
        <family val="1"/>
        <charset val="204"/>
      </rPr>
      <t xml:space="preserve"> 
Строительство (реконструкция) объектов дошкольного образования муниципальной собственности
</t>
    </r>
  </si>
  <si>
    <r>
      <rPr>
        <b/>
        <sz val="12"/>
        <rFont val="Times New Roman"/>
        <family val="1"/>
        <charset val="204"/>
      </rPr>
      <t>Основное мероприятие 02.</t>
    </r>
    <r>
      <rPr>
        <sz val="12"/>
        <rFont val="Times New Roman"/>
        <family val="1"/>
        <charset val="204"/>
      </rPr>
      <t xml:space="preserve"> 
Организация строительства (реконструкции) объектов общего образования </t>
    </r>
  </si>
  <si>
    <r>
      <rPr>
        <b/>
        <i/>
        <sz val="12"/>
        <rFont val="Times New Roman"/>
        <family val="1"/>
        <charset val="204"/>
      </rPr>
      <t xml:space="preserve">Мероприятие 02.02. 
</t>
    </r>
    <r>
      <rPr>
        <sz val="12"/>
        <rFont val="Times New Roman"/>
        <family val="1"/>
        <charset val="204"/>
      </rPr>
      <t>Строительство (реконструкция) объектов общего образования муниципальной собственности</t>
    </r>
  </si>
  <si>
    <r>
      <rPr>
        <b/>
        <i/>
        <sz val="12"/>
        <rFont val="Times New Roman"/>
        <family val="1"/>
        <charset val="204"/>
      </rPr>
      <t xml:space="preserve">Мероприятие 02.04. 
</t>
    </r>
    <r>
      <rPr>
        <sz val="12"/>
        <rFont val="Times New Roman"/>
        <family val="1"/>
        <charset val="204"/>
      </rPr>
      <t xml:space="preserve">Капитальные вложения в общеобразовательные организации в целях обеспечения односменного режима обучения       
</t>
    </r>
  </si>
  <si>
    <r>
      <rPr>
        <b/>
        <i/>
        <sz val="12"/>
        <rFont val="Times New Roman"/>
        <family val="1"/>
        <charset val="204"/>
      </rPr>
      <t xml:space="preserve">Мероприятие 02.05. 
</t>
    </r>
    <r>
      <rPr>
        <sz val="12"/>
        <rFont val="Times New Roman"/>
        <family val="1"/>
        <charset val="204"/>
      </rPr>
      <t xml:space="preserve">Капитальные вложения в объекты общего образования в целях синхронизации с жилой застройкой                 
</t>
    </r>
  </si>
  <si>
    <r>
      <rPr>
        <b/>
        <sz val="12"/>
        <rFont val="Times New Roman"/>
        <family val="1"/>
        <charset val="204"/>
      </rPr>
      <t>Основное мероприятие 06.</t>
    </r>
    <r>
      <rPr>
        <sz val="12"/>
        <rFont val="Times New Roman"/>
        <family val="1"/>
        <charset val="204"/>
      </rPr>
      <t xml:space="preserve"> 
Капитальный ремонт объектов дошкольного образования</t>
    </r>
  </si>
  <si>
    <r>
      <rPr>
        <b/>
        <i/>
        <sz val="12"/>
        <rFont val="Times New Roman"/>
        <family val="1"/>
        <charset val="204"/>
      </rPr>
      <t xml:space="preserve">Мероприятие 06.01. 
</t>
    </r>
    <r>
      <rPr>
        <sz val="12"/>
        <rFont val="Times New Roman"/>
        <family val="1"/>
        <charset val="204"/>
      </rPr>
      <t xml:space="preserve"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   
</t>
    </r>
  </si>
  <si>
    <r>
      <rPr>
        <b/>
        <sz val="12"/>
        <rFont val="Times New Roman"/>
        <family val="1"/>
        <charset val="204"/>
      </rPr>
      <t xml:space="preserve">Мероприятие 06.02. 
</t>
    </r>
    <r>
      <rPr>
        <sz val="12"/>
        <rFont val="Times New Roman"/>
        <family val="1"/>
        <charset val="204"/>
      </rPr>
      <t xml:space="preserve">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      
</t>
    </r>
  </si>
  <si>
    <r>
      <rPr>
        <b/>
        <sz val="12"/>
        <rFont val="Times New Roman"/>
        <family val="1"/>
        <charset val="204"/>
      </rPr>
      <t>Основное мероприятие 07.</t>
    </r>
    <r>
      <rPr>
        <sz val="12"/>
        <rFont val="Times New Roman"/>
        <family val="1"/>
        <charset val="204"/>
      </rPr>
      <t xml:space="preserve"> 
Модернизация школьных систем образования в рамках государственной программы Российской Федерации «Развитие образования»</t>
    </r>
  </si>
  <si>
    <r>
      <rPr>
        <b/>
        <i/>
        <sz val="12"/>
        <rFont val="Times New Roman"/>
        <family val="1"/>
        <charset val="204"/>
      </rPr>
      <t xml:space="preserve">Мероприятие 07.01. 
</t>
    </r>
    <r>
      <rPr>
        <sz val="12"/>
        <rFont val="Times New Roman"/>
        <family val="1"/>
        <charset val="204"/>
      </rPr>
      <t xml:space="preserve">Проведение работ по капитальному ремонту зданий региональных (муниципальных) общеобразовательных организаций  
</t>
    </r>
  </si>
  <si>
    <r>
      <rPr>
        <b/>
        <i/>
        <sz val="12"/>
        <rFont val="Times New Roman"/>
        <family val="1"/>
        <charset val="204"/>
      </rPr>
      <t xml:space="preserve">Мероприятие 07.02. 
</t>
    </r>
    <r>
      <rPr>
        <sz val="12"/>
        <rFont val="Times New Roman"/>
        <family val="1"/>
        <charset val="204"/>
      </rPr>
      <t xml:space="preserve">Оснащение отремонтированных зданий общеобразовательных организаций средствами обучения и воспитания    
</t>
    </r>
  </si>
  <si>
    <r>
      <rPr>
        <b/>
        <i/>
        <sz val="12"/>
        <rFont val="Times New Roman"/>
        <family val="1"/>
        <charset val="204"/>
      </rPr>
      <t xml:space="preserve">Мероприятие 07.03. 
</t>
    </r>
    <r>
      <rPr>
        <sz val="12"/>
        <rFont val="Times New Roman"/>
        <family val="1"/>
        <charset val="204"/>
      </rPr>
      <t xml:space="preserve">Разработка проектно-сметной документации на проведение капитального ремонта зданий муниципальных общеобразовательных организаций  
</t>
    </r>
  </si>
  <si>
    <r>
      <rPr>
        <b/>
        <i/>
        <sz val="12"/>
        <rFont val="Times New Roman"/>
        <family val="1"/>
        <charset val="204"/>
      </rPr>
      <t xml:space="preserve">Мероприятие 07.04. 
</t>
    </r>
    <r>
      <rPr>
        <sz val="12"/>
        <rFont val="Times New Roman"/>
        <family val="1"/>
        <charset val="204"/>
      </rPr>
      <t>Благоустройство территорий муниципальных общеобразовательных организаций, в зданиях которых выполнен капитальный ремонт</t>
    </r>
  </si>
  <si>
    <r>
      <rPr>
        <b/>
        <i/>
        <sz val="12"/>
        <rFont val="Times New Roman"/>
        <family val="1"/>
        <charset val="204"/>
      </rPr>
      <t xml:space="preserve">Мероприятие 07.05. 
</t>
    </r>
    <r>
      <rPr>
        <sz val="12"/>
        <rFont val="Times New Roman"/>
        <family val="1"/>
        <charset val="204"/>
      </rPr>
      <t xml:space="preserve">Устройство спортивных и детских площадок на территории муниципальных общеобразовательных организаций    
</t>
    </r>
  </si>
  <si>
    <r>
      <rPr>
        <b/>
        <sz val="12"/>
        <rFont val="Times New Roman"/>
        <family val="1"/>
        <charset val="204"/>
      </rPr>
      <t xml:space="preserve">Основное мероприятие Е1. 
</t>
    </r>
    <r>
      <rPr>
        <sz val="12"/>
        <rFont val="Times New Roman"/>
        <family val="1"/>
        <charset val="204"/>
      </rPr>
      <t>«Современная школа»</t>
    </r>
  </si>
  <si>
    <r>
      <rPr>
        <b/>
        <i/>
        <sz val="12"/>
        <rFont val="Times New Roman"/>
        <family val="1"/>
        <charset val="204"/>
      </rPr>
      <t>Мероприятие Е1.02.</t>
    </r>
    <r>
      <rPr>
        <sz val="12"/>
        <rFont val="Times New Roman"/>
        <family val="1"/>
        <charset val="204"/>
      </rPr>
      <t xml:space="preserve"> 
Модернизация инфраструктуры общего образования в отдельных субъектах Российской Федерации объектов муниципальной собственности</t>
    </r>
  </si>
  <si>
    <r>
      <rPr>
        <b/>
        <i/>
        <sz val="12"/>
        <rFont val="Times New Roman"/>
        <family val="1"/>
        <charset val="204"/>
      </rPr>
      <t>Мероприятие Е1.04.</t>
    </r>
    <r>
      <rPr>
        <sz val="12"/>
        <rFont val="Times New Roman"/>
        <family val="1"/>
        <charset val="204"/>
      </rPr>
      <t xml:space="preserve">
Создание в субъектах Российской Федерации дополнительных (новых) мест в общеобразовательных организациях в связи с ростом числа учащихся, вызванным демографическим фактором
</t>
    </r>
  </si>
  <si>
    <r>
      <rPr>
        <b/>
        <sz val="12"/>
        <rFont val="Times New Roman"/>
        <family val="1"/>
        <charset val="204"/>
      </rPr>
      <t>Основное мероприятие Р2. 
"</t>
    </r>
    <r>
      <rPr>
        <sz val="12"/>
        <rFont val="Times New Roman"/>
        <family val="1"/>
        <charset val="204"/>
      </rPr>
      <t>Содействие занятости"</t>
    </r>
  </si>
  <si>
    <r>
      <rPr>
        <b/>
        <i/>
        <sz val="12"/>
        <rFont val="Times New Roman"/>
        <family val="1"/>
        <charset val="204"/>
      </rPr>
      <t>Мероприятие Р2.01</t>
    </r>
    <r>
      <rPr>
        <sz val="12"/>
        <rFont val="Times New Roman"/>
        <family val="1"/>
        <charset val="204"/>
      </rPr>
      <t>. 
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  </r>
  </si>
  <si>
    <t xml:space="preserve">
Приложение 1
к постановлению Администрации
Одинцовского городского округа
Московской области
от _________________№ ________
«Приложение 1 к муниципальной программе
</t>
  </si>
  <si>
    <t>».</t>
  </si>
  <si>
    <t>Начальник Управления капитального строительства                                                                   Н.В. Хворостьянова</t>
  </si>
  <si>
    <r>
      <rPr>
        <b/>
        <i/>
        <sz val="12"/>
        <color theme="1"/>
        <rFont val="Times New Roman"/>
        <family val="1"/>
        <charset val="204"/>
      </rPr>
      <t xml:space="preserve">Мероприятие 02.03. 
</t>
    </r>
    <r>
      <rPr>
        <sz val="12"/>
        <color theme="1"/>
        <rFont val="Times New Roman"/>
        <family val="1"/>
        <charset val="204"/>
      </rPr>
      <t xml:space="preserve">Капитальные вложения в объекты общего образования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</si>
</sst>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 applyBorder="1"/>
    <xf numFmtId="165" fontId="2" fillId="4" borderId="1" xfId="0" applyNumberFormat="1" applyFont="1" applyFill="1" applyBorder="1" applyAlignment="1">
      <alignment horizontal="center" vertical="center" wrapText="1"/>
    </xf>
    <xf numFmtId="165" fontId="2" fillId="4" borderId="9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right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65" fontId="11" fillId="4" borderId="9" xfId="0" applyNumberFormat="1" applyFont="1" applyFill="1" applyBorder="1" applyAlignment="1">
      <alignment horizontal="center" vertical="center" wrapText="1"/>
    </xf>
    <xf numFmtId="165" fontId="11" fillId="0" borderId="9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5" fontId="11" fillId="4" borderId="3" xfId="0" applyNumberFormat="1" applyFont="1" applyFill="1" applyBorder="1" applyAlignment="1">
      <alignment horizontal="center" vertical="center" wrapText="1"/>
    </xf>
    <xf numFmtId="165" fontId="11" fillId="4" borderId="2" xfId="0" applyNumberFormat="1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165" fontId="2" fillId="4" borderId="3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top" wrapText="1"/>
    </xf>
    <xf numFmtId="165" fontId="11" fillId="0" borderId="8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5" fontId="11" fillId="0" borderId="4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49" fontId="2" fillId="4" borderId="4" xfId="0" applyNumberFormat="1" applyFont="1" applyFill="1" applyBorder="1" applyAlignment="1">
      <alignment horizontal="center" vertical="top" wrapText="1"/>
    </xf>
    <xf numFmtId="49" fontId="2" fillId="4" borderId="5" xfId="0" applyNumberFormat="1" applyFont="1" applyFill="1" applyBorder="1" applyAlignment="1">
      <alignment horizontal="center" vertical="top" wrapText="1"/>
    </xf>
    <xf numFmtId="49" fontId="2" fillId="4" borderId="6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tabSelected="1" view="pageBreakPreview" zoomScale="70" zoomScaleNormal="70" zoomScaleSheetLayoutView="70" workbookViewId="0">
      <selection activeCell="H81" sqref="H81:L81"/>
    </sheetView>
  </sheetViews>
  <sheetFormatPr defaultColWidth="8.85546875" defaultRowHeight="15" x14ac:dyDescent="0.25"/>
  <cols>
    <col min="1" max="1" width="5.85546875" style="4" customWidth="1"/>
    <col min="2" max="2" width="44.5703125" style="4" customWidth="1"/>
    <col min="3" max="3" width="19.7109375" style="4" customWidth="1"/>
    <col min="4" max="4" width="24.5703125" style="23" customWidth="1"/>
    <col min="5" max="6" width="20.28515625" style="4" customWidth="1"/>
    <col min="7" max="7" width="19.140625" style="52" customWidth="1"/>
    <col min="8" max="8" width="7.140625" style="4" customWidth="1"/>
    <col min="9" max="9" width="6" style="4" customWidth="1"/>
    <col min="10" max="10" width="6.140625" style="4" customWidth="1"/>
    <col min="11" max="11" width="6.5703125" style="4" customWidth="1"/>
    <col min="12" max="12" width="7" style="3" customWidth="1"/>
    <col min="13" max="14" width="19.140625" style="24" customWidth="1"/>
    <col min="15" max="15" width="20.5703125" style="4" customWidth="1"/>
    <col min="16" max="16384" width="8.85546875" style="4"/>
  </cols>
  <sheetData>
    <row r="1" spans="1:15" ht="144.75" customHeight="1" x14ac:dyDescent="0.25">
      <c r="A1" s="1"/>
      <c r="B1" s="1"/>
      <c r="C1" s="1"/>
      <c r="D1" s="2"/>
      <c r="E1" s="1"/>
      <c r="F1" s="1"/>
      <c r="G1" s="42"/>
      <c r="H1" s="1"/>
      <c r="I1" s="1"/>
      <c r="J1" s="1"/>
      <c r="K1" s="1"/>
      <c r="M1" s="3"/>
      <c r="N1" s="102" t="s">
        <v>94</v>
      </c>
      <c r="O1" s="102"/>
    </row>
    <row r="2" spans="1:15" ht="35.450000000000003" customHeight="1" x14ac:dyDescent="0.25">
      <c r="A2" s="5"/>
      <c r="B2" s="117" t="s">
        <v>49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55.9" customHeight="1" x14ac:dyDescent="0.25">
      <c r="A3" s="115" t="s">
        <v>0</v>
      </c>
      <c r="B3" s="115" t="s">
        <v>1</v>
      </c>
      <c r="C3" s="115" t="s">
        <v>2</v>
      </c>
      <c r="D3" s="115" t="s">
        <v>3</v>
      </c>
      <c r="E3" s="115" t="s">
        <v>10</v>
      </c>
      <c r="F3" s="34"/>
      <c r="G3" s="43"/>
      <c r="H3" s="116"/>
      <c r="I3" s="116"/>
      <c r="J3" s="116"/>
      <c r="K3" s="116"/>
      <c r="L3" s="116"/>
      <c r="M3" s="116"/>
      <c r="N3" s="116"/>
      <c r="O3" s="115" t="s">
        <v>4</v>
      </c>
    </row>
    <row r="4" spans="1:15" ht="23.45" customHeight="1" x14ac:dyDescent="0.25">
      <c r="A4" s="115"/>
      <c r="B4" s="115"/>
      <c r="C4" s="115"/>
      <c r="D4" s="115"/>
      <c r="E4" s="115"/>
      <c r="F4" s="34">
        <v>2023</v>
      </c>
      <c r="G4" s="44">
        <v>2024</v>
      </c>
      <c r="H4" s="141">
        <v>2025</v>
      </c>
      <c r="I4" s="116"/>
      <c r="J4" s="116"/>
      <c r="K4" s="116"/>
      <c r="L4" s="129"/>
      <c r="M4" s="33">
        <v>2026</v>
      </c>
      <c r="N4" s="33">
        <v>2027</v>
      </c>
      <c r="O4" s="115"/>
    </row>
    <row r="5" spans="1:15" ht="23.45" customHeight="1" x14ac:dyDescent="0.25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4">
        <v>6</v>
      </c>
      <c r="G5" s="44">
        <v>7</v>
      </c>
      <c r="H5" s="141">
        <v>8</v>
      </c>
      <c r="I5" s="116"/>
      <c r="J5" s="116"/>
      <c r="K5" s="116"/>
      <c r="L5" s="129"/>
      <c r="M5" s="33">
        <v>9</v>
      </c>
      <c r="N5" s="33">
        <v>10</v>
      </c>
      <c r="O5" s="33">
        <v>11</v>
      </c>
    </row>
    <row r="6" spans="1:15" ht="24" customHeight="1" x14ac:dyDescent="0.25">
      <c r="A6" s="11"/>
      <c r="B6" s="134" t="s">
        <v>50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</row>
    <row r="7" spans="1:15" ht="22.9" customHeight="1" x14ac:dyDescent="0.25">
      <c r="A7" s="131" t="s">
        <v>7</v>
      </c>
      <c r="B7" s="135" t="s">
        <v>72</v>
      </c>
      <c r="C7" s="91" t="s">
        <v>18</v>
      </c>
      <c r="D7" s="29" t="s">
        <v>5</v>
      </c>
      <c r="E7" s="12">
        <f>E8+E9</f>
        <v>535760.02292999998</v>
      </c>
      <c r="F7" s="6">
        <f>F16+F22+F10</f>
        <v>449835.13917000004</v>
      </c>
      <c r="G7" s="46">
        <f>SUM(G8:G9)</f>
        <v>85252.540000000008</v>
      </c>
      <c r="H7" s="128">
        <f>H8+H9</f>
        <v>672.34375999999997</v>
      </c>
      <c r="I7" s="116"/>
      <c r="J7" s="116"/>
      <c r="K7" s="116"/>
      <c r="L7" s="129"/>
      <c r="M7" s="7">
        <f>SUM(M8:M9)</f>
        <v>0</v>
      </c>
      <c r="N7" s="6">
        <v>0</v>
      </c>
      <c r="O7" s="91"/>
    </row>
    <row r="8" spans="1:15" ht="43.15" customHeight="1" x14ac:dyDescent="0.25">
      <c r="A8" s="132"/>
      <c r="B8" s="136"/>
      <c r="C8" s="92"/>
      <c r="D8" s="29" t="s">
        <v>12</v>
      </c>
      <c r="E8" s="12">
        <f>F8+G8+H8+M8+N8</f>
        <v>465032.10000000003</v>
      </c>
      <c r="F8" s="30">
        <f>F11+F17+F23</f>
        <v>391772.89</v>
      </c>
      <c r="G8" s="45">
        <f>SUM(G11+G17)</f>
        <v>73259.210000000006</v>
      </c>
      <c r="H8" s="128">
        <f>SUM(H11+H17)</f>
        <v>0</v>
      </c>
      <c r="I8" s="116"/>
      <c r="J8" s="116"/>
      <c r="K8" s="116"/>
      <c r="L8" s="129"/>
      <c r="M8" s="6">
        <f>SUM(M11+M17)</f>
        <v>0</v>
      </c>
      <c r="N8" s="6">
        <v>0</v>
      </c>
      <c r="O8" s="138"/>
    </row>
    <row r="9" spans="1:15" ht="54.6" customHeight="1" x14ac:dyDescent="0.25">
      <c r="A9" s="133"/>
      <c r="B9" s="137"/>
      <c r="C9" s="93"/>
      <c r="D9" s="29" t="s">
        <v>6</v>
      </c>
      <c r="E9" s="12">
        <f>F9+G9+H9+M9+N9</f>
        <v>70727.922930000001</v>
      </c>
      <c r="F9" s="30">
        <f>F12+F18+F24</f>
        <v>58062.249169999996</v>
      </c>
      <c r="G9" s="45">
        <f>G12+G18+G24</f>
        <v>11993.33</v>
      </c>
      <c r="H9" s="128">
        <f>SUM(H12+H18+H24)</f>
        <v>672.34375999999997</v>
      </c>
      <c r="I9" s="142"/>
      <c r="J9" s="142"/>
      <c r="K9" s="142"/>
      <c r="L9" s="143"/>
      <c r="M9" s="6">
        <f>M12</f>
        <v>0</v>
      </c>
      <c r="N9" s="6">
        <v>0</v>
      </c>
      <c r="O9" s="139"/>
    </row>
    <row r="10" spans="1:15" ht="22.15" customHeight="1" x14ac:dyDescent="0.25">
      <c r="A10" s="97" t="s">
        <v>11</v>
      </c>
      <c r="B10" s="74" t="s">
        <v>73</v>
      </c>
      <c r="C10" s="77" t="s">
        <v>18</v>
      </c>
      <c r="D10" s="28" t="s">
        <v>5</v>
      </c>
      <c r="E10" s="32">
        <f t="shared" ref="E10:N10" si="0">E11+E12</f>
        <v>0</v>
      </c>
      <c r="F10" s="26">
        <f>F11+F12</f>
        <v>0</v>
      </c>
      <c r="G10" s="39">
        <f t="shared" ref="G10" si="1">G11+G12</f>
        <v>0</v>
      </c>
      <c r="H10" s="125">
        <f>H11+H12</f>
        <v>0</v>
      </c>
      <c r="I10" s="116"/>
      <c r="J10" s="116"/>
      <c r="K10" s="116"/>
      <c r="L10" s="129"/>
      <c r="M10" s="32">
        <f t="shared" si="0"/>
        <v>0</v>
      </c>
      <c r="N10" s="32">
        <f t="shared" si="0"/>
        <v>0</v>
      </c>
      <c r="O10" s="77" t="s">
        <v>19</v>
      </c>
    </row>
    <row r="11" spans="1:15" ht="43.15" customHeight="1" x14ac:dyDescent="0.25">
      <c r="A11" s="98"/>
      <c r="B11" s="75"/>
      <c r="C11" s="78"/>
      <c r="D11" s="28" t="s">
        <v>12</v>
      </c>
      <c r="E11" s="32">
        <f>SUM(H11:L11)</f>
        <v>0</v>
      </c>
      <c r="F11" s="26">
        <v>0</v>
      </c>
      <c r="G11" s="39">
        <v>0</v>
      </c>
      <c r="H11" s="125">
        <v>0</v>
      </c>
      <c r="I11" s="116"/>
      <c r="J11" s="116"/>
      <c r="K11" s="116"/>
      <c r="L11" s="129"/>
      <c r="M11" s="32">
        <v>0</v>
      </c>
      <c r="N11" s="32">
        <v>0</v>
      </c>
      <c r="O11" s="112"/>
    </row>
    <row r="12" spans="1:15" ht="51.6" customHeight="1" x14ac:dyDescent="0.25">
      <c r="A12" s="99"/>
      <c r="B12" s="76"/>
      <c r="C12" s="79"/>
      <c r="D12" s="28" t="s">
        <v>6</v>
      </c>
      <c r="E12" s="32">
        <f>SUM(H12:L12)</f>
        <v>0</v>
      </c>
      <c r="F12" s="26">
        <v>0</v>
      </c>
      <c r="G12" s="39">
        <v>0</v>
      </c>
      <c r="H12" s="125">
        <v>0</v>
      </c>
      <c r="I12" s="116"/>
      <c r="J12" s="116"/>
      <c r="K12" s="116"/>
      <c r="L12" s="129"/>
      <c r="M12" s="32">
        <v>0</v>
      </c>
      <c r="N12" s="32">
        <v>0</v>
      </c>
      <c r="O12" s="140"/>
    </row>
    <row r="13" spans="1:15" ht="29.45" customHeight="1" x14ac:dyDescent="0.25">
      <c r="A13" s="80"/>
      <c r="B13" s="84" t="s">
        <v>28</v>
      </c>
      <c r="C13" s="80"/>
      <c r="D13" s="89"/>
      <c r="E13" s="90" t="s">
        <v>22</v>
      </c>
      <c r="F13" s="120" t="s">
        <v>37</v>
      </c>
      <c r="G13" s="82" t="s">
        <v>42</v>
      </c>
      <c r="H13" s="90" t="s">
        <v>43</v>
      </c>
      <c r="I13" s="122" t="s">
        <v>23</v>
      </c>
      <c r="J13" s="122"/>
      <c r="K13" s="122"/>
      <c r="L13" s="122"/>
      <c r="M13" s="100" t="s">
        <v>44</v>
      </c>
      <c r="N13" s="100" t="s">
        <v>47</v>
      </c>
      <c r="O13" s="80"/>
    </row>
    <row r="14" spans="1:15" ht="33" customHeight="1" x14ac:dyDescent="0.25">
      <c r="A14" s="80"/>
      <c r="B14" s="84"/>
      <c r="C14" s="80"/>
      <c r="D14" s="89"/>
      <c r="E14" s="85"/>
      <c r="F14" s="121"/>
      <c r="G14" s="83"/>
      <c r="H14" s="85"/>
      <c r="I14" s="41" t="s">
        <v>24</v>
      </c>
      <c r="J14" s="41" t="s">
        <v>25</v>
      </c>
      <c r="K14" s="41" t="s">
        <v>26</v>
      </c>
      <c r="L14" s="41" t="s">
        <v>27</v>
      </c>
      <c r="M14" s="101"/>
      <c r="N14" s="101"/>
      <c r="O14" s="81"/>
    </row>
    <row r="15" spans="1:15" ht="29.25" customHeight="1" x14ac:dyDescent="0.25">
      <c r="A15" s="81"/>
      <c r="B15" s="85"/>
      <c r="C15" s="81"/>
      <c r="D15" s="85"/>
      <c r="E15" s="13" t="s">
        <v>36</v>
      </c>
      <c r="F15" s="13" t="s">
        <v>36</v>
      </c>
      <c r="G15" s="48" t="s">
        <v>36</v>
      </c>
      <c r="H15" s="9" t="s">
        <v>36</v>
      </c>
      <c r="I15" s="9" t="s">
        <v>36</v>
      </c>
      <c r="J15" s="9" t="s">
        <v>36</v>
      </c>
      <c r="K15" s="9" t="s">
        <v>36</v>
      </c>
      <c r="L15" s="9" t="s">
        <v>36</v>
      </c>
      <c r="M15" s="9" t="s">
        <v>36</v>
      </c>
      <c r="N15" s="9" t="s">
        <v>36</v>
      </c>
      <c r="O15" s="81"/>
    </row>
    <row r="16" spans="1:15" ht="25.9" customHeight="1" x14ac:dyDescent="0.25">
      <c r="A16" s="97" t="s">
        <v>13</v>
      </c>
      <c r="B16" s="74" t="s">
        <v>74</v>
      </c>
      <c r="C16" s="77" t="s">
        <v>18</v>
      </c>
      <c r="D16" s="55" t="s">
        <v>5</v>
      </c>
      <c r="E16" s="58">
        <f>E17+E18</f>
        <v>534746.39</v>
      </c>
      <c r="F16" s="58">
        <f>F17+F18</f>
        <v>449493.85000000003</v>
      </c>
      <c r="G16" s="39">
        <f>G17+G18</f>
        <v>85252.540000000008</v>
      </c>
      <c r="H16" s="123">
        <f>H17+H18</f>
        <v>0</v>
      </c>
      <c r="I16" s="124"/>
      <c r="J16" s="124"/>
      <c r="K16" s="124"/>
      <c r="L16" s="124"/>
      <c r="M16" s="58">
        <f>M17+M18</f>
        <v>0</v>
      </c>
      <c r="N16" s="58">
        <f>N17+N18</f>
        <v>0</v>
      </c>
      <c r="O16" s="77" t="s">
        <v>19</v>
      </c>
    </row>
    <row r="17" spans="1:15" ht="37.9" customHeight="1" x14ac:dyDescent="0.25">
      <c r="A17" s="98"/>
      <c r="B17" s="75"/>
      <c r="C17" s="78"/>
      <c r="D17" s="55" t="s">
        <v>12</v>
      </c>
      <c r="E17" s="58">
        <f>F17+G17+H17+M17+N17</f>
        <v>465032.10000000003</v>
      </c>
      <c r="F17" s="58">
        <v>391772.89</v>
      </c>
      <c r="G17" s="39">
        <v>73259.210000000006</v>
      </c>
      <c r="H17" s="123">
        <v>0</v>
      </c>
      <c r="I17" s="124"/>
      <c r="J17" s="124"/>
      <c r="K17" s="124"/>
      <c r="L17" s="124"/>
      <c r="M17" s="58">
        <v>0</v>
      </c>
      <c r="N17" s="58">
        <v>0</v>
      </c>
      <c r="O17" s="118"/>
    </row>
    <row r="18" spans="1:15" ht="54" customHeight="1" x14ac:dyDescent="0.25">
      <c r="A18" s="99"/>
      <c r="B18" s="76"/>
      <c r="C18" s="79"/>
      <c r="D18" s="54" t="s">
        <v>6</v>
      </c>
      <c r="E18" s="58">
        <f>F18+G18+H18+M18+N18</f>
        <v>69714.289999999994</v>
      </c>
      <c r="F18" s="59">
        <v>57720.959999999999</v>
      </c>
      <c r="G18" s="39">
        <v>11993.33</v>
      </c>
      <c r="H18" s="125">
        <v>0</v>
      </c>
      <c r="I18" s="126"/>
      <c r="J18" s="126"/>
      <c r="K18" s="126"/>
      <c r="L18" s="127"/>
      <c r="M18" s="58">
        <v>0</v>
      </c>
      <c r="N18" s="58">
        <v>0</v>
      </c>
      <c r="O18" s="119"/>
    </row>
    <row r="19" spans="1:15" ht="22.9" customHeight="1" x14ac:dyDescent="0.25">
      <c r="A19" s="80"/>
      <c r="B19" s="84" t="s">
        <v>29</v>
      </c>
      <c r="C19" s="80"/>
      <c r="D19" s="89"/>
      <c r="E19" s="90" t="s">
        <v>22</v>
      </c>
      <c r="F19" s="120" t="s">
        <v>37</v>
      </c>
      <c r="G19" s="82" t="s">
        <v>42</v>
      </c>
      <c r="H19" s="90" t="s">
        <v>43</v>
      </c>
      <c r="I19" s="161" t="s">
        <v>23</v>
      </c>
      <c r="J19" s="161"/>
      <c r="K19" s="161"/>
      <c r="L19" s="161"/>
      <c r="M19" s="100" t="s">
        <v>44</v>
      </c>
      <c r="N19" s="100" t="s">
        <v>47</v>
      </c>
      <c r="O19" s="80"/>
    </row>
    <row r="20" spans="1:15" ht="19.899999999999999" customHeight="1" x14ac:dyDescent="0.25">
      <c r="A20" s="80"/>
      <c r="B20" s="84"/>
      <c r="C20" s="80"/>
      <c r="D20" s="89"/>
      <c r="E20" s="130"/>
      <c r="F20" s="121"/>
      <c r="G20" s="83"/>
      <c r="H20" s="130"/>
      <c r="I20" s="58" t="s">
        <v>24</v>
      </c>
      <c r="J20" s="58" t="s">
        <v>25</v>
      </c>
      <c r="K20" s="58" t="s">
        <v>26</v>
      </c>
      <c r="L20" s="58" t="s">
        <v>27</v>
      </c>
      <c r="M20" s="101"/>
      <c r="N20" s="101"/>
      <c r="O20" s="103"/>
    </row>
    <row r="21" spans="1:15" ht="33.75" customHeight="1" x14ac:dyDescent="0.25">
      <c r="A21" s="103"/>
      <c r="B21" s="130"/>
      <c r="C21" s="103"/>
      <c r="D21" s="130"/>
      <c r="E21" s="9">
        <v>1</v>
      </c>
      <c r="F21" s="9">
        <v>1</v>
      </c>
      <c r="G21" s="48" t="s">
        <v>36</v>
      </c>
      <c r="H21" s="9" t="s">
        <v>36</v>
      </c>
      <c r="I21" s="9" t="s">
        <v>36</v>
      </c>
      <c r="J21" s="9" t="s">
        <v>36</v>
      </c>
      <c r="K21" s="9" t="s">
        <v>36</v>
      </c>
      <c r="L21" s="9" t="s">
        <v>36</v>
      </c>
      <c r="M21" s="9" t="s">
        <v>36</v>
      </c>
      <c r="N21" s="9" t="s">
        <v>36</v>
      </c>
      <c r="O21" s="103"/>
    </row>
    <row r="22" spans="1:15" ht="25.9" customHeight="1" x14ac:dyDescent="0.25">
      <c r="A22" s="97" t="s">
        <v>41</v>
      </c>
      <c r="B22" s="74" t="s">
        <v>75</v>
      </c>
      <c r="C22" s="77" t="s">
        <v>18</v>
      </c>
      <c r="D22" s="55" t="s">
        <v>5</v>
      </c>
      <c r="E22" s="58">
        <f>E23+E24</f>
        <v>1013.63293</v>
      </c>
      <c r="F22" s="58">
        <f>F23+F24</f>
        <v>341.28917000000001</v>
      </c>
      <c r="G22" s="39">
        <f>G23+G24</f>
        <v>0</v>
      </c>
      <c r="H22" s="123">
        <f>H23+H24</f>
        <v>672.34375999999997</v>
      </c>
      <c r="I22" s="124"/>
      <c r="J22" s="124"/>
      <c r="K22" s="124"/>
      <c r="L22" s="124"/>
      <c r="M22" s="58">
        <f>M23+M24</f>
        <v>0</v>
      </c>
      <c r="N22" s="58">
        <f>N23+N24</f>
        <v>0</v>
      </c>
      <c r="O22" s="77" t="s">
        <v>19</v>
      </c>
    </row>
    <row r="23" spans="1:15" ht="37.9" customHeight="1" x14ac:dyDescent="0.25">
      <c r="A23" s="98"/>
      <c r="B23" s="75"/>
      <c r="C23" s="78"/>
      <c r="D23" s="55" t="s">
        <v>12</v>
      </c>
      <c r="E23" s="58">
        <f>F23+M23+N23</f>
        <v>0</v>
      </c>
      <c r="F23" s="58">
        <v>0</v>
      </c>
      <c r="G23" s="39">
        <v>0</v>
      </c>
      <c r="H23" s="123">
        <v>0</v>
      </c>
      <c r="I23" s="124"/>
      <c r="J23" s="124"/>
      <c r="K23" s="124"/>
      <c r="L23" s="124"/>
      <c r="M23" s="58">
        <v>0</v>
      </c>
      <c r="N23" s="58">
        <v>0</v>
      </c>
      <c r="O23" s="118"/>
    </row>
    <row r="24" spans="1:15" ht="54.75" customHeight="1" x14ac:dyDescent="0.25">
      <c r="A24" s="99"/>
      <c r="B24" s="76"/>
      <c r="C24" s="79"/>
      <c r="D24" s="55" t="s">
        <v>6</v>
      </c>
      <c r="E24" s="58">
        <f>F24+M24+N24+H24</f>
        <v>1013.63293</v>
      </c>
      <c r="F24" s="59">
        <v>341.28917000000001</v>
      </c>
      <c r="G24" s="39">
        <v>0</v>
      </c>
      <c r="H24" s="125">
        <v>672.34375999999997</v>
      </c>
      <c r="I24" s="126"/>
      <c r="J24" s="126"/>
      <c r="K24" s="126"/>
      <c r="L24" s="127"/>
      <c r="M24" s="58">
        <v>0</v>
      </c>
      <c r="N24" s="58">
        <v>0</v>
      </c>
      <c r="O24" s="119"/>
    </row>
    <row r="25" spans="1:15" ht="27.75" hidden="1" customHeight="1" x14ac:dyDescent="0.25">
      <c r="A25" s="80"/>
      <c r="B25" s="84" t="s">
        <v>45</v>
      </c>
      <c r="C25" s="80"/>
      <c r="D25" s="89"/>
      <c r="E25" s="90" t="s">
        <v>22</v>
      </c>
      <c r="F25" s="56"/>
      <c r="G25" s="82" t="s">
        <v>42</v>
      </c>
      <c r="H25" s="90" t="s">
        <v>43</v>
      </c>
      <c r="I25" s="161" t="s">
        <v>23</v>
      </c>
      <c r="J25" s="161"/>
      <c r="K25" s="161"/>
      <c r="L25" s="161"/>
      <c r="M25" s="100" t="s">
        <v>44</v>
      </c>
      <c r="N25" s="100" t="s">
        <v>47</v>
      </c>
      <c r="O25" s="80"/>
    </row>
    <row r="26" spans="1:15" ht="34.15" customHeight="1" x14ac:dyDescent="0.25">
      <c r="A26" s="80"/>
      <c r="B26" s="84"/>
      <c r="C26" s="80"/>
      <c r="D26" s="89"/>
      <c r="E26" s="130"/>
      <c r="F26" s="64" t="s">
        <v>37</v>
      </c>
      <c r="G26" s="83"/>
      <c r="H26" s="130"/>
      <c r="I26" s="58" t="s">
        <v>24</v>
      </c>
      <c r="J26" s="58" t="s">
        <v>25</v>
      </c>
      <c r="K26" s="58" t="s">
        <v>26</v>
      </c>
      <c r="L26" s="58" t="s">
        <v>27</v>
      </c>
      <c r="M26" s="101"/>
      <c r="N26" s="101"/>
      <c r="O26" s="103"/>
    </row>
    <row r="27" spans="1:15" ht="27" customHeight="1" x14ac:dyDescent="0.25">
      <c r="A27" s="103"/>
      <c r="B27" s="130"/>
      <c r="C27" s="103"/>
      <c r="D27" s="130"/>
      <c r="E27" s="48" t="s">
        <v>36</v>
      </c>
      <c r="F27" s="9" t="s">
        <v>36</v>
      </c>
      <c r="G27" s="48" t="s">
        <v>36</v>
      </c>
      <c r="H27" s="9" t="s">
        <v>36</v>
      </c>
      <c r="I27" s="9" t="s">
        <v>36</v>
      </c>
      <c r="J27" s="9" t="s">
        <v>36</v>
      </c>
      <c r="K27" s="9" t="s">
        <v>36</v>
      </c>
      <c r="L27" s="9" t="s">
        <v>36</v>
      </c>
      <c r="M27" s="9" t="s">
        <v>36</v>
      </c>
      <c r="N27" s="9" t="s">
        <v>36</v>
      </c>
      <c r="O27" s="103"/>
    </row>
    <row r="28" spans="1:15" ht="26.25" customHeight="1" x14ac:dyDescent="0.25">
      <c r="A28" s="131" t="s">
        <v>8</v>
      </c>
      <c r="B28" s="135" t="s">
        <v>76</v>
      </c>
      <c r="C28" s="91" t="s">
        <v>18</v>
      </c>
      <c r="D28" s="14" t="s">
        <v>5</v>
      </c>
      <c r="E28" s="6">
        <f>E29+E30</f>
        <v>8032387.9140400002</v>
      </c>
      <c r="F28" s="6">
        <f>F31+F37+F43+F49</f>
        <v>3432954.9756</v>
      </c>
      <c r="G28" s="49">
        <f>SUM(G29:G30)</f>
        <v>1718985.79844</v>
      </c>
      <c r="H28" s="128">
        <f>H29+H30</f>
        <v>2880447.14</v>
      </c>
      <c r="I28" s="142"/>
      <c r="J28" s="142"/>
      <c r="K28" s="142"/>
      <c r="L28" s="143"/>
      <c r="M28" s="31">
        <f>SUM(M29:M30)</f>
        <v>0</v>
      </c>
      <c r="N28" s="31">
        <f>SUM(N29:N30)</f>
        <v>0</v>
      </c>
      <c r="O28" s="113"/>
    </row>
    <row r="29" spans="1:15" ht="36.75" customHeight="1" x14ac:dyDescent="0.25">
      <c r="A29" s="146"/>
      <c r="B29" s="145"/>
      <c r="C29" s="92"/>
      <c r="D29" s="29" t="s">
        <v>12</v>
      </c>
      <c r="E29" s="6">
        <f>F29+G29+H29+M29+N29</f>
        <v>5467757.5800000001</v>
      </c>
      <c r="F29" s="30">
        <f>F32+F38+F44+F50</f>
        <v>2457197.75</v>
      </c>
      <c r="G29" s="50">
        <f t="shared" ref="G29" si="2">G32+G38+G44+G50</f>
        <v>1166012.06</v>
      </c>
      <c r="H29" s="128">
        <f>H32+H38+H44+H50</f>
        <v>1844547.77</v>
      </c>
      <c r="I29" s="116"/>
      <c r="J29" s="116"/>
      <c r="K29" s="116"/>
      <c r="L29" s="129"/>
      <c r="M29" s="30">
        <f t="shared" ref="M29:N30" si="3">M32+M38+M44+M50</f>
        <v>0</v>
      </c>
      <c r="N29" s="30">
        <f t="shared" si="3"/>
        <v>0</v>
      </c>
      <c r="O29" s="114"/>
    </row>
    <row r="30" spans="1:15" ht="51" customHeight="1" x14ac:dyDescent="0.25">
      <c r="A30" s="146"/>
      <c r="B30" s="145"/>
      <c r="C30" s="92"/>
      <c r="D30" s="29" t="s">
        <v>6</v>
      </c>
      <c r="E30" s="6">
        <f>F30+G30+H30+M30+N30</f>
        <v>2564630.3340400001</v>
      </c>
      <c r="F30" s="30">
        <f>F33+F39+F45+F51</f>
        <v>975757.22560000001</v>
      </c>
      <c r="G30" s="50">
        <f t="shared" ref="G30" si="4">G33+G39+G45+G51</f>
        <v>552973.73843999999</v>
      </c>
      <c r="H30" s="128">
        <f>H33+H39+H45+H51</f>
        <v>1035899.37</v>
      </c>
      <c r="I30" s="116"/>
      <c r="J30" s="116"/>
      <c r="K30" s="116"/>
      <c r="L30" s="129"/>
      <c r="M30" s="30">
        <f t="shared" si="3"/>
        <v>0</v>
      </c>
      <c r="N30" s="30">
        <f t="shared" si="3"/>
        <v>0</v>
      </c>
      <c r="O30" s="114"/>
    </row>
    <row r="31" spans="1:15" ht="27.6" customHeight="1" x14ac:dyDescent="0.25">
      <c r="A31" s="97" t="s">
        <v>20</v>
      </c>
      <c r="B31" s="74" t="s">
        <v>77</v>
      </c>
      <c r="C31" s="77" t="s">
        <v>18</v>
      </c>
      <c r="D31" s="28" t="s">
        <v>5</v>
      </c>
      <c r="E31" s="32">
        <f>E32+E33</f>
        <v>173216.62404</v>
      </c>
      <c r="F31" s="26">
        <f>F32+F33</f>
        <v>173208.39559999999</v>
      </c>
      <c r="G31" s="39">
        <f>G32+G33</f>
        <v>8.2284400000000009</v>
      </c>
      <c r="H31" s="125">
        <f>H32+H33</f>
        <v>0</v>
      </c>
      <c r="I31" s="116"/>
      <c r="J31" s="116"/>
      <c r="K31" s="116"/>
      <c r="L31" s="129"/>
      <c r="M31" s="32">
        <v>0</v>
      </c>
      <c r="N31" s="32">
        <f>N32+N33</f>
        <v>0</v>
      </c>
      <c r="O31" s="77" t="s">
        <v>19</v>
      </c>
    </row>
    <row r="32" spans="1:15" ht="37.15" customHeight="1" x14ac:dyDescent="0.25">
      <c r="A32" s="98"/>
      <c r="B32" s="75"/>
      <c r="C32" s="78"/>
      <c r="D32" s="28" t="s">
        <v>12</v>
      </c>
      <c r="E32" s="27">
        <v>0</v>
      </c>
      <c r="F32" s="15">
        <v>0</v>
      </c>
      <c r="G32" s="36">
        <v>0</v>
      </c>
      <c r="H32" s="125">
        <v>0</v>
      </c>
      <c r="I32" s="116"/>
      <c r="J32" s="116"/>
      <c r="K32" s="116"/>
      <c r="L32" s="129"/>
      <c r="M32" s="27">
        <v>0</v>
      </c>
      <c r="N32" s="27">
        <v>0</v>
      </c>
      <c r="O32" s="112"/>
    </row>
    <row r="33" spans="1:15" ht="50.25" customHeight="1" x14ac:dyDescent="0.25">
      <c r="A33" s="98"/>
      <c r="B33" s="75"/>
      <c r="C33" s="78"/>
      <c r="D33" s="28" t="s">
        <v>6</v>
      </c>
      <c r="E33" s="32">
        <f>F33+G33+H33+M33+N33</f>
        <v>173216.62404</v>
      </c>
      <c r="F33" s="41">
        <v>173208.39559999999</v>
      </c>
      <c r="G33" s="37">
        <v>8.2284400000000009</v>
      </c>
      <c r="H33" s="125">
        <v>0</v>
      </c>
      <c r="I33" s="116"/>
      <c r="J33" s="116"/>
      <c r="K33" s="116"/>
      <c r="L33" s="129"/>
      <c r="M33" s="16">
        <v>0</v>
      </c>
      <c r="N33" s="16">
        <v>0</v>
      </c>
      <c r="O33" s="112"/>
    </row>
    <row r="34" spans="1:15" ht="18.600000000000001" customHeight="1" x14ac:dyDescent="0.25">
      <c r="A34" s="80"/>
      <c r="B34" s="84" t="s">
        <v>46</v>
      </c>
      <c r="C34" s="80"/>
      <c r="D34" s="89"/>
      <c r="E34" s="90" t="s">
        <v>22</v>
      </c>
      <c r="F34" s="150" t="s">
        <v>37</v>
      </c>
      <c r="G34" s="82" t="s">
        <v>42</v>
      </c>
      <c r="H34" s="90" t="s">
        <v>43</v>
      </c>
      <c r="I34" s="122" t="s">
        <v>23</v>
      </c>
      <c r="J34" s="122"/>
      <c r="K34" s="122"/>
      <c r="L34" s="122"/>
      <c r="M34" s="100" t="s">
        <v>44</v>
      </c>
      <c r="N34" s="100" t="s">
        <v>47</v>
      </c>
      <c r="O34" s="110"/>
    </row>
    <row r="35" spans="1:15" ht="32.450000000000003" customHeight="1" x14ac:dyDescent="0.25">
      <c r="A35" s="80"/>
      <c r="B35" s="84"/>
      <c r="C35" s="80"/>
      <c r="D35" s="89"/>
      <c r="E35" s="85"/>
      <c r="F35" s="151"/>
      <c r="G35" s="83"/>
      <c r="H35" s="85"/>
      <c r="I35" s="41" t="s">
        <v>24</v>
      </c>
      <c r="J35" s="41" t="s">
        <v>25</v>
      </c>
      <c r="K35" s="41" t="s">
        <v>26</v>
      </c>
      <c r="L35" s="41" t="s">
        <v>27</v>
      </c>
      <c r="M35" s="101"/>
      <c r="N35" s="101"/>
      <c r="O35" s="111"/>
    </row>
    <row r="36" spans="1:15" ht="32.450000000000003" customHeight="1" x14ac:dyDescent="0.25">
      <c r="A36" s="81"/>
      <c r="B36" s="85"/>
      <c r="C36" s="81"/>
      <c r="D36" s="85"/>
      <c r="E36" s="9">
        <v>1</v>
      </c>
      <c r="F36" s="9">
        <v>1</v>
      </c>
      <c r="G36" s="48" t="s">
        <v>36</v>
      </c>
      <c r="H36" s="13" t="s">
        <v>36</v>
      </c>
      <c r="I36" s="13" t="s">
        <v>36</v>
      </c>
      <c r="J36" s="13" t="s">
        <v>36</v>
      </c>
      <c r="K36" s="13" t="s">
        <v>36</v>
      </c>
      <c r="L36" s="13" t="s">
        <v>36</v>
      </c>
      <c r="M36" s="9" t="s">
        <v>36</v>
      </c>
      <c r="N36" s="9" t="s">
        <v>36</v>
      </c>
      <c r="O36" s="111"/>
    </row>
    <row r="37" spans="1:15" ht="28.9" customHeight="1" x14ac:dyDescent="0.25">
      <c r="A37" s="97" t="s">
        <v>15</v>
      </c>
      <c r="B37" s="104" t="s">
        <v>97</v>
      </c>
      <c r="C37" s="107" t="s">
        <v>18</v>
      </c>
      <c r="D37" s="67" t="s">
        <v>5</v>
      </c>
      <c r="E37" s="66">
        <f t="shared" ref="E37:N37" si="5">E38+E39</f>
        <v>4208909.22</v>
      </c>
      <c r="F37" s="66">
        <f t="shared" si="5"/>
        <v>1530199.93</v>
      </c>
      <c r="G37" s="66">
        <f t="shared" ref="G37" si="6">G38+G39</f>
        <v>968219.98</v>
      </c>
      <c r="H37" s="162">
        <f>H38+H39</f>
        <v>1710489.31</v>
      </c>
      <c r="I37" s="163"/>
      <c r="J37" s="163"/>
      <c r="K37" s="163"/>
      <c r="L37" s="164"/>
      <c r="M37" s="27">
        <f t="shared" si="5"/>
        <v>0</v>
      </c>
      <c r="N37" s="27">
        <f t="shared" si="5"/>
        <v>0</v>
      </c>
      <c r="O37" s="77" t="s">
        <v>19</v>
      </c>
    </row>
    <row r="38" spans="1:15" ht="35.450000000000003" customHeight="1" x14ac:dyDescent="0.25">
      <c r="A38" s="98"/>
      <c r="B38" s="105"/>
      <c r="C38" s="108"/>
      <c r="D38" s="67" t="s">
        <v>12</v>
      </c>
      <c r="E38" s="66">
        <f>F38+G38+H38+M38+N38</f>
        <v>2515564.23</v>
      </c>
      <c r="F38" s="68">
        <v>1316405.47</v>
      </c>
      <c r="G38" s="65">
        <v>456998.41</v>
      </c>
      <c r="H38" s="162">
        <v>742160.35</v>
      </c>
      <c r="I38" s="163"/>
      <c r="J38" s="163"/>
      <c r="K38" s="163"/>
      <c r="L38" s="164"/>
      <c r="M38" s="17">
        <v>0</v>
      </c>
      <c r="N38" s="17">
        <v>0</v>
      </c>
      <c r="O38" s="112"/>
    </row>
    <row r="39" spans="1:15" ht="47.45" customHeight="1" x14ac:dyDescent="0.25">
      <c r="A39" s="99"/>
      <c r="B39" s="106"/>
      <c r="C39" s="109"/>
      <c r="D39" s="67" t="s">
        <v>6</v>
      </c>
      <c r="E39" s="66">
        <f>F39+G39+H39+M39+N39</f>
        <v>1693344.99</v>
      </c>
      <c r="F39" s="65">
        <v>213794.46</v>
      </c>
      <c r="G39" s="65">
        <v>511221.57</v>
      </c>
      <c r="H39" s="162">
        <v>968328.96</v>
      </c>
      <c r="I39" s="163"/>
      <c r="J39" s="163"/>
      <c r="K39" s="163"/>
      <c r="L39" s="164"/>
      <c r="M39" s="18">
        <v>0</v>
      </c>
      <c r="N39" s="18">
        <v>0</v>
      </c>
      <c r="O39" s="112"/>
    </row>
    <row r="40" spans="1:15" ht="27.6" customHeight="1" x14ac:dyDescent="0.25">
      <c r="A40" s="80"/>
      <c r="B40" s="84" t="s">
        <v>31</v>
      </c>
      <c r="C40" s="80"/>
      <c r="D40" s="89"/>
      <c r="E40" s="90" t="s">
        <v>22</v>
      </c>
      <c r="F40" s="150" t="s">
        <v>37</v>
      </c>
      <c r="G40" s="82" t="s">
        <v>42</v>
      </c>
      <c r="H40" s="90" t="s">
        <v>43</v>
      </c>
      <c r="I40" s="122" t="s">
        <v>23</v>
      </c>
      <c r="J40" s="122"/>
      <c r="K40" s="122"/>
      <c r="L40" s="122"/>
      <c r="M40" s="100" t="s">
        <v>44</v>
      </c>
      <c r="N40" s="100" t="s">
        <v>47</v>
      </c>
      <c r="O40" s="80"/>
    </row>
    <row r="41" spans="1:15" ht="24.6" customHeight="1" x14ac:dyDescent="0.25">
      <c r="A41" s="80"/>
      <c r="B41" s="84"/>
      <c r="C41" s="80"/>
      <c r="D41" s="89"/>
      <c r="E41" s="85"/>
      <c r="F41" s="151"/>
      <c r="G41" s="83"/>
      <c r="H41" s="85"/>
      <c r="I41" s="41" t="s">
        <v>24</v>
      </c>
      <c r="J41" s="41" t="s">
        <v>25</v>
      </c>
      <c r="K41" s="41" t="s">
        <v>26</v>
      </c>
      <c r="L41" s="41" t="s">
        <v>27</v>
      </c>
      <c r="M41" s="101"/>
      <c r="N41" s="101"/>
      <c r="O41" s="81"/>
    </row>
    <row r="42" spans="1:15" ht="42" customHeight="1" x14ac:dyDescent="0.25">
      <c r="A42" s="81"/>
      <c r="B42" s="85"/>
      <c r="C42" s="103"/>
      <c r="D42" s="85"/>
      <c r="E42" s="9">
        <v>2</v>
      </c>
      <c r="F42" s="9" t="s">
        <v>36</v>
      </c>
      <c r="G42" s="48">
        <v>1</v>
      </c>
      <c r="H42" s="19">
        <v>1</v>
      </c>
      <c r="I42" s="19" t="s">
        <v>36</v>
      </c>
      <c r="J42" s="19">
        <v>1</v>
      </c>
      <c r="K42" s="19">
        <v>1</v>
      </c>
      <c r="L42" s="9">
        <v>1</v>
      </c>
      <c r="M42" s="9" t="s">
        <v>36</v>
      </c>
      <c r="N42" s="9" t="s">
        <v>36</v>
      </c>
      <c r="O42" s="81"/>
    </row>
    <row r="43" spans="1:15" ht="26.45" customHeight="1" x14ac:dyDescent="0.25">
      <c r="A43" s="97" t="s">
        <v>16</v>
      </c>
      <c r="B43" s="74" t="s">
        <v>78</v>
      </c>
      <c r="C43" s="77" t="s">
        <v>18</v>
      </c>
      <c r="D43" s="28" t="s">
        <v>5</v>
      </c>
      <c r="E43" s="27">
        <f t="shared" ref="E43:N43" si="7">E44+E45</f>
        <v>1552321.95</v>
      </c>
      <c r="F43" s="27">
        <f t="shared" si="7"/>
        <v>1552321.95</v>
      </c>
      <c r="G43" s="36">
        <f t="shared" ref="G43" si="8">G44+G45</f>
        <v>0</v>
      </c>
      <c r="H43" s="125">
        <f>H44+H45</f>
        <v>0</v>
      </c>
      <c r="I43" s="116"/>
      <c r="J43" s="116"/>
      <c r="K43" s="116"/>
      <c r="L43" s="129"/>
      <c r="M43" s="27">
        <f t="shared" si="7"/>
        <v>0</v>
      </c>
      <c r="N43" s="27">
        <f t="shared" si="7"/>
        <v>0</v>
      </c>
      <c r="O43" s="77" t="s">
        <v>19</v>
      </c>
    </row>
    <row r="44" spans="1:15" ht="40.15" customHeight="1" x14ac:dyDescent="0.25">
      <c r="A44" s="98"/>
      <c r="B44" s="75"/>
      <c r="C44" s="78"/>
      <c r="D44" s="28" t="s">
        <v>12</v>
      </c>
      <c r="E44" s="27">
        <f>F44+G44+H44+M44+N44</f>
        <v>970181.48</v>
      </c>
      <c r="F44" s="15">
        <v>970181.48</v>
      </c>
      <c r="G44" s="36">
        <v>0</v>
      </c>
      <c r="H44" s="125">
        <v>0</v>
      </c>
      <c r="I44" s="116"/>
      <c r="J44" s="116"/>
      <c r="K44" s="116"/>
      <c r="L44" s="129"/>
      <c r="M44" s="27">
        <v>0</v>
      </c>
      <c r="N44" s="27">
        <v>0</v>
      </c>
      <c r="O44" s="112"/>
    </row>
    <row r="45" spans="1:15" ht="54.75" customHeight="1" x14ac:dyDescent="0.25">
      <c r="A45" s="99"/>
      <c r="B45" s="76"/>
      <c r="C45" s="79"/>
      <c r="D45" s="55" t="s">
        <v>6</v>
      </c>
      <c r="E45" s="58">
        <f>F45+G45+H45+M45+N45</f>
        <v>582140.47</v>
      </c>
      <c r="F45" s="41">
        <v>582140.47</v>
      </c>
      <c r="G45" s="37">
        <v>0</v>
      </c>
      <c r="H45" s="125">
        <v>0</v>
      </c>
      <c r="I45" s="116"/>
      <c r="J45" s="116"/>
      <c r="K45" s="116"/>
      <c r="L45" s="129"/>
      <c r="M45" s="16">
        <v>0</v>
      </c>
      <c r="N45" s="32">
        <v>0</v>
      </c>
      <c r="O45" s="140"/>
    </row>
    <row r="46" spans="1:15" ht="24" customHeight="1" x14ac:dyDescent="0.25">
      <c r="A46" s="80"/>
      <c r="B46" s="84" t="s">
        <v>30</v>
      </c>
      <c r="C46" s="80"/>
      <c r="D46" s="89"/>
      <c r="E46" s="90" t="s">
        <v>22</v>
      </c>
      <c r="F46" s="150" t="s">
        <v>37</v>
      </c>
      <c r="G46" s="82" t="s">
        <v>42</v>
      </c>
      <c r="H46" s="90" t="s">
        <v>43</v>
      </c>
      <c r="I46" s="122" t="s">
        <v>23</v>
      </c>
      <c r="J46" s="122"/>
      <c r="K46" s="122"/>
      <c r="L46" s="122"/>
      <c r="M46" s="100" t="s">
        <v>44</v>
      </c>
      <c r="N46" s="100" t="s">
        <v>47</v>
      </c>
      <c r="O46" s="80"/>
    </row>
    <row r="47" spans="1:15" ht="39" customHeight="1" x14ac:dyDescent="0.25">
      <c r="A47" s="80"/>
      <c r="B47" s="84"/>
      <c r="C47" s="80"/>
      <c r="D47" s="89"/>
      <c r="E47" s="85"/>
      <c r="F47" s="151"/>
      <c r="G47" s="83"/>
      <c r="H47" s="85"/>
      <c r="I47" s="41" t="s">
        <v>24</v>
      </c>
      <c r="J47" s="41" t="s">
        <v>25</v>
      </c>
      <c r="K47" s="41" t="s">
        <v>26</v>
      </c>
      <c r="L47" s="41" t="s">
        <v>27</v>
      </c>
      <c r="M47" s="101"/>
      <c r="N47" s="101"/>
      <c r="O47" s="81"/>
    </row>
    <row r="48" spans="1:15" ht="35.25" customHeight="1" x14ac:dyDescent="0.25">
      <c r="A48" s="81"/>
      <c r="B48" s="85"/>
      <c r="C48" s="103"/>
      <c r="D48" s="85"/>
      <c r="E48" s="19">
        <v>1</v>
      </c>
      <c r="F48" s="19">
        <v>1</v>
      </c>
      <c r="G48" s="48" t="s">
        <v>36</v>
      </c>
      <c r="H48" s="19" t="s">
        <v>36</v>
      </c>
      <c r="I48" s="19" t="s">
        <v>36</v>
      </c>
      <c r="J48" s="19" t="s">
        <v>36</v>
      </c>
      <c r="K48" s="19" t="s">
        <v>36</v>
      </c>
      <c r="L48" s="9" t="s">
        <v>36</v>
      </c>
      <c r="M48" s="9" t="s">
        <v>36</v>
      </c>
      <c r="N48" s="9" t="s">
        <v>36</v>
      </c>
      <c r="O48" s="81"/>
    </row>
    <row r="49" spans="1:15" ht="28.9" customHeight="1" x14ac:dyDescent="0.25">
      <c r="A49" s="97" t="s">
        <v>17</v>
      </c>
      <c r="B49" s="74" t="s">
        <v>79</v>
      </c>
      <c r="C49" s="77" t="s">
        <v>18</v>
      </c>
      <c r="D49" s="28" t="s">
        <v>5</v>
      </c>
      <c r="E49" s="27">
        <f>E50+E51</f>
        <v>2097940.12</v>
      </c>
      <c r="F49" s="15">
        <f>F50+F51</f>
        <v>177224.69999999998</v>
      </c>
      <c r="G49" s="36">
        <f>G50+G51</f>
        <v>750757.59000000008</v>
      </c>
      <c r="H49" s="125">
        <f>H50+H51</f>
        <v>1169957.8299999998</v>
      </c>
      <c r="I49" s="116"/>
      <c r="J49" s="116"/>
      <c r="K49" s="116"/>
      <c r="L49" s="129"/>
      <c r="M49" s="27">
        <f t="shared" ref="M49:N49" si="9">M50+M51</f>
        <v>0</v>
      </c>
      <c r="N49" s="27">
        <f t="shared" si="9"/>
        <v>0</v>
      </c>
      <c r="O49" s="77" t="s">
        <v>19</v>
      </c>
    </row>
    <row r="50" spans="1:15" ht="36.6" customHeight="1" x14ac:dyDescent="0.25">
      <c r="A50" s="98"/>
      <c r="B50" s="75"/>
      <c r="C50" s="78"/>
      <c r="D50" s="28" t="s">
        <v>12</v>
      </c>
      <c r="E50" s="27">
        <f>F50+G50+H50+M50+N50</f>
        <v>1982011.8699999999</v>
      </c>
      <c r="F50" s="15">
        <v>170610.8</v>
      </c>
      <c r="G50" s="36">
        <v>709013.65</v>
      </c>
      <c r="H50" s="125">
        <v>1102387.42</v>
      </c>
      <c r="I50" s="116"/>
      <c r="J50" s="116"/>
      <c r="K50" s="116"/>
      <c r="L50" s="129"/>
      <c r="M50" s="27">
        <v>0</v>
      </c>
      <c r="N50" s="27">
        <v>0</v>
      </c>
      <c r="O50" s="112"/>
    </row>
    <row r="51" spans="1:15" ht="51" customHeight="1" x14ac:dyDescent="0.25">
      <c r="A51" s="99"/>
      <c r="B51" s="76"/>
      <c r="C51" s="79"/>
      <c r="D51" s="28" t="s">
        <v>6</v>
      </c>
      <c r="E51" s="38">
        <f>F51+G51+H51+M51+N51</f>
        <v>115928.25</v>
      </c>
      <c r="F51" s="41">
        <v>6613.9</v>
      </c>
      <c r="G51" s="37">
        <v>41743.94</v>
      </c>
      <c r="H51" s="125">
        <v>67570.41</v>
      </c>
      <c r="I51" s="116"/>
      <c r="J51" s="116"/>
      <c r="K51" s="116"/>
      <c r="L51" s="129"/>
      <c r="M51" s="16">
        <v>0</v>
      </c>
      <c r="N51" s="32">
        <v>0</v>
      </c>
      <c r="O51" s="112"/>
    </row>
    <row r="52" spans="1:15" ht="28.15" customHeight="1" x14ac:dyDescent="0.25">
      <c r="A52" s="80"/>
      <c r="B52" s="84" t="s">
        <v>32</v>
      </c>
      <c r="C52" s="80"/>
      <c r="D52" s="89"/>
      <c r="E52" s="90" t="s">
        <v>22</v>
      </c>
      <c r="F52" s="150" t="s">
        <v>37</v>
      </c>
      <c r="G52" s="82" t="s">
        <v>42</v>
      </c>
      <c r="H52" s="90" t="s">
        <v>43</v>
      </c>
      <c r="I52" s="122" t="s">
        <v>23</v>
      </c>
      <c r="J52" s="122"/>
      <c r="K52" s="122"/>
      <c r="L52" s="122"/>
      <c r="M52" s="100" t="s">
        <v>44</v>
      </c>
      <c r="N52" s="100" t="s">
        <v>47</v>
      </c>
      <c r="O52" s="80"/>
    </row>
    <row r="53" spans="1:15" ht="33" customHeight="1" x14ac:dyDescent="0.25">
      <c r="A53" s="80"/>
      <c r="B53" s="84"/>
      <c r="C53" s="80"/>
      <c r="D53" s="89"/>
      <c r="E53" s="85"/>
      <c r="F53" s="151"/>
      <c r="G53" s="83"/>
      <c r="H53" s="85"/>
      <c r="I53" s="41" t="s">
        <v>24</v>
      </c>
      <c r="J53" s="41" t="s">
        <v>25</v>
      </c>
      <c r="K53" s="41" t="s">
        <v>26</v>
      </c>
      <c r="L53" s="41" t="s">
        <v>27</v>
      </c>
      <c r="M53" s="101"/>
      <c r="N53" s="101"/>
      <c r="O53" s="81"/>
    </row>
    <row r="54" spans="1:15" ht="31.5" customHeight="1" x14ac:dyDescent="0.25">
      <c r="A54" s="81"/>
      <c r="B54" s="85"/>
      <c r="C54" s="81"/>
      <c r="D54" s="85"/>
      <c r="E54" s="19">
        <v>1</v>
      </c>
      <c r="F54" s="19" t="s">
        <v>36</v>
      </c>
      <c r="G54" s="48" t="s">
        <v>36</v>
      </c>
      <c r="H54" s="19">
        <v>1</v>
      </c>
      <c r="I54" s="19" t="s">
        <v>36</v>
      </c>
      <c r="J54" s="19">
        <v>1</v>
      </c>
      <c r="K54" s="19">
        <v>1</v>
      </c>
      <c r="L54" s="9">
        <v>1</v>
      </c>
      <c r="M54" s="9" t="s">
        <v>36</v>
      </c>
      <c r="N54" s="9" t="s">
        <v>36</v>
      </c>
      <c r="O54" s="81"/>
    </row>
    <row r="55" spans="1:15" ht="31.5" customHeight="1" x14ac:dyDescent="0.25">
      <c r="A55" s="131" t="s">
        <v>51</v>
      </c>
      <c r="B55" s="135" t="s">
        <v>80</v>
      </c>
      <c r="C55" s="91" t="s">
        <v>42</v>
      </c>
      <c r="D55" s="14" t="s">
        <v>5</v>
      </c>
      <c r="E55" s="6">
        <f t="shared" ref="E55:E60" si="10">G55+H55+M55+N55</f>
        <v>307682.76124999998</v>
      </c>
      <c r="F55" s="6" t="s">
        <v>36</v>
      </c>
      <c r="G55" s="49">
        <f>SUM(G56:G57)</f>
        <v>307682.76124999998</v>
      </c>
      <c r="H55" s="128">
        <f>H56+H57</f>
        <v>0</v>
      </c>
      <c r="I55" s="142"/>
      <c r="J55" s="142"/>
      <c r="K55" s="142"/>
      <c r="L55" s="143"/>
      <c r="M55" s="31">
        <f>SUM(M56:M57)</f>
        <v>0</v>
      </c>
      <c r="N55" s="31">
        <f>SUM(N56:N57)</f>
        <v>0</v>
      </c>
      <c r="O55" s="113"/>
    </row>
    <row r="56" spans="1:15" ht="31.5" customHeight="1" x14ac:dyDescent="0.25">
      <c r="A56" s="146"/>
      <c r="B56" s="145"/>
      <c r="C56" s="92"/>
      <c r="D56" s="29" t="s">
        <v>12</v>
      </c>
      <c r="E56" s="6">
        <f t="shared" si="10"/>
        <v>129969.83504999999</v>
      </c>
      <c r="F56" s="30" t="s">
        <v>36</v>
      </c>
      <c r="G56" s="50">
        <f>G59+G65</f>
        <v>129969.83504999999</v>
      </c>
      <c r="H56" s="128">
        <f>H59+H65</f>
        <v>0</v>
      </c>
      <c r="I56" s="116"/>
      <c r="J56" s="116"/>
      <c r="K56" s="116"/>
      <c r="L56" s="129"/>
      <c r="M56" s="30">
        <f>M59+M65</f>
        <v>0</v>
      </c>
      <c r="N56" s="30">
        <f>N59+N65</f>
        <v>0</v>
      </c>
      <c r="O56" s="114"/>
    </row>
    <row r="57" spans="1:15" ht="31.5" customHeight="1" x14ac:dyDescent="0.25">
      <c r="A57" s="146"/>
      <c r="B57" s="145"/>
      <c r="C57" s="92"/>
      <c r="D57" s="29" t="s">
        <v>6</v>
      </c>
      <c r="E57" s="6">
        <f t="shared" si="10"/>
        <v>177712.92619999999</v>
      </c>
      <c r="F57" s="30" t="s">
        <v>36</v>
      </c>
      <c r="G57" s="50">
        <f>G60+G66+G72</f>
        <v>177712.92619999999</v>
      </c>
      <c r="H57" s="128">
        <f>H60+H66+H72</f>
        <v>0</v>
      </c>
      <c r="I57" s="116"/>
      <c r="J57" s="116"/>
      <c r="K57" s="116"/>
      <c r="L57" s="129"/>
      <c r="M57" s="30">
        <f>M60+M66</f>
        <v>0</v>
      </c>
      <c r="N57" s="30">
        <f t="shared" ref="N57" si="11">N60+N66+N114+N120</f>
        <v>0</v>
      </c>
      <c r="O57" s="114"/>
    </row>
    <row r="58" spans="1:15" ht="31.5" customHeight="1" x14ac:dyDescent="0.25">
      <c r="A58" s="97" t="s">
        <v>52</v>
      </c>
      <c r="B58" s="74" t="s">
        <v>81</v>
      </c>
      <c r="C58" s="77" t="s">
        <v>42</v>
      </c>
      <c r="D58" s="28" t="s">
        <v>5</v>
      </c>
      <c r="E58" s="41">
        <f t="shared" si="10"/>
        <v>288437.48996000004</v>
      </c>
      <c r="F58" s="15" t="s">
        <v>36</v>
      </c>
      <c r="G58" s="57">
        <f t="shared" ref="G58" si="12">G59+G60</f>
        <v>288437.48996000004</v>
      </c>
      <c r="H58" s="125">
        <v>0</v>
      </c>
      <c r="I58" s="116"/>
      <c r="J58" s="116"/>
      <c r="K58" s="116"/>
      <c r="L58" s="129"/>
      <c r="M58" s="27">
        <f t="shared" ref="M58:N58" si="13">M59+M60</f>
        <v>0</v>
      </c>
      <c r="N58" s="27">
        <f t="shared" si="13"/>
        <v>0</v>
      </c>
      <c r="O58" s="77" t="s">
        <v>67</v>
      </c>
    </row>
    <row r="59" spans="1:15" ht="31.5" customHeight="1" x14ac:dyDescent="0.25">
      <c r="A59" s="98"/>
      <c r="B59" s="75"/>
      <c r="C59" s="78"/>
      <c r="D59" s="28" t="s">
        <v>12</v>
      </c>
      <c r="E59" s="41">
        <f t="shared" si="10"/>
        <v>120783.74588</v>
      </c>
      <c r="F59" s="15" t="s">
        <v>36</v>
      </c>
      <c r="G59" s="57">
        <v>120783.74588</v>
      </c>
      <c r="H59" s="125">
        <v>0</v>
      </c>
      <c r="I59" s="116"/>
      <c r="J59" s="116"/>
      <c r="K59" s="116"/>
      <c r="L59" s="129"/>
      <c r="M59" s="27">
        <v>0</v>
      </c>
      <c r="N59" s="27">
        <v>0</v>
      </c>
      <c r="O59" s="112"/>
    </row>
    <row r="60" spans="1:15" ht="53.25" customHeight="1" x14ac:dyDescent="0.25">
      <c r="A60" s="99"/>
      <c r="B60" s="76"/>
      <c r="C60" s="78"/>
      <c r="D60" s="28" t="s">
        <v>6</v>
      </c>
      <c r="E60" s="41">
        <f t="shared" si="10"/>
        <v>167653.74408</v>
      </c>
      <c r="F60" s="41" t="s">
        <v>36</v>
      </c>
      <c r="G60" s="16">
        <v>167653.74408</v>
      </c>
      <c r="H60" s="125">
        <v>0</v>
      </c>
      <c r="I60" s="116"/>
      <c r="J60" s="116"/>
      <c r="K60" s="116"/>
      <c r="L60" s="129"/>
      <c r="M60" s="16">
        <v>0</v>
      </c>
      <c r="N60" s="32">
        <v>0</v>
      </c>
      <c r="O60" s="112"/>
    </row>
    <row r="61" spans="1:15" ht="27" customHeight="1" x14ac:dyDescent="0.25">
      <c r="A61" s="80"/>
      <c r="B61" s="84" t="s">
        <v>54</v>
      </c>
      <c r="C61" s="80"/>
      <c r="D61" s="89"/>
      <c r="E61" s="90" t="s">
        <v>22</v>
      </c>
      <c r="F61" s="150" t="s">
        <v>37</v>
      </c>
      <c r="G61" s="100" t="s">
        <v>42</v>
      </c>
      <c r="H61" s="90" t="s">
        <v>43</v>
      </c>
      <c r="I61" s="122" t="s">
        <v>23</v>
      </c>
      <c r="J61" s="122"/>
      <c r="K61" s="122"/>
      <c r="L61" s="122"/>
      <c r="M61" s="100" t="s">
        <v>44</v>
      </c>
      <c r="N61" s="100" t="s">
        <v>47</v>
      </c>
      <c r="O61" s="80"/>
    </row>
    <row r="62" spans="1:15" ht="24" customHeight="1" x14ac:dyDescent="0.25">
      <c r="A62" s="80"/>
      <c r="B62" s="84"/>
      <c r="C62" s="80"/>
      <c r="D62" s="89"/>
      <c r="E62" s="85"/>
      <c r="F62" s="151"/>
      <c r="G62" s="101"/>
      <c r="H62" s="85"/>
      <c r="I62" s="41" t="s">
        <v>24</v>
      </c>
      <c r="J62" s="41" t="s">
        <v>25</v>
      </c>
      <c r="K62" s="41" t="s">
        <v>26</v>
      </c>
      <c r="L62" s="41" t="s">
        <v>27</v>
      </c>
      <c r="M62" s="101"/>
      <c r="N62" s="101"/>
      <c r="O62" s="81"/>
    </row>
    <row r="63" spans="1:15" ht="28.5" customHeight="1" x14ac:dyDescent="0.25">
      <c r="A63" s="81"/>
      <c r="B63" s="144"/>
      <c r="C63" s="81"/>
      <c r="D63" s="85"/>
      <c r="E63" s="19">
        <v>2</v>
      </c>
      <c r="F63" s="19" t="s">
        <v>36</v>
      </c>
      <c r="G63" s="9">
        <v>2</v>
      </c>
      <c r="H63" s="19" t="s">
        <v>36</v>
      </c>
      <c r="I63" s="19" t="s">
        <v>36</v>
      </c>
      <c r="J63" s="19" t="s">
        <v>36</v>
      </c>
      <c r="K63" s="19" t="s">
        <v>36</v>
      </c>
      <c r="L63" s="19" t="s">
        <v>36</v>
      </c>
      <c r="M63" s="9" t="s">
        <v>36</v>
      </c>
      <c r="N63" s="9" t="s">
        <v>36</v>
      </c>
      <c r="O63" s="81"/>
    </row>
    <row r="64" spans="1:15" ht="31.5" customHeight="1" x14ac:dyDescent="0.25">
      <c r="A64" s="97" t="s">
        <v>53</v>
      </c>
      <c r="B64" s="74" t="s">
        <v>82</v>
      </c>
      <c r="C64" s="77" t="s">
        <v>42</v>
      </c>
      <c r="D64" s="28" t="s">
        <v>5</v>
      </c>
      <c r="E64" s="27">
        <f>G64+H64+M64+N64</f>
        <v>14721.29711</v>
      </c>
      <c r="F64" s="15" t="s">
        <v>36</v>
      </c>
      <c r="G64" s="57">
        <f>G65+G66</f>
        <v>14721.29711</v>
      </c>
      <c r="H64" s="125">
        <f>H65+H66</f>
        <v>0</v>
      </c>
      <c r="I64" s="116"/>
      <c r="J64" s="116"/>
      <c r="K64" s="116"/>
      <c r="L64" s="129"/>
      <c r="M64" s="27">
        <v>0</v>
      </c>
      <c r="N64" s="27">
        <f t="shared" ref="N64" si="14">N65+N66</f>
        <v>0</v>
      </c>
      <c r="O64" s="77" t="s">
        <v>67</v>
      </c>
    </row>
    <row r="65" spans="1:15" ht="36.75" customHeight="1" x14ac:dyDescent="0.25">
      <c r="A65" s="98"/>
      <c r="B65" s="75"/>
      <c r="C65" s="78"/>
      <c r="D65" s="28" t="s">
        <v>12</v>
      </c>
      <c r="E65" s="38">
        <f>G65+H65+M65+N65</f>
        <v>9186.0891699999993</v>
      </c>
      <c r="F65" s="15" t="s">
        <v>36</v>
      </c>
      <c r="G65" s="57">
        <v>9186.0891699999993</v>
      </c>
      <c r="H65" s="125">
        <v>0</v>
      </c>
      <c r="I65" s="116"/>
      <c r="J65" s="116"/>
      <c r="K65" s="116"/>
      <c r="L65" s="129"/>
      <c r="M65" s="27">
        <v>0</v>
      </c>
      <c r="N65" s="27">
        <v>0</v>
      </c>
      <c r="O65" s="112"/>
    </row>
    <row r="66" spans="1:15" ht="51.75" customHeight="1" x14ac:dyDescent="0.25">
      <c r="A66" s="99"/>
      <c r="B66" s="76"/>
      <c r="C66" s="79"/>
      <c r="D66" s="55" t="s">
        <v>6</v>
      </c>
      <c r="E66" s="58">
        <f>G66+H66+M66+N66</f>
        <v>5535.2079400000002</v>
      </c>
      <c r="F66" s="41" t="s">
        <v>36</v>
      </c>
      <c r="G66" s="16">
        <v>5535.2079400000002</v>
      </c>
      <c r="H66" s="125">
        <v>0</v>
      </c>
      <c r="I66" s="116"/>
      <c r="J66" s="116"/>
      <c r="K66" s="116"/>
      <c r="L66" s="129"/>
      <c r="M66" s="16">
        <v>0</v>
      </c>
      <c r="N66" s="32">
        <v>0</v>
      </c>
      <c r="O66" s="140"/>
    </row>
    <row r="67" spans="1:15" ht="31.5" customHeight="1" x14ac:dyDescent="0.25">
      <c r="A67" s="80"/>
      <c r="B67" s="84" t="s">
        <v>66</v>
      </c>
      <c r="C67" s="80"/>
      <c r="D67" s="89"/>
      <c r="E67" s="90" t="s">
        <v>22</v>
      </c>
      <c r="F67" s="150" t="s">
        <v>37</v>
      </c>
      <c r="G67" s="82" t="s">
        <v>42</v>
      </c>
      <c r="H67" s="90" t="s">
        <v>43</v>
      </c>
      <c r="I67" s="122" t="s">
        <v>23</v>
      </c>
      <c r="J67" s="122"/>
      <c r="K67" s="122"/>
      <c r="L67" s="122"/>
      <c r="M67" s="100" t="s">
        <v>44</v>
      </c>
      <c r="N67" s="100" t="s">
        <v>47</v>
      </c>
      <c r="O67" s="80"/>
    </row>
    <row r="68" spans="1:15" ht="31.5" customHeight="1" x14ac:dyDescent="0.25">
      <c r="A68" s="80"/>
      <c r="B68" s="84"/>
      <c r="C68" s="80"/>
      <c r="D68" s="89"/>
      <c r="E68" s="85"/>
      <c r="F68" s="151"/>
      <c r="G68" s="83"/>
      <c r="H68" s="85"/>
      <c r="I68" s="41" t="s">
        <v>24</v>
      </c>
      <c r="J68" s="41" t="s">
        <v>25</v>
      </c>
      <c r="K68" s="41" t="s">
        <v>26</v>
      </c>
      <c r="L68" s="41" t="s">
        <v>27</v>
      </c>
      <c r="M68" s="101"/>
      <c r="N68" s="101"/>
      <c r="O68" s="81"/>
    </row>
    <row r="69" spans="1:15" ht="56.25" customHeight="1" x14ac:dyDescent="0.25">
      <c r="A69" s="81"/>
      <c r="B69" s="144"/>
      <c r="C69" s="81"/>
      <c r="D69" s="85"/>
      <c r="E69" s="9">
        <v>1</v>
      </c>
      <c r="F69" s="9" t="s">
        <v>36</v>
      </c>
      <c r="G69" s="48">
        <v>1</v>
      </c>
      <c r="H69" s="9" t="s">
        <v>36</v>
      </c>
      <c r="I69" s="9" t="s">
        <v>36</v>
      </c>
      <c r="J69" s="9" t="s">
        <v>36</v>
      </c>
      <c r="K69" s="9" t="s">
        <v>36</v>
      </c>
      <c r="L69" s="9" t="s">
        <v>36</v>
      </c>
      <c r="M69" s="9" t="s">
        <v>36</v>
      </c>
      <c r="N69" s="9" t="s">
        <v>36</v>
      </c>
      <c r="O69" s="81"/>
    </row>
    <row r="70" spans="1:15" ht="36" customHeight="1" x14ac:dyDescent="0.25">
      <c r="A70" s="97" t="s">
        <v>69</v>
      </c>
      <c r="B70" s="160" t="s">
        <v>70</v>
      </c>
      <c r="C70" s="77" t="s">
        <v>42</v>
      </c>
      <c r="D70" s="28" t="s">
        <v>5</v>
      </c>
      <c r="E70" s="27">
        <f>G70+H70+M70+N70</f>
        <v>4523.9741800000002</v>
      </c>
      <c r="F70" s="15" t="s">
        <v>36</v>
      </c>
      <c r="G70" s="36">
        <f>G71+G72</f>
        <v>4523.9741800000002</v>
      </c>
      <c r="H70" s="125">
        <f>H71+H72</f>
        <v>0</v>
      </c>
      <c r="I70" s="116"/>
      <c r="J70" s="116"/>
      <c r="K70" s="116"/>
      <c r="L70" s="129"/>
      <c r="M70" s="27">
        <v>0</v>
      </c>
      <c r="N70" s="27">
        <f t="shared" ref="N70" si="15">N71+N72</f>
        <v>0</v>
      </c>
      <c r="O70" s="77" t="s">
        <v>67</v>
      </c>
    </row>
    <row r="71" spans="1:15" ht="44.25" customHeight="1" x14ac:dyDescent="0.25">
      <c r="A71" s="98"/>
      <c r="B71" s="75"/>
      <c r="C71" s="78"/>
      <c r="D71" s="28" t="s">
        <v>12</v>
      </c>
      <c r="E71" s="38">
        <f>G71+H71+M71+N71</f>
        <v>0</v>
      </c>
      <c r="F71" s="15" t="s">
        <v>36</v>
      </c>
      <c r="G71" s="36">
        <v>0</v>
      </c>
      <c r="H71" s="125">
        <v>0</v>
      </c>
      <c r="I71" s="116"/>
      <c r="J71" s="116"/>
      <c r="K71" s="116"/>
      <c r="L71" s="129"/>
      <c r="M71" s="27">
        <v>0</v>
      </c>
      <c r="N71" s="27">
        <v>0</v>
      </c>
      <c r="O71" s="112"/>
    </row>
    <row r="72" spans="1:15" ht="56.25" customHeight="1" x14ac:dyDescent="0.25">
      <c r="A72" s="99"/>
      <c r="B72" s="76"/>
      <c r="C72" s="79"/>
      <c r="D72" s="28" t="s">
        <v>6</v>
      </c>
      <c r="E72" s="38">
        <f>G72+H72+M72+N72</f>
        <v>4523.9741800000002</v>
      </c>
      <c r="F72" s="41" t="s">
        <v>36</v>
      </c>
      <c r="G72" s="37">
        <v>4523.9741800000002</v>
      </c>
      <c r="H72" s="125">
        <v>0</v>
      </c>
      <c r="I72" s="116"/>
      <c r="J72" s="116"/>
      <c r="K72" s="116"/>
      <c r="L72" s="129"/>
      <c r="M72" s="16">
        <v>0</v>
      </c>
      <c r="N72" s="32">
        <v>0</v>
      </c>
      <c r="O72" s="112"/>
    </row>
    <row r="73" spans="1:15" ht="30.75" customHeight="1" x14ac:dyDescent="0.25">
      <c r="A73" s="80"/>
      <c r="B73" s="84" t="s">
        <v>71</v>
      </c>
      <c r="C73" s="80"/>
      <c r="D73" s="89"/>
      <c r="E73" s="90" t="s">
        <v>22</v>
      </c>
      <c r="F73" s="150" t="s">
        <v>37</v>
      </c>
      <c r="G73" s="82" t="s">
        <v>42</v>
      </c>
      <c r="H73" s="90" t="s">
        <v>43</v>
      </c>
      <c r="I73" s="122" t="s">
        <v>23</v>
      </c>
      <c r="J73" s="122"/>
      <c r="K73" s="122"/>
      <c r="L73" s="122"/>
      <c r="M73" s="100" t="s">
        <v>44</v>
      </c>
      <c r="N73" s="100" t="s">
        <v>47</v>
      </c>
      <c r="O73" s="80"/>
    </row>
    <row r="74" spans="1:15" ht="36" customHeight="1" x14ac:dyDescent="0.25">
      <c r="A74" s="80"/>
      <c r="B74" s="84"/>
      <c r="C74" s="80"/>
      <c r="D74" s="89"/>
      <c r="E74" s="85"/>
      <c r="F74" s="151"/>
      <c r="G74" s="83"/>
      <c r="H74" s="85"/>
      <c r="I74" s="41" t="s">
        <v>24</v>
      </c>
      <c r="J74" s="41" t="s">
        <v>25</v>
      </c>
      <c r="K74" s="41" t="s">
        <v>26</v>
      </c>
      <c r="L74" s="41" t="s">
        <v>27</v>
      </c>
      <c r="M74" s="101"/>
      <c r="N74" s="101"/>
      <c r="O74" s="81"/>
    </row>
    <row r="75" spans="1:15" ht="33.75" customHeight="1" x14ac:dyDescent="0.25">
      <c r="A75" s="81"/>
      <c r="B75" s="144"/>
      <c r="C75" s="81"/>
      <c r="D75" s="85"/>
      <c r="E75" s="9" t="s">
        <v>36</v>
      </c>
      <c r="F75" s="9" t="s">
        <v>36</v>
      </c>
      <c r="G75" s="48" t="s">
        <v>36</v>
      </c>
      <c r="H75" s="9" t="s">
        <v>36</v>
      </c>
      <c r="I75" s="9" t="s">
        <v>36</v>
      </c>
      <c r="J75" s="9" t="s">
        <v>36</v>
      </c>
      <c r="K75" s="9" t="s">
        <v>36</v>
      </c>
      <c r="L75" s="9" t="s">
        <v>36</v>
      </c>
      <c r="M75" s="9" t="s">
        <v>36</v>
      </c>
      <c r="N75" s="9" t="s">
        <v>36</v>
      </c>
      <c r="O75" s="81"/>
    </row>
    <row r="76" spans="1:15" ht="30.75" customHeight="1" x14ac:dyDescent="0.25">
      <c r="A76" s="131" t="s">
        <v>21</v>
      </c>
      <c r="B76" s="135" t="s">
        <v>83</v>
      </c>
      <c r="C76" s="91" t="s">
        <v>42</v>
      </c>
      <c r="D76" s="14" t="s">
        <v>5</v>
      </c>
      <c r="E76" s="6">
        <f>SUM(E77:E78)</f>
        <v>954920.06845000014</v>
      </c>
      <c r="F76" s="6" t="s">
        <v>36</v>
      </c>
      <c r="G76" s="49">
        <f>SUM(G77:G78)</f>
        <v>868320.02599000023</v>
      </c>
      <c r="H76" s="128">
        <f>H77+H78</f>
        <v>86600.042459999997</v>
      </c>
      <c r="I76" s="142"/>
      <c r="J76" s="142"/>
      <c r="K76" s="142"/>
      <c r="L76" s="143"/>
      <c r="M76" s="31">
        <f>SUM(M77:M78)</f>
        <v>0</v>
      </c>
      <c r="N76" s="31">
        <f>SUM(N77:N78)</f>
        <v>0</v>
      </c>
      <c r="O76" s="113"/>
    </row>
    <row r="77" spans="1:15" ht="36.75" customHeight="1" x14ac:dyDescent="0.25">
      <c r="A77" s="146"/>
      <c r="B77" s="145"/>
      <c r="C77" s="92"/>
      <c r="D77" s="29" t="s">
        <v>12</v>
      </c>
      <c r="E77" s="6">
        <f>G77+H77+M77+N77</f>
        <v>757680.71996000013</v>
      </c>
      <c r="F77" s="30" t="s">
        <v>36</v>
      </c>
      <c r="G77" s="50">
        <f t="shared" ref="G77" si="16">G80+G86+G92+G98+G104</f>
        <v>707992.24537000014</v>
      </c>
      <c r="H77" s="128">
        <f>H80+H86+H92+H98+H104</f>
        <v>49688.474590000005</v>
      </c>
      <c r="I77" s="116"/>
      <c r="J77" s="116"/>
      <c r="K77" s="116"/>
      <c r="L77" s="129"/>
      <c r="M77" s="30">
        <f t="shared" ref="M77:N78" si="17">M80+M86+M92+M98+M104</f>
        <v>0</v>
      </c>
      <c r="N77" s="30">
        <f t="shared" si="17"/>
        <v>0</v>
      </c>
      <c r="O77" s="114"/>
    </row>
    <row r="78" spans="1:15" ht="49.5" customHeight="1" x14ac:dyDescent="0.25">
      <c r="A78" s="146"/>
      <c r="B78" s="145"/>
      <c r="C78" s="92"/>
      <c r="D78" s="29" t="s">
        <v>6</v>
      </c>
      <c r="E78" s="6">
        <f>G78+H78+M78+N78</f>
        <v>197239.34849000003</v>
      </c>
      <c r="F78" s="30" t="s">
        <v>36</v>
      </c>
      <c r="G78" s="50">
        <f t="shared" ref="G78" si="18">G81+G87+G93+G99+G105</f>
        <v>160327.78062000003</v>
      </c>
      <c r="H78" s="128">
        <f>H81+H87+H93+H99+H105</f>
        <v>36911.567869999999</v>
      </c>
      <c r="I78" s="116"/>
      <c r="J78" s="116"/>
      <c r="K78" s="116"/>
      <c r="L78" s="129"/>
      <c r="M78" s="30">
        <f t="shared" si="17"/>
        <v>0</v>
      </c>
      <c r="N78" s="30">
        <f t="shared" si="17"/>
        <v>0</v>
      </c>
      <c r="O78" s="114"/>
    </row>
    <row r="79" spans="1:15" ht="42" customHeight="1" x14ac:dyDescent="0.25">
      <c r="A79" s="97" t="s">
        <v>38</v>
      </c>
      <c r="B79" s="74" t="s">
        <v>84</v>
      </c>
      <c r="C79" s="77" t="s">
        <v>42</v>
      </c>
      <c r="D79" s="28" t="s">
        <v>5</v>
      </c>
      <c r="E79" s="27">
        <f t="shared" ref="E79" si="19">E80+E81</f>
        <v>646659.77182000002</v>
      </c>
      <c r="F79" s="15" t="s">
        <v>36</v>
      </c>
      <c r="G79" s="57">
        <f t="shared" ref="G79" si="20">G80+G81</f>
        <v>590407.54315000004</v>
      </c>
      <c r="H79" s="157">
        <f>H80+H81</f>
        <v>56252.228670000004</v>
      </c>
      <c r="I79" s="158"/>
      <c r="J79" s="158"/>
      <c r="K79" s="158"/>
      <c r="L79" s="159"/>
      <c r="M79" s="27">
        <f t="shared" ref="M79:N79" si="21">M80+M81</f>
        <v>0</v>
      </c>
      <c r="N79" s="27">
        <f t="shared" si="21"/>
        <v>0</v>
      </c>
      <c r="O79" s="77" t="s">
        <v>67</v>
      </c>
    </row>
    <row r="80" spans="1:15" ht="31.5" customHeight="1" x14ac:dyDescent="0.25">
      <c r="A80" s="98"/>
      <c r="B80" s="75"/>
      <c r="C80" s="78"/>
      <c r="D80" s="28" t="s">
        <v>12</v>
      </c>
      <c r="E80" s="27">
        <f>G80+H80+M80+N80</f>
        <v>567973.56732000003</v>
      </c>
      <c r="F80" s="15" t="s">
        <v>36</v>
      </c>
      <c r="G80" s="57">
        <v>522568.60155000002</v>
      </c>
      <c r="H80" s="157">
        <v>45404.965770000003</v>
      </c>
      <c r="I80" s="158"/>
      <c r="J80" s="158"/>
      <c r="K80" s="158"/>
      <c r="L80" s="159"/>
      <c r="M80" s="27">
        <v>0</v>
      </c>
      <c r="N80" s="27">
        <v>0</v>
      </c>
      <c r="O80" s="112"/>
    </row>
    <row r="81" spans="1:15" ht="48.75" customHeight="1" x14ac:dyDescent="0.25">
      <c r="A81" s="99"/>
      <c r="B81" s="76"/>
      <c r="C81" s="79"/>
      <c r="D81" s="28" t="s">
        <v>6</v>
      </c>
      <c r="E81" s="38">
        <f>G81+H81+M81+N81</f>
        <v>78686.204500000007</v>
      </c>
      <c r="F81" s="41" t="s">
        <v>36</v>
      </c>
      <c r="G81" s="16">
        <v>67838.941600000006</v>
      </c>
      <c r="H81" s="157">
        <v>10847.2629</v>
      </c>
      <c r="I81" s="158"/>
      <c r="J81" s="158"/>
      <c r="K81" s="158"/>
      <c r="L81" s="159"/>
      <c r="M81" s="16">
        <v>0</v>
      </c>
      <c r="N81" s="32">
        <v>0</v>
      </c>
      <c r="O81" s="112"/>
    </row>
    <row r="82" spans="1:15" ht="24" customHeight="1" x14ac:dyDescent="0.25">
      <c r="A82" s="80"/>
      <c r="B82" s="84" t="s">
        <v>68</v>
      </c>
      <c r="C82" s="80"/>
      <c r="D82" s="89"/>
      <c r="E82" s="90" t="s">
        <v>22</v>
      </c>
      <c r="F82" s="150" t="s">
        <v>37</v>
      </c>
      <c r="G82" s="100" t="s">
        <v>42</v>
      </c>
      <c r="H82" s="90" t="s">
        <v>43</v>
      </c>
      <c r="I82" s="122" t="s">
        <v>23</v>
      </c>
      <c r="J82" s="122"/>
      <c r="K82" s="122"/>
      <c r="L82" s="122"/>
      <c r="M82" s="100" t="s">
        <v>44</v>
      </c>
      <c r="N82" s="100" t="s">
        <v>47</v>
      </c>
      <c r="O82" s="80"/>
    </row>
    <row r="83" spans="1:15" ht="39.75" customHeight="1" x14ac:dyDescent="0.25">
      <c r="A83" s="80"/>
      <c r="B83" s="84"/>
      <c r="C83" s="80"/>
      <c r="D83" s="89"/>
      <c r="E83" s="85"/>
      <c r="F83" s="151"/>
      <c r="G83" s="101"/>
      <c r="H83" s="85"/>
      <c r="I83" s="58" t="s">
        <v>24</v>
      </c>
      <c r="J83" s="58" t="s">
        <v>25</v>
      </c>
      <c r="K83" s="58" t="s">
        <v>26</v>
      </c>
      <c r="L83" s="58" t="s">
        <v>27</v>
      </c>
      <c r="M83" s="101"/>
      <c r="N83" s="101"/>
      <c r="O83" s="81"/>
    </row>
    <row r="84" spans="1:15" ht="36.75" customHeight="1" x14ac:dyDescent="0.25">
      <c r="A84" s="81"/>
      <c r="B84" s="144"/>
      <c r="C84" s="81"/>
      <c r="D84" s="85"/>
      <c r="E84" s="9">
        <v>3</v>
      </c>
      <c r="F84" s="9" t="s">
        <v>36</v>
      </c>
      <c r="G84" s="9">
        <v>1</v>
      </c>
      <c r="H84" s="9">
        <v>2</v>
      </c>
      <c r="I84" s="9">
        <v>2</v>
      </c>
      <c r="J84" s="9">
        <v>2</v>
      </c>
      <c r="K84" s="9">
        <v>2</v>
      </c>
      <c r="L84" s="9">
        <v>2</v>
      </c>
      <c r="M84" s="9" t="s">
        <v>36</v>
      </c>
      <c r="N84" s="9" t="s">
        <v>36</v>
      </c>
      <c r="O84" s="81"/>
    </row>
    <row r="85" spans="1:15" ht="40.5" customHeight="1" x14ac:dyDescent="0.25">
      <c r="A85" s="97" t="s">
        <v>39</v>
      </c>
      <c r="B85" s="74" t="s">
        <v>85</v>
      </c>
      <c r="C85" s="77" t="s">
        <v>42</v>
      </c>
      <c r="D85" s="54" t="s">
        <v>5</v>
      </c>
      <c r="E85" s="57">
        <f t="shared" ref="E85" si="22">E86+E87</f>
        <v>74005.780719999995</v>
      </c>
      <c r="F85" s="15" t="s">
        <v>36</v>
      </c>
      <c r="G85" s="57">
        <f t="shared" ref="G85" si="23">G86+G87</f>
        <v>74005.780719999995</v>
      </c>
      <c r="H85" s="125">
        <f>H86+H87</f>
        <v>0</v>
      </c>
      <c r="I85" s="116"/>
      <c r="J85" s="116"/>
      <c r="K85" s="116"/>
      <c r="L85" s="129"/>
      <c r="M85" s="57">
        <f t="shared" ref="M85:N85" si="24">M86+M87</f>
        <v>0</v>
      </c>
      <c r="N85" s="57">
        <f t="shared" si="24"/>
        <v>0</v>
      </c>
      <c r="O85" s="77" t="s">
        <v>67</v>
      </c>
    </row>
    <row r="86" spans="1:15" ht="36" customHeight="1" x14ac:dyDescent="0.25">
      <c r="A86" s="98"/>
      <c r="B86" s="75"/>
      <c r="C86" s="78"/>
      <c r="D86" s="54" t="s">
        <v>12</v>
      </c>
      <c r="E86" s="57">
        <f>G86+H86+M86+N86</f>
        <v>44375.369149999999</v>
      </c>
      <c r="F86" s="15" t="s">
        <v>36</v>
      </c>
      <c r="G86" s="57">
        <v>44375.369149999999</v>
      </c>
      <c r="H86" s="125">
        <v>0</v>
      </c>
      <c r="I86" s="116"/>
      <c r="J86" s="116"/>
      <c r="K86" s="116"/>
      <c r="L86" s="129"/>
      <c r="M86" s="57">
        <v>0</v>
      </c>
      <c r="N86" s="57">
        <v>0</v>
      </c>
      <c r="O86" s="112"/>
    </row>
    <row r="87" spans="1:15" ht="48.75" customHeight="1" x14ac:dyDescent="0.25">
      <c r="A87" s="99"/>
      <c r="B87" s="76"/>
      <c r="C87" s="79"/>
      <c r="D87" s="55" t="s">
        <v>6</v>
      </c>
      <c r="E87" s="58">
        <f>G87+H87+M87+N87</f>
        <v>29630.41157</v>
      </c>
      <c r="F87" s="58" t="s">
        <v>36</v>
      </c>
      <c r="G87" s="16">
        <v>29630.41157</v>
      </c>
      <c r="H87" s="125">
        <v>0</v>
      </c>
      <c r="I87" s="116"/>
      <c r="J87" s="116"/>
      <c r="K87" s="116"/>
      <c r="L87" s="129"/>
      <c r="M87" s="16">
        <v>0</v>
      </c>
      <c r="N87" s="58">
        <v>0</v>
      </c>
      <c r="O87" s="140"/>
    </row>
    <row r="88" spans="1:15" ht="34.5" customHeight="1" x14ac:dyDescent="0.25">
      <c r="A88" s="80"/>
      <c r="B88" s="84" t="s">
        <v>62</v>
      </c>
      <c r="C88" s="80"/>
      <c r="D88" s="89"/>
      <c r="E88" s="90" t="s">
        <v>22</v>
      </c>
      <c r="F88" s="150" t="s">
        <v>37</v>
      </c>
      <c r="G88" s="82" t="s">
        <v>42</v>
      </c>
      <c r="H88" s="90" t="s">
        <v>43</v>
      </c>
      <c r="I88" s="122" t="s">
        <v>23</v>
      </c>
      <c r="J88" s="122"/>
      <c r="K88" s="122"/>
      <c r="L88" s="122"/>
      <c r="M88" s="100" t="s">
        <v>44</v>
      </c>
      <c r="N88" s="100" t="s">
        <v>47</v>
      </c>
      <c r="O88" s="80"/>
    </row>
    <row r="89" spans="1:15" ht="38.25" customHeight="1" x14ac:dyDescent="0.25">
      <c r="A89" s="80"/>
      <c r="B89" s="84"/>
      <c r="C89" s="80"/>
      <c r="D89" s="89"/>
      <c r="E89" s="85"/>
      <c r="F89" s="151"/>
      <c r="G89" s="83"/>
      <c r="H89" s="85"/>
      <c r="I89" s="41" t="s">
        <v>24</v>
      </c>
      <c r="J89" s="41" t="s">
        <v>25</v>
      </c>
      <c r="K89" s="41" t="s">
        <v>26</v>
      </c>
      <c r="L89" s="41" t="s">
        <v>27</v>
      </c>
      <c r="M89" s="101"/>
      <c r="N89" s="101"/>
      <c r="O89" s="81"/>
    </row>
    <row r="90" spans="1:15" ht="40.5" customHeight="1" x14ac:dyDescent="0.25">
      <c r="A90" s="81"/>
      <c r="B90" s="144"/>
      <c r="C90" s="81"/>
      <c r="D90" s="85"/>
      <c r="E90" s="9">
        <v>3</v>
      </c>
      <c r="F90" s="9" t="s">
        <v>36</v>
      </c>
      <c r="G90" s="48">
        <v>3</v>
      </c>
      <c r="H90" s="9" t="s">
        <v>36</v>
      </c>
      <c r="I90" s="9" t="s">
        <v>36</v>
      </c>
      <c r="J90" s="9" t="s">
        <v>36</v>
      </c>
      <c r="K90" s="9" t="s">
        <v>36</v>
      </c>
      <c r="L90" s="9" t="s">
        <v>36</v>
      </c>
      <c r="M90" s="9" t="s">
        <v>36</v>
      </c>
      <c r="N90" s="9" t="s">
        <v>36</v>
      </c>
      <c r="O90" s="81"/>
    </row>
    <row r="91" spans="1:15" ht="40.5" customHeight="1" x14ac:dyDescent="0.25">
      <c r="A91" s="97" t="s">
        <v>55</v>
      </c>
      <c r="B91" s="74" t="s">
        <v>86</v>
      </c>
      <c r="C91" s="77" t="s">
        <v>42</v>
      </c>
      <c r="D91" s="28" t="s">
        <v>5</v>
      </c>
      <c r="E91" s="27">
        <f t="shared" ref="E91" si="25">E92+E93</f>
        <v>33614.26829</v>
      </c>
      <c r="F91" s="15" t="s">
        <v>36</v>
      </c>
      <c r="G91" s="57">
        <f t="shared" ref="G91" si="26">G92+G93</f>
        <v>33614.26829</v>
      </c>
      <c r="H91" s="125">
        <f>H92+H93</f>
        <v>0</v>
      </c>
      <c r="I91" s="116"/>
      <c r="J91" s="116"/>
      <c r="K91" s="116"/>
      <c r="L91" s="129"/>
      <c r="M91" s="27">
        <f t="shared" ref="M91:N91" si="27">M92+M93</f>
        <v>0</v>
      </c>
      <c r="N91" s="27">
        <f t="shared" si="27"/>
        <v>0</v>
      </c>
      <c r="O91" s="77" t="s">
        <v>67</v>
      </c>
    </row>
    <row r="92" spans="1:15" ht="43.5" customHeight="1" x14ac:dyDescent="0.25">
      <c r="A92" s="98"/>
      <c r="B92" s="75"/>
      <c r="C92" s="78"/>
      <c r="D92" s="28" t="s">
        <v>12</v>
      </c>
      <c r="E92" s="27">
        <f>G92+H92+M92+N92</f>
        <v>30252.840660000002</v>
      </c>
      <c r="F92" s="15" t="s">
        <v>36</v>
      </c>
      <c r="G92" s="57">
        <v>30252.840660000002</v>
      </c>
      <c r="H92" s="125">
        <v>0</v>
      </c>
      <c r="I92" s="116"/>
      <c r="J92" s="116"/>
      <c r="K92" s="116"/>
      <c r="L92" s="129"/>
      <c r="M92" s="27">
        <v>0</v>
      </c>
      <c r="N92" s="27">
        <v>0</v>
      </c>
      <c r="O92" s="112"/>
    </row>
    <row r="93" spans="1:15" ht="49.5" customHeight="1" x14ac:dyDescent="0.25">
      <c r="A93" s="99"/>
      <c r="B93" s="76"/>
      <c r="C93" s="79"/>
      <c r="D93" s="28" t="s">
        <v>6</v>
      </c>
      <c r="E93" s="53">
        <f>G93+H93+M93+N93</f>
        <v>3361.4276300000001</v>
      </c>
      <c r="F93" s="41" t="s">
        <v>36</v>
      </c>
      <c r="G93" s="16">
        <v>3361.4276300000001</v>
      </c>
      <c r="H93" s="125">
        <v>0</v>
      </c>
      <c r="I93" s="116"/>
      <c r="J93" s="116"/>
      <c r="K93" s="116"/>
      <c r="L93" s="129"/>
      <c r="M93" s="16">
        <v>0</v>
      </c>
      <c r="N93" s="32">
        <v>0</v>
      </c>
      <c r="O93" s="112"/>
    </row>
    <row r="94" spans="1:15" ht="33.75" customHeight="1" x14ac:dyDescent="0.25">
      <c r="A94" s="80"/>
      <c r="B94" s="84" t="s">
        <v>63</v>
      </c>
      <c r="C94" s="80"/>
      <c r="D94" s="89"/>
      <c r="E94" s="90" t="s">
        <v>22</v>
      </c>
      <c r="F94" s="150" t="s">
        <v>37</v>
      </c>
      <c r="G94" s="100" t="s">
        <v>42</v>
      </c>
      <c r="H94" s="90" t="s">
        <v>43</v>
      </c>
      <c r="I94" s="122" t="s">
        <v>23</v>
      </c>
      <c r="J94" s="122"/>
      <c r="K94" s="122"/>
      <c r="L94" s="122"/>
      <c r="M94" s="100" t="s">
        <v>44</v>
      </c>
      <c r="N94" s="100" t="s">
        <v>47</v>
      </c>
      <c r="O94" s="80"/>
    </row>
    <row r="95" spans="1:15" ht="36" customHeight="1" x14ac:dyDescent="0.25">
      <c r="A95" s="80"/>
      <c r="B95" s="84"/>
      <c r="C95" s="80"/>
      <c r="D95" s="89"/>
      <c r="E95" s="85"/>
      <c r="F95" s="151"/>
      <c r="G95" s="101"/>
      <c r="H95" s="85"/>
      <c r="I95" s="58" t="s">
        <v>24</v>
      </c>
      <c r="J95" s="58" t="s">
        <v>25</v>
      </c>
      <c r="K95" s="58" t="s">
        <v>26</v>
      </c>
      <c r="L95" s="58" t="s">
        <v>27</v>
      </c>
      <c r="M95" s="101"/>
      <c r="N95" s="101"/>
      <c r="O95" s="81"/>
    </row>
    <row r="96" spans="1:15" ht="30" customHeight="1" x14ac:dyDescent="0.25">
      <c r="A96" s="81"/>
      <c r="B96" s="144"/>
      <c r="C96" s="81"/>
      <c r="D96" s="85"/>
      <c r="E96" s="9">
        <v>2</v>
      </c>
      <c r="F96" s="9" t="s">
        <v>36</v>
      </c>
      <c r="G96" s="9">
        <v>2</v>
      </c>
      <c r="H96" s="9" t="s">
        <v>36</v>
      </c>
      <c r="I96" s="9" t="s">
        <v>36</v>
      </c>
      <c r="J96" s="9" t="s">
        <v>36</v>
      </c>
      <c r="K96" s="9" t="s">
        <v>36</v>
      </c>
      <c r="L96" s="9" t="s">
        <v>36</v>
      </c>
      <c r="M96" s="9" t="s">
        <v>36</v>
      </c>
      <c r="N96" s="9" t="s">
        <v>36</v>
      </c>
      <c r="O96" s="81"/>
    </row>
    <row r="97" spans="1:15" ht="34.5" customHeight="1" x14ac:dyDescent="0.25">
      <c r="A97" s="97" t="s">
        <v>56</v>
      </c>
      <c r="B97" s="74" t="s">
        <v>87</v>
      </c>
      <c r="C97" s="77" t="s">
        <v>42</v>
      </c>
      <c r="D97" s="28" t="s">
        <v>5</v>
      </c>
      <c r="E97" s="27">
        <f t="shared" ref="E97" si="28">E98+E99</f>
        <v>110263.00706999999</v>
      </c>
      <c r="F97" s="15" t="s">
        <v>36</v>
      </c>
      <c r="G97" s="57">
        <f t="shared" ref="G97" si="29">G98+G99</f>
        <v>97942.744609999994</v>
      </c>
      <c r="H97" s="157">
        <f>H98+H99</f>
        <v>12320.26246</v>
      </c>
      <c r="I97" s="158"/>
      <c r="J97" s="158"/>
      <c r="K97" s="158"/>
      <c r="L97" s="159"/>
      <c r="M97" s="27">
        <f t="shared" ref="M97:N97" si="30">M98+M99</f>
        <v>0</v>
      </c>
      <c r="N97" s="27">
        <f t="shared" si="30"/>
        <v>0</v>
      </c>
      <c r="O97" s="77" t="s">
        <v>67</v>
      </c>
    </row>
    <row r="98" spans="1:15" ht="36" customHeight="1" x14ac:dyDescent="0.25">
      <c r="A98" s="98"/>
      <c r="B98" s="75"/>
      <c r="C98" s="78"/>
      <c r="D98" s="28" t="s">
        <v>12</v>
      </c>
      <c r="E98" s="27">
        <f>G98+H98</f>
        <v>46986.309480000004</v>
      </c>
      <c r="F98" s="15" t="s">
        <v>36</v>
      </c>
      <c r="G98" s="57">
        <v>45680.713710000004</v>
      </c>
      <c r="H98" s="157">
        <v>1305.5957699999999</v>
      </c>
      <c r="I98" s="158"/>
      <c r="J98" s="158"/>
      <c r="K98" s="158"/>
      <c r="L98" s="159"/>
      <c r="M98" s="27">
        <v>0</v>
      </c>
      <c r="N98" s="27">
        <v>0</v>
      </c>
      <c r="O98" s="112"/>
    </row>
    <row r="99" spans="1:15" ht="56.25" customHeight="1" x14ac:dyDescent="0.25">
      <c r="A99" s="99"/>
      <c r="B99" s="76"/>
      <c r="C99" s="79"/>
      <c r="D99" s="28" t="s">
        <v>6</v>
      </c>
      <c r="E99" s="27">
        <f>G99+H99+M99+N99</f>
        <v>63276.697589999996</v>
      </c>
      <c r="F99" s="41" t="s">
        <v>36</v>
      </c>
      <c r="G99" s="16">
        <v>52262.030899999998</v>
      </c>
      <c r="H99" s="157">
        <v>11014.66669</v>
      </c>
      <c r="I99" s="168"/>
      <c r="J99" s="168"/>
      <c r="K99" s="168"/>
      <c r="L99" s="169"/>
      <c r="M99" s="16">
        <v>0</v>
      </c>
      <c r="N99" s="32">
        <v>0</v>
      </c>
      <c r="O99" s="112"/>
    </row>
    <row r="100" spans="1:15" ht="36" customHeight="1" x14ac:dyDescent="0.25">
      <c r="A100" s="80"/>
      <c r="B100" s="84" t="s">
        <v>65</v>
      </c>
      <c r="C100" s="80"/>
      <c r="D100" s="89"/>
      <c r="E100" s="90" t="s">
        <v>22</v>
      </c>
      <c r="F100" s="150" t="s">
        <v>37</v>
      </c>
      <c r="G100" s="82" t="s">
        <v>42</v>
      </c>
      <c r="H100" s="90" t="s">
        <v>43</v>
      </c>
      <c r="I100" s="122" t="s">
        <v>23</v>
      </c>
      <c r="J100" s="122"/>
      <c r="K100" s="122"/>
      <c r="L100" s="122"/>
      <c r="M100" s="100" t="s">
        <v>44</v>
      </c>
      <c r="N100" s="100" t="s">
        <v>47</v>
      </c>
      <c r="O100" s="80"/>
    </row>
    <row r="101" spans="1:15" ht="36" customHeight="1" x14ac:dyDescent="0.25">
      <c r="A101" s="80"/>
      <c r="B101" s="84"/>
      <c r="C101" s="80"/>
      <c r="D101" s="89"/>
      <c r="E101" s="85"/>
      <c r="F101" s="151"/>
      <c r="G101" s="83"/>
      <c r="H101" s="85"/>
      <c r="I101" s="41" t="s">
        <v>24</v>
      </c>
      <c r="J101" s="41" t="s">
        <v>25</v>
      </c>
      <c r="K101" s="41" t="s">
        <v>26</v>
      </c>
      <c r="L101" s="41" t="s">
        <v>27</v>
      </c>
      <c r="M101" s="101"/>
      <c r="N101" s="101"/>
      <c r="O101" s="81"/>
    </row>
    <row r="102" spans="1:15" ht="36" customHeight="1" x14ac:dyDescent="0.25">
      <c r="A102" s="81"/>
      <c r="B102" s="144"/>
      <c r="C102" s="81"/>
      <c r="D102" s="85"/>
      <c r="E102" s="9">
        <v>3</v>
      </c>
      <c r="F102" s="9" t="s">
        <v>36</v>
      </c>
      <c r="G102" s="48">
        <v>1</v>
      </c>
      <c r="H102" s="9">
        <v>2</v>
      </c>
      <c r="I102" s="9">
        <v>2</v>
      </c>
      <c r="J102" s="9">
        <v>2</v>
      </c>
      <c r="K102" s="9">
        <v>2</v>
      </c>
      <c r="L102" s="9">
        <v>2</v>
      </c>
      <c r="M102" s="9" t="s">
        <v>36</v>
      </c>
      <c r="N102" s="9" t="s">
        <v>36</v>
      </c>
      <c r="O102" s="81"/>
    </row>
    <row r="103" spans="1:15" ht="42" customHeight="1" x14ac:dyDescent="0.25">
      <c r="A103" s="97" t="s">
        <v>57</v>
      </c>
      <c r="B103" s="74" t="s">
        <v>88</v>
      </c>
      <c r="C103" s="77" t="s">
        <v>42</v>
      </c>
      <c r="D103" s="28" t="s">
        <v>5</v>
      </c>
      <c r="E103" s="27">
        <f>G103+H103+M103+N103</f>
        <v>90377.240550000002</v>
      </c>
      <c r="F103" s="15" t="s">
        <v>36</v>
      </c>
      <c r="G103" s="57">
        <f t="shared" ref="G103" si="31">G104+G105</f>
        <v>72349.68922</v>
      </c>
      <c r="H103" s="157">
        <f>H104+H105</f>
        <v>18027.551329999998</v>
      </c>
      <c r="I103" s="158"/>
      <c r="J103" s="158"/>
      <c r="K103" s="158"/>
      <c r="L103" s="159"/>
      <c r="M103" s="27">
        <f t="shared" ref="M103:N103" si="32">M104+M105</f>
        <v>0</v>
      </c>
      <c r="N103" s="27">
        <f t="shared" si="32"/>
        <v>0</v>
      </c>
      <c r="O103" s="77" t="s">
        <v>67</v>
      </c>
    </row>
    <row r="104" spans="1:15" ht="43.5" customHeight="1" x14ac:dyDescent="0.25">
      <c r="A104" s="98"/>
      <c r="B104" s="75"/>
      <c r="C104" s="78"/>
      <c r="D104" s="28" t="s">
        <v>12</v>
      </c>
      <c r="E104" s="27">
        <f>G104+H104+M104+N104</f>
        <v>68092.633350000004</v>
      </c>
      <c r="F104" s="15" t="s">
        <v>36</v>
      </c>
      <c r="G104" s="57">
        <v>65114.720300000001</v>
      </c>
      <c r="H104" s="157">
        <v>2977.9130500000001</v>
      </c>
      <c r="I104" s="158"/>
      <c r="J104" s="158"/>
      <c r="K104" s="158"/>
      <c r="L104" s="159"/>
      <c r="M104" s="27">
        <v>0</v>
      </c>
      <c r="N104" s="27">
        <v>0</v>
      </c>
      <c r="O104" s="112"/>
    </row>
    <row r="105" spans="1:15" ht="48.75" customHeight="1" x14ac:dyDescent="0.25">
      <c r="A105" s="99"/>
      <c r="B105" s="76"/>
      <c r="C105" s="79"/>
      <c r="D105" s="28" t="s">
        <v>6</v>
      </c>
      <c r="E105" s="38">
        <f>G105+H105+M105+N105</f>
        <v>22284.607199999999</v>
      </c>
      <c r="F105" s="41" t="s">
        <v>36</v>
      </c>
      <c r="G105" s="16">
        <v>7234.9689200000003</v>
      </c>
      <c r="H105" s="157">
        <v>15049.638279999999</v>
      </c>
      <c r="I105" s="158"/>
      <c r="J105" s="158"/>
      <c r="K105" s="158"/>
      <c r="L105" s="159"/>
      <c r="M105" s="16">
        <v>0</v>
      </c>
      <c r="N105" s="32">
        <v>0</v>
      </c>
      <c r="O105" s="112"/>
    </row>
    <row r="106" spans="1:15" ht="34.5" customHeight="1" x14ac:dyDescent="0.25">
      <c r="A106" s="80"/>
      <c r="B106" s="84" t="s">
        <v>64</v>
      </c>
      <c r="C106" s="80"/>
      <c r="D106" s="89"/>
      <c r="E106" s="90" t="s">
        <v>22</v>
      </c>
      <c r="F106" s="150" t="s">
        <v>37</v>
      </c>
      <c r="G106" s="82" t="s">
        <v>42</v>
      </c>
      <c r="H106" s="90" t="s">
        <v>43</v>
      </c>
      <c r="I106" s="122" t="s">
        <v>23</v>
      </c>
      <c r="J106" s="122"/>
      <c r="K106" s="122"/>
      <c r="L106" s="122"/>
      <c r="M106" s="100" t="s">
        <v>44</v>
      </c>
      <c r="N106" s="100" t="s">
        <v>47</v>
      </c>
      <c r="O106" s="80"/>
    </row>
    <row r="107" spans="1:15" ht="33" customHeight="1" x14ac:dyDescent="0.25">
      <c r="A107" s="80"/>
      <c r="B107" s="84"/>
      <c r="C107" s="80"/>
      <c r="D107" s="89"/>
      <c r="E107" s="85"/>
      <c r="F107" s="151"/>
      <c r="G107" s="83"/>
      <c r="H107" s="85"/>
      <c r="I107" s="41" t="s">
        <v>24</v>
      </c>
      <c r="J107" s="41" t="s">
        <v>25</v>
      </c>
      <c r="K107" s="41" t="s">
        <v>26</v>
      </c>
      <c r="L107" s="41" t="s">
        <v>27</v>
      </c>
      <c r="M107" s="101"/>
      <c r="N107" s="101"/>
      <c r="O107" s="81"/>
    </row>
    <row r="108" spans="1:15" ht="36" customHeight="1" x14ac:dyDescent="0.25">
      <c r="A108" s="81"/>
      <c r="B108" s="144"/>
      <c r="C108" s="81"/>
      <c r="D108" s="85"/>
      <c r="E108" s="9">
        <v>3</v>
      </c>
      <c r="F108" s="9" t="s">
        <v>36</v>
      </c>
      <c r="G108" s="48">
        <v>1</v>
      </c>
      <c r="H108" s="9">
        <v>2</v>
      </c>
      <c r="I108" s="9">
        <v>2</v>
      </c>
      <c r="J108" s="9">
        <v>2</v>
      </c>
      <c r="K108" s="9">
        <v>2</v>
      </c>
      <c r="L108" s="9">
        <v>2</v>
      </c>
      <c r="M108" s="9" t="s">
        <v>36</v>
      </c>
      <c r="N108" s="9" t="s">
        <v>36</v>
      </c>
      <c r="O108" s="81"/>
    </row>
    <row r="109" spans="1:15" ht="25.9" customHeight="1" x14ac:dyDescent="0.25">
      <c r="A109" s="131" t="s">
        <v>40</v>
      </c>
      <c r="B109" s="135" t="s">
        <v>89</v>
      </c>
      <c r="C109" s="91" t="s">
        <v>18</v>
      </c>
      <c r="D109" s="29" t="s">
        <v>5</v>
      </c>
      <c r="E109" s="6">
        <f>E110+E111+E112</f>
        <v>10668449.189010002</v>
      </c>
      <c r="F109" s="6">
        <f>F110+F111+F112</f>
        <v>8783481.3910099994</v>
      </c>
      <c r="G109" s="46">
        <f>SUM(G110:G112)</f>
        <v>1884967.798</v>
      </c>
      <c r="H109" s="128">
        <f>H110+H111+H112</f>
        <v>0</v>
      </c>
      <c r="I109" s="142"/>
      <c r="J109" s="142"/>
      <c r="K109" s="142"/>
      <c r="L109" s="143"/>
      <c r="M109" s="7">
        <f>SUM(M110:M112)</f>
        <v>0</v>
      </c>
      <c r="N109" s="6">
        <v>0</v>
      </c>
      <c r="O109" s="91"/>
    </row>
    <row r="110" spans="1:15" ht="39" customHeight="1" x14ac:dyDescent="0.25">
      <c r="A110" s="132"/>
      <c r="B110" s="136"/>
      <c r="C110" s="92"/>
      <c r="D110" s="29" t="s">
        <v>14</v>
      </c>
      <c r="E110" s="6">
        <f>F110+G110+H110+M110+N110</f>
        <v>2133323.7800000003</v>
      </c>
      <c r="F110" s="6">
        <f>F114+F121</f>
        <v>1886296.1</v>
      </c>
      <c r="G110" s="46">
        <f t="shared" ref="G110" si="33">G114+G121</f>
        <v>247027.68</v>
      </c>
      <c r="H110" s="128">
        <f>H114+H121</f>
        <v>0</v>
      </c>
      <c r="I110" s="116"/>
      <c r="J110" s="116"/>
      <c r="K110" s="116"/>
      <c r="L110" s="129"/>
      <c r="M110" s="7">
        <f t="shared" ref="M110:M112" si="34">M114+M121</f>
        <v>0</v>
      </c>
      <c r="N110" s="6">
        <v>0</v>
      </c>
      <c r="O110" s="138"/>
    </row>
    <row r="111" spans="1:15" ht="45" customHeight="1" x14ac:dyDescent="0.25">
      <c r="A111" s="132"/>
      <c r="B111" s="136"/>
      <c r="C111" s="92"/>
      <c r="D111" s="29" t="s">
        <v>12</v>
      </c>
      <c r="E111" s="6">
        <f>F111+G111+H111+M111+N111</f>
        <v>6683218.3270000005</v>
      </c>
      <c r="F111" s="30">
        <f>F115+F122</f>
        <v>5610992.3100000005</v>
      </c>
      <c r="G111" s="45">
        <f t="shared" ref="G111" si="35">G115+G122</f>
        <v>1072226.017</v>
      </c>
      <c r="H111" s="128">
        <f>SUM(H115+H122)</f>
        <v>0</v>
      </c>
      <c r="I111" s="116"/>
      <c r="J111" s="116"/>
      <c r="K111" s="116"/>
      <c r="L111" s="129"/>
      <c r="M111" s="6">
        <f t="shared" si="34"/>
        <v>0</v>
      </c>
      <c r="N111" s="6">
        <v>0</v>
      </c>
      <c r="O111" s="138"/>
    </row>
    <row r="112" spans="1:15" ht="54.75" customHeight="1" x14ac:dyDescent="0.25">
      <c r="A112" s="133"/>
      <c r="B112" s="137"/>
      <c r="C112" s="93"/>
      <c r="D112" s="29" t="s">
        <v>6</v>
      </c>
      <c r="E112" s="6">
        <f>F112+G112+H112+M112+N112</f>
        <v>1851907.08201</v>
      </c>
      <c r="F112" s="30">
        <f>F116+F123</f>
        <v>1286192.98101</v>
      </c>
      <c r="G112" s="45">
        <f t="shared" ref="G112" si="36">G116+G123</f>
        <v>565714.10100000002</v>
      </c>
      <c r="H112" s="128">
        <f>SUM(H116+H123)</f>
        <v>0</v>
      </c>
      <c r="I112" s="116"/>
      <c r="J112" s="116"/>
      <c r="K112" s="116"/>
      <c r="L112" s="129"/>
      <c r="M112" s="6">
        <f t="shared" si="34"/>
        <v>0</v>
      </c>
      <c r="N112" s="6">
        <v>0</v>
      </c>
      <c r="O112" s="139"/>
    </row>
    <row r="113" spans="1:15" ht="28.15" customHeight="1" x14ac:dyDescent="0.25">
      <c r="A113" s="69" t="s">
        <v>58</v>
      </c>
      <c r="B113" s="74" t="s">
        <v>90</v>
      </c>
      <c r="C113" s="77" t="s">
        <v>18</v>
      </c>
      <c r="D113" s="28" t="s">
        <v>5</v>
      </c>
      <c r="E113" s="27">
        <f>E114+E115+E116</f>
        <v>5933589.8870000001</v>
      </c>
      <c r="F113" s="15">
        <f>F114+F115+F116</f>
        <v>5296479.676</v>
      </c>
      <c r="G113" s="57">
        <f>G114+G115+G116</f>
        <v>637110.21100000001</v>
      </c>
      <c r="H113" s="125">
        <f>H114+H115+H116</f>
        <v>0</v>
      </c>
      <c r="I113" s="116"/>
      <c r="J113" s="116"/>
      <c r="K113" s="116"/>
      <c r="L113" s="129"/>
      <c r="M113" s="27">
        <f>M114+M115+M116</f>
        <v>0</v>
      </c>
      <c r="N113" s="27">
        <f>N114+N115+N116</f>
        <v>0</v>
      </c>
      <c r="O113" s="77" t="s">
        <v>19</v>
      </c>
    </row>
    <row r="114" spans="1:15" ht="34.15" customHeight="1" x14ac:dyDescent="0.25">
      <c r="A114" s="70"/>
      <c r="B114" s="75"/>
      <c r="C114" s="78"/>
      <c r="D114" s="28" t="s">
        <v>14</v>
      </c>
      <c r="E114" s="32">
        <f>F114+G114+H114+M114+N114</f>
        <v>1401293</v>
      </c>
      <c r="F114" s="41">
        <v>1401293</v>
      </c>
      <c r="G114" s="16">
        <v>0</v>
      </c>
      <c r="H114" s="125">
        <v>0</v>
      </c>
      <c r="I114" s="116"/>
      <c r="J114" s="116"/>
      <c r="K114" s="116"/>
      <c r="L114" s="129"/>
      <c r="M114" s="16">
        <v>0</v>
      </c>
      <c r="N114" s="32">
        <v>0</v>
      </c>
      <c r="O114" s="112"/>
    </row>
    <row r="115" spans="1:15" ht="40.15" customHeight="1" x14ac:dyDescent="0.25">
      <c r="A115" s="70"/>
      <c r="B115" s="75"/>
      <c r="C115" s="78"/>
      <c r="D115" s="28" t="s">
        <v>12</v>
      </c>
      <c r="E115" s="41">
        <f>F115+G115+H115+M115+N115</f>
        <v>4459389.8770000003</v>
      </c>
      <c r="F115" s="41">
        <v>3828650.7560000001</v>
      </c>
      <c r="G115" s="16">
        <v>630739.12100000004</v>
      </c>
      <c r="H115" s="125">
        <v>0</v>
      </c>
      <c r="I115" s="116"/>
      <c r="J115" s="116"/>
      <c r="K115" s="116"/>
      <c r="L115" s="129"/>
      <c r="M115" s="16">
        <v>0</v>
      </c>
      <c r="N115" s="32">
        <v>0</v>
      </c>
      <c r="O115" s="112"/>
    </row>
    <row r="116" spans="1:15" ht="48.6" customHeight="1" x14ac:dyDescent="0.25">
      <c r="A116" s="71"/>
      <c r="B116" s="76"/>
      <c r="C116" s="79"/>
      <c r="D116" s="28" t="s">
        <v>6</v>
      </c>
      <c r="E116" s="41">
        <f>F116+G116+H116+M116+N116</f>
        <v>72907.009999999995</v>
      </c>
      <c r="F116" s="41">
        <v>66535.92</v>
      </c>
      <c r="G116" s="16">
        <v>6371.09</v>
      </c>
      <c r="H116" s="125">
        <v>0</v>
      </c>
      <c r="I116" s="116"/>
      <c r="J116" s="116"/>
      <c r="K116" s="116"/>
      <c r="L116" s="129"/>
      <c r="M116" s="16">
        <v>0</v>
      </c>
      <c r="N116" s="32">
        <v>0</v>
      </c>
      <c r="O116" s="140"/>
    </row>
    <row r="117" spans="1:15" ht="26.45" customHeight="1" x14ac:dyDescent="0.25">
      <c r="A117" s="80"/>
      <c r="B117" s="84" t="s">
        <v>33</v>
      </c>
      <c r="C117" s="80"/>
      <c r="D117" s="89"/>
      <c r="E117" s="90" t="s">
        <v>22</v>
      </c>
      <c r="F117" s="150" t="s">
        <v>37</v>
      </c>
      <c r="G117" s="100" t="s">
        <v>42</v>
      </c>
      <c r="H117" s="90" t="s">
        <v>43</v>
      </c>
      <c r="I117" s="122" t="s">
        <v>23</v>
      </c>
      <c r="J117" s="122"/>
      <c r="K117" s="122"/>
      <c r="L117" s="122"/>
      <c r="M117" s="100" t="s">
        <v>44</v>
      </c>
      <c r="N117" s="100" t="s">
        <v>47</v>
      </c>
      <c r="O117" s="80"/>
    </row>
    <row r="118" spans="1:15" ht="24" customHeight="1" x14ac:dyDescent="0.25">
      <c r="A118" s="80"/>
      <c r="B118" s="84"/>
      <c r="C118" s="80"/>
      <c r="D118" s="89"/>
      <c r="E118" s="85"/>
      <c r="F118" s="151"/>
      <c r="G118" s="101"/>
      <c r="H118" s="85"/>
      <c r="I118" s="41" t="s">
        <v>24</v>
      </c>
      <c r="J118" s="41" t="s">
        <v>25</v>
      </c>
      <c r="K118" s="41" t="s">
        <v>26</v>
      </c>
      <c r="L118" s="41" t="s">
        <v>27</v>
      </c>
      <c r="M118" s="101"/>
      <c r="N118" s="101"/>
      <c r="O118" s="81"/>
    </row>
    <row r="119" spans="1:15" ht="46.9" customHeight="1" x14ac:dyDescent="0.25">
      <c r="A119" s="81"/>
      <c r="B119" s="85"/>
      <c r="C119" s="81"/>
      <c r="D119" s="85"/>
      <c r="E119" s="9">
        <v>1</v>
      </c>
      <c r="F119" s="9">
        <v>1</v>
      </c>
      <c r="G119" s="9" t="s">
        <v>36</v>
      </c>
      <c r="H119" s="9" t="s">
        <v>36</v>
      </c>
      <c r="I119" s="9" t="s">
        <v>36</v>
      </c>
      <c r="J119" s="9" t="s">
        <v>36</v>
      </c>
      <c r="K119" s="9" t="s">
        <v>36</v>
      </c>
      <c r="L119" s="9" t="s">
        <v>36</v>
      </c>
      <c r="M119" s="9" t="s">
        <v>36</v>
      </c>
      <c r="N119" s="9" t="s">
        <v>36</v>
      </c>
      <c r="O119" s="81"/>
    </row>
    <row r="120" spans="1:15" ht="30" customHeight="1" x14ac:dyDescent="0.25">
      <c r="A120" s="69" t="s">
        <v>59</v>
      </c>
      <c r="B120" s="86" t="s">
        <v>91</v>
      </c>
      <c r="C120" s="77" t="s">
        <v>18</v>
      </c>
      <c r="D120" s="28" t="s">
        <v>5</v>
      </c>
      <c r="E120" s="27">
        <f>E121+E122+E123</f>
        <v>4734859.3020100007</v>
      </c>
      <c r="F120" s="15">
        <f>F121+F122+F123</f>
        <v>3487001.7150100004</v>
      </c>
      <c r="G120" s="57">
        <f>G121+G122+G123</f>
        <v>1247857.5870000001</v>
      </c>
      <c r="H120" s="162">
        <f>H121+H122+H123</f>
        <v>0</v>
      </c>
      <c r="I120" s="166"/>
      <c r="J120" s="166"/>
      <c r="K120" s="166"/>
      <c r="L120" s="167"/>
      <c r="M120" s="27">
        <f>M121+M122+M123</f>
        <v>0</v>
      </c>
      <c r="N120" s="27">
        <f>N121+N122+N123</f>
        <v>0</v>
      </c>
      <c r="O120" s="77" t="s">
        <v>19</v>
      </c>
    </row>
    <row r="121" spans="1:15" ht="39.6" customHeight="1" x14ac:dyDescent="0.25">
      <c r="A121" s="70"/>
      <c r="B121" s="87"/>
      <c r="C121" s="78"/>
      <c r="D121" s="28" t="s">
        <v>14</v>
      </c>
      <c r="E121" s="32">
        <f>F121+G121+H121+M121+N121</f>
        <v>732030.78</v>
      </c>
      <c r="F121" s="41">
        <v>485003.1</v>
      </c>
      <c r="G121" s="16">
        <v>247027.68</v>
      </c>
      <c r="H121" s="162">
        <v>0</v>
      </c>
      <c r="I121" s="166"/>
      <c r="J121" s="166"/>
      <c r="K121" s="166"/>
      <c r="L121" s="167"/>
      <c r="M121" s="16">
        <v>0</v>
      </c>
      <c r="N121" s="32">
        <v>0</v>
      </c>
      <c r="O121" s="112"/>
    </row>
    <row r="122" spans="1:15" ht="36.6" customHeight="1" x14ac:dyDescent="0.25">
      <c r="A122" s="70"/>
      <c r="B122" s="87"/>
      <c r="C122" s="78"/>
      <c r="D122" s="28" t="s">
        <v>12</v>
      </c>
      <c r="E122" s="41">
        <f>F122+G122+H122+M122+N122</f>
        <v>2223828.4500000002</v>
      </c>
      <c r="F122" s="41">
        <v>1782341.554</v>
      </c>
      <c r="G122" s="16">
        <v>441486.89600000001</v>
      </c>
      <c r="H122" s="162">
        <v>0</v>
      </c>
      <c r="I122" s="166"/>
      <c r="J122" s="166"/>
      <c r="K122" s="166"/>
      <c r="L122" s="167"/>
      <c r="M122" s="16">
        <v>0</v>
      </c>
      <c r="N122" s="32">
        <v>0</v>
      </c>
      <c r="O122" s="112"/>
    </row>
    <row r="123" spans="1:15" ht="52.9" customHeight="1" x14ac:dyDescent="0.25">
      <c r="A123" s="71"/>
      <c r="B123" s="88"/>
      <c r="C123" s="79"/>
      <c r="D123" s="28" t="s">
        <v>6</v>
      </c>
      <c r="E123" s="41">
        <f>F123+G123+H123+M123+N123</f>
        <v>1779000.0720100002</v>
      </c>
      <c r="F123" s="41">
        <v>1219657.0610100001</v>
      </c>
      <c r="G123" s="16">
        <v>559343.01100000006</v>
      </c>
      <c r="H123" s="162">
        <v>0</v>
      </c>
      <c r="I123" s="166"/>
      <c r="J123" s="166"/>
      <c r="K123" s="166"/>
      <c r="L123" s="167"/>
      <c r="M123" s="16">
        <v>0</v>
      </c>
      <c r="N123" s="32">
        <v>0</v>
      </c>
      <c r="O123" s="140"/>
    </row>
    <row r="124" spans="1:15" ht="22.15" customHeight="1" x14ac:dyDescent="0.25">
      <c r="A124" s="80"/>
      <c r="B124" s="84" t="s">
        <v>34</v>
      </c>
      <c r="C124" s="80"/>
      <c r="D124" s="89"/>
      <c r="E124" s="90" t="s">
        <v>22</v>
      </c>
      <c r="F124" s="150" t="s">
        <v>37</v>
      </c>
      <c r="G124" s="100" t="s">
        <v>42</v>
      </c>
      <c r="H124" s="90" t="s">
        <v>42</v>
      </c>
      <c r="I124" s="122" t="s">
        <v>23</v>
      </c>
      <c r="J124" s="122"/>
      <c r="K124" s="122"/>
      <c r="L124" s="122"/>
      <c r="M124" s="100" t="s">
        <v>44</v>
      </c>
      <c r="N124" s="100" t="s">
        <v>47</v>
      </c>
      <c r="O124" s="80"/>
    </row>
    <row r="125" spans="1:15" ht="29.45" customHeight="1" x14ac:dyDescent="0.25">
      <c r="A125" s="80"/>
      <c r="B125" s="84"/>
      <c r="C125" s="80"/>
      <c r="D125" s="89"/>
      <c r="E125" s="85"/>
      <c r="F125" s="151"/>
      <c r="G125" s="101"/>
      <c r="H125" s="85"/>
      <c r="I125" s="41" t="s">
        <v>24</v>
      </c>
      <c r="J125" s="41" t="s">
        <v>25</v>
      </c>
      <c r="K125" s="41" t="s">
        <v>26</v>
      </c>
      <c r="L125" s="41" t="s">
        <v>27</v>
      </c>
      <c r="M125" s="101"/>
      <c r="N125" s="101"/>
      <c r="O125" s="81"/>
    </row>
    <row r="126" spans="1:15" ht="28.9" customHeight="1" x14ac:dyDescent="0.25">
      <c r="A126" s="81"/>
      <c r="B126" s="85"/>
      <c r="C126" s="81"/>
      <c r="D126" s="85"/>
      <c r="E126" s="9">
        <v>2</v>
      </c>
      <c r="F126" s="9">
        <v>1</v>
      </c>
      <c r="G126" s="48">
        <v>1</v>
      </c>
      <c r="H126" s="9" t="s">
        <v>36</v>
      </c>
      <c r="I126" s="9" t="s">
        <v>36</v>
      </c>
      <c r="J126" s="9" t="s">
        <v>36</v>
      </c>
      <c r="K126" s="9" t="s">
        <v>36</v>
      </c>
      <c r="L126" s="9" t="s">
        <v>36</v>
      </c>
      <c r="M126" s="9" t="s">
        <v>36</v>
      </c>
      <c r="N126" s="9" t="s">
        <v>36</v>
      </c>
      <c r="O126" s="81"/>
    </row>
    <row r="127" spans="1:15" ht="30" customHeight="1" x14ac:dyDescent="0.25">
      <c r="A127" s="91" t="s">
        <v>60</v>
      </c>
      <c r="B127" s="94" t="s">
        <v>92</v>
      </c>
      <c r="C127" s="91" t="s">
        <v>18</v>
      </c>
      <c r="D127" s="60" t="s">
        <v>5</v>
      </c>
      <c r="E127" s="12">
        <f>F127+G127+H127+M127+N127</f>
        <v>1145658.9539999999</v>
      </c>
      <c r="F127" s="12">
        <f>F128+F129+F130</f>
        <v>1145658.9539999999</v>
      </c>
      <c r="G127" s="46">
        <v>0</v>
      </c>
      <c r="H127" s="128">
        <f>H128+H129+H130</f>
        <v>0</v>
      </c>
      <c r="I127" s="116"/>
      <c r="J127" s="116"/>
      <c r="K127" s="116"/>
      <c r="L127" s="129"/>
      <c r="M127" s="7">
        <v>0</v>
      </c>
      <c r="N127" s="6">
        <v>0</v>
      </c>
      <c r="O127" s="91"/>
    </row>
    <row r="128" spans="1:15" ht="35.25" customHeight="1" x14ac:dyDescent="0.25">
      <c r="A128" s="92"/>
      <c r="B128" s="95"/>
      <c r="C128" s="92"/>
      <c r="D128" s="60" t="s">
        <v>14</v>
      </c>
      <c r="E128" s="12">
        <f>F128+G128+H128+M128+N128</f>
        <v>131801.1</v>
      </c>
      <c r="F128" s="12">
        <f t="shared" ref="F128:F130" si="37">F132</f>
        <v>131801.1</v>
      </c>
      <c r="G128" s="46">
        <v>0</v>
      </c>
      <c r="H128" s="128">
        <f t="shared" ref="H128" si="38">H132</f>
        <v>0</v>
      </c>
      <c r="I128" s="116"/>
      <c r="J128" s="116"/>
      <c r="K128" s="116"/>
      <c r="L128" s="129"/>
      <c r="M128" s="7">
        <v>0</v>
      </c>
      <c r="N128" s="6">
        <v>0</v>
      </c>
      <c r="O128" s="138"/>
    </row>
    <row r="129" spans="1:15" ht="44.25" customHeight="1" x14ac:dyDescent="0.25">
      <c r="A129" s="92"/>
      <c r="B129" s="95"/>
      <c r="C129" s="92"/>
      <c r="D129" s="60" t="s">
        <v>12</v>
      </c>
      <c r="E129" s="12">
        <f>F129+G129+H129+M129+N129</f>
        <v>584291.58400000003</v>
      </c>
      <c r="F129" s="12">
        <f t="shared" si="37"/>
        <v>584291.58400000003</v>
      </c>
      <c r="G129" s="46">
        <v>0</v>
      </c>
      <c r="H129" s="128">
        <f t="shared" ref="H129" si="39">H133</f>
        <v>0</v>
      </c>
      <c r="I129" s="116"/>
      <c r="J129" s="116"/>
      <c r="K129" s="116"/>
      <c r="L129" s="129"/>
      <c r="M129" s="7">
        <v>0</v>
      </c>
      <c r="N129" s="6">
        <v>0</v>
      </c>
      <c r="O129" s="138"/>
    </row>
    <row r="130" spans="1:15" ht="55.15" customHeight="1" x14ac:dyDescent="0.25">
      <c r="A130" s="93"/>
      <c r="B130" s="96"/>
      <c r="C130" s="93"/>
      <c r="D130" s="14" t="s">
        <v>6</v>
      </c>
      <c r="E130" s="6">
        <f>F130+G130+H130+M130+N130</f>
        <v>429566.27</v>
      </c>
      <c r="F130" s="6">
        <f t="shared" si="37"/>
        <v>429566.27</v>
      </c>
      <c r="G130" s="49">
        <v>0</v>
      </c>
      <c r="H130" s="128">
        <f t="shared" ref="H130" si="40">H134</f>
        <v>0</v>
      </c>
      <c r="I130" s="116"/>
      <c r="J130" s="116"/>
      <c r="K130" s="116"/>
      <c r="L130" s="129"/>
      <c r="M130" s="61">
        <v>0</v>
      </c>
      <c r="N130" s="6">
        <v>0</v>
      </c>
      <c r="O130" s="139"/>
    </row>
    <row r="131" spans="1:15" ht="26.45" customHeight="1" x14ac:dyDescent="0.25">
      <c r="A131" s="97" t="s">
        <v>61</v>
      </c>
      <c r="B131" s="74" t="s">
        <v>93</v>
      </c>
      <c r="C131" s="77" t="s">
        <v>18</v>
      </c>
      <c r="D131" s="28" t="s">
        <v>5</v>
      </c>
      <c r="E131" s="27">
        <f t="shared" ref="E131:N131" si="41">E132+E133+E134</f>
        <v>1145658.9539999999</v>
      </c>
      <c r="F131" s="15">
        <f>F132+F133+F134</f>
        <v>1145658.9539999999</v>
      </c>
      <c r="G131" s="36">
        <f t="shared" ref="G131" si="42">G132+G133+G134</f>
        <v>0</v>
      </c>
      <c r="H131" s="125">
        <f>H132+H133+H134</f>
        <v>0</v>
      </c>
      <c r="I131" s="116"/>
      <c r="J131" s="116"/>
      <c r="K131" s="116"/>
      <c r="L131" s="129"/>
      <c r="M131" s="27">
        <f t="shared" si="41"/>
        <v>0</v>
      </c>
      <c r="N131" s="27">
        <f t="shared" si="41"/>
        <v>0</v>
      </c>
      <c r="O131" s="77" t="s">
        <v>19</v>
      </c>
    </row>
    <row r="132" spans="1:15" ht="33" customHeight="1" x14ac:dyDescent="0.25">
      <c r="A132" s="98"/>
      <c r="B132" s="75"/>
      <c r="C132" s="78"/>
      <c r="D132" s="28" t="s">
        <v>14</v>
      </c>
      <c r="E132" s="27">
        <f>F132+G132+H132+M132+N132</f>
        <v>131801.1</v>
      </c>
      <c r="F132" s="38">
        <v>131801.1</v>
      </c>
      <c r="G132" s="47">
        <v>0</v>
      </c>
      <c r="H132" s="125">
        <v>0</v>
      </c>
      <c r="I132" s="116"/>
      <c r="J132" s="116"/>
      <c r="K132" s="116"/>
      <c r="L132" s="129"/>
      <c r="M132" s="8">
        <v>0</v>
      </c>
      <c r="N132" s="32">
        <v>0</v>
      </c>
      <c r="O132" s="112"/>
    </row>
    <row r="133" spans="1:15" ht="36.6" customHeight="1" x14ac:dyDescent="0.25">
      <c r="A133" s="98"/>
      <c r="B133" s="75"/>
      <c r="C133" s="78"/>
      <c r="D133" s="28" t="s">
        <v>12</v>
      </c>
      <c r="E133" s="38">
        <f>F133+G133+H133+M133+N133</f>
        <v>584291.58400000003</v>
      </c>
      <c r="F133" s="38">
        <v>584291.58400000003</v>
      </c>
      <c r="G133" s="47">
        <v>0</v>
      </c>
      <c r="H133" s="125">
        <v>0</v>
      </c>
      <c r="I133" s="116"/>
      <c r="J133" s="116"/>
      <c r="K133" s="116"/>
      <c r="L133" s="129"/>
      <c r="M133" s="8">
        <v>0</v>
      </c>
      <c r="N133" s="32">
        <v>0</v>
      </c>
      <c r="O133" s="112"/>
    </row>
    <row r="134" spans="1:15" ht="55.5" customHeight="1" x14ac:dyDescent="0.25">
      <c r="A134" s="99"/>
      <c r="B134" s="76"/>
      <c r="C134" s="79"/>
      <c r="D134" s="28" t="s">
        <v>6</v>
      </c>
      <c r="E134" s="38">
        <f>F134+G134+H134+M134+N134</f>
        <v>429566.27</v>
      </c>
      <c r="F134" s="41">
        <v>429566.27</v>
      </c>
      <c r="G134" s="47">
        <v>0</v>
      </c>
      <c r="H134" s="125">
        <v>0</v>
      </c>
      <c r="I134" s="116"/>
      <c r="J134" s="116"/>
      <c r="K134" s="116"/>
      <c r="L134" s="129"/>
      <c r="M134" s="8">
        <v>0</v>
      </c>
      <c r="N134" s="32">
        <v>0</v>
      </c>
      <c r="O134" s="112"/>
    </row>
    <row r="135" spans="1:15" ht="33" customHeight="1" x14ac:dyDescent="0.25">
      <c r="A135" s="80"/>
      <c r="B135" s="84" t="s">
        <v>35</v>
      </c>
      <c r="C135" s="80"/>
      <c r="D135" s="89"/>
      <c r="E135" s="90" t="s">
        <v>22</v>
      </c>
      <c r="F135" s="150" t="s">
        <v>37</v>
      </c>
      <c r="G135" s="82" t="s">
        <v>42</v>
      </c>
      <c r="H135" s="90" t="s">
        <v>43</v>
      </c>
      <c r="I135" s="122" t="s">
        <v>23</v>
      </c>
      <c r="J135" s="122"/>
      <c r="K135" s="122"/>
      <c r="L135" s="122"/>
      <c r="M135" s="100" t="s">
        <v>44</v>
      </c>
      <c r="N135" s="100" t="s">
        <v>47</v>
      </c>
      <c r="O135" s="110"/>
    </row>
    <row r="136" spans="1:15" ht="33" customHeight="1" x14ac:dyDescent="0.25">
      <c r="A136" s="80"/>
      <c r="B136" s="84"/>
      <c r="C136" s="80"/>
      <c r="D136" s="89"/>
      <c r="E136" s="85"/>
      <c r="F136" s="151"/>
      <c r="G136" s="83"/>
      <c r="H136" s="85"/>
      <c r="I136" s="41" t="s">
        <v>24</v>
      </c>
      <c r="J136" s="41" t="s">
        <v>25</v>
      </c>
      <c r="K136" s="41" t="s">
        <v>26</v>
      </c>
      <c r="L136" s="41" t="s">
        <v>27</v>
      </c>
      <c r="M136" s="101"/>
      <c r="N136" s="101"/>
      <c r="O136" s="111"/>
    </row>
    <row r="137" spans="1:15" ht="35.25" customHeight="1" x14ac:dyDescent="0.25">
      <c r="A137" s="81"/>
      <c r="B137" s="85"/>
      <c r="C137" s="81"/>
      <c r="D137" s="85"/>
      <c r="E137" s="9">
        <v>1</v>
      </c>
      <c r="F137" s="9">
        <v>1</v>
      </c>
      <c r="G137" s="48" t="s">
        <v>36</v>
      </c>
      <c r="H137" s="13" t="s">
        <v>36</v>
      </c>
      <c r="I137" s="13" t="s">
        <v>36</v>
      </c>
      <c r="J137" s="13" t="s">
        <v>36</v>
      </c>
      <c r="K137" s="13" t="s">
        <v>36</v>
      </c>
      <c r="L137" s="13" t="s">
        <v>36</v>
      </c>
      <c r="M137" s="9" t="s">
        <v>36</v>
      </c>
      <c r="N137" s="9" t="s">
        <v>36</v>
      </c>
      <c r="O137" s="111"/>
    </row>
    <row r="138" spans="1:15" ht="28.9" customHeight="1" x14ac:dyDescent="0.25">
      <c r="A138" s="97"/>
      <c r="B138" s="72" t="s">
        <v>48</v>
      </c>
      <c r="C138" s="72" t="s">
        <v>18</v>
      </c>
      <c r="D138" s="63" t="s">
        <v>5</v>
      </c>
      <c r="E138" s="20">
        <f>SUM(E139:E141)</f>
        <v>21644858.909680001</v>
      </c>
      <c r="F138" s="35">
        <f>F139+F140+F141</f>
        <v>13811930.45978</v>
      </c>
      <c r="G138" s="51">
        <f>SUM(G139:G141)</f>
        <v>4865208.92368</v>
      </c>
      <c r="H138" s="152">
        <f>H139+H140+H141</f>
        <v>2967719.5262199999</v>
      </c>
      <c r="I138" s="153"/>
      <c r="J138" s="153"/>
      <c r="K138" s="153"/>
      <c r="L138" s="154"/>
      <c r="M138" s="22">
        <f>SUM(M139:M141)</f>
        <v>0</v>
      </c>
      <c r="N138" s="22">
        <f>SUM(N139:N141)</f>
        <v>0</v>
      </c>
      <c r="O138" s="77"/>
    </row>
    <row r="139" spans="1:15" ht="52.5" customHeight="1" x14ac:dyDescent="0.25">
      <c r="A139" s="98"/>
      <c r="B139" s="73"/>
      <c r="C139" s="73"/>
      <c r="D139" s="63" t="s">
        <v>14</v>
      </c>
      <c r="E139" s="20">
        <f>E110+E128</f>
        <v>2265124.8800000004</v>
      </c>
      <c r="F139" s="20">
        <f>F110+F128</f>
        <v>2018097.2000000002</v>
      </c>
      <c r="G139" s="62">
        <f>G110+G128</f>
        <v>247027.68</v>
      </c>
      <c r="H139" s="152">
        <f>H110+H128</f>
        <v>0</v>
      </c>
      <c r="I139" s="153"/>
      <c r="J139" s="153"/>
      <c r="K139" s="153"/>
      <c r="L139" s="154"/>
      <c r="M139" s="35">
        <f>M110+M128</f>
        <v>0</v>
      </c>
      <c r="N139" s="35">
        <f>N110+N128</f>
        <v>0</v>
      </c>
      <c r="O139" s="78"/>
    </row>
    <row r="140" spans="1:15" ht="37.15" customHeight="1" x14ac:dyDescent="0.25">
      <c r="A140" s="98"/>
      <c r="B140" s="73"/>
      <c r="C140" s="73"/>
      <c r="D140" s="63" t="s">
        <v>12</v>
      </c>
      <c r="E140" s="20">
        <f>E8+E29+E111+E129+E77+E56</f>
        <v>14087950.14601</v>
      </c>
      <c r="F140" s="20">
        <f>F8+F29+F111+F129</f>
        <v>9044254.5340000018</v>
      </c>
      <c r="G140" s="62">
        <f>G8+G29+G111+G129+G77+G56</f>
        <v>3149459.36742</v>
      </c>
      <c r="H140" s="152">
        <f>H8+H29+H111+H129+H77+H56</f>
        <v>1894236.24459</v>
      </c>
      <c r="I140" s="153"/>
      <c r="J140" s="153"/>
      <c r="K140" s="153"/>
      <c r="L140" s="154"/>
      <c r="M140" s="35">
        <f>M8+M29+M111+M129</f>
        <v>0</v>
      </c>
      <c r="N140" s="35">
        <f>N8+N29+N111+N129</f>
        <v>0</v>
      </c>
      <c r="O140" s="78"/>
    </row>
    <row r="141" spans="1:15" ht="48.6" customHeight="1" x14ac:dyDescent="0.25">
      <c r="A141" s="98"/>
      <c r="B141" s="73"/>
      <c r="C141" s="73"/>
      <c r="D141" s="63" t="s">
        <v>6</v>
      </c>
      <c r="E141" s="20">
        <f>E9+E30+E112+E130+E78+E57</f>
        <v>5291783.8836699994</v>
      </c>
      <c r="F141" s="20">
        <f>F9+F30+F112+F130</f>
        <v>2749578.72578</v>
      </c>
      <c r="G141" s="62">
        <f>G9+G30+G112+G130+G78+G57</f>
        <v>1468721.8762599998</v>
      </c>
      <c r="H141" s="152">
        <f>H9+H30+H112+H130+H78+H57</f>
        <v>1073483.2816299999</v>
      </c>
      <c r="I141" s="153"/>
      <c r="J141" s="153"/>
      <c r="K141" s="153"/>
      <c r="L141" s="154"/>
      <c r="M141" s="21">
        <f>M9+M30+M112+M130</f>
        <v>0</v>
      </c>
      <c r="N141" s="21">
        <f>N9+N30+N112+N130</f>
        <v>0</v>
      </c>
      <c r="O141" s="78"/>
    </row>
    <row r="142" spans="1:15" ht="24.6" customHeight="1" x14ac:dyDescent="0.25">
      <c r="A142" s="149" t="s">
        <v>9</v>
      </c>
      <c r="B142" s="81"/>
      <c r="C142" s="81"/>
      <c r="D142" s="10" t="s">
        <v>5</v>
      </c>
      <c r="E142" s="35">
        <f>SUM(E143:E145)</f>
        <v>21644858.909680001</v>
      </c>
      <c r="F142" s="35">
        <f>F143+F144+F145</f>
        <v>13811930.45978</v>
      </c>
      <c r="G142" s="40">
        <f>SUM(G143:G145)</f>
        <v>4865208.92368</v>
      </c>
      <c r="H142" s="155">
        <f>H143+H144+H145</f>
        <v>2967719.5262199999</v>
      </c>
      <c r="I142" s="155"/>
      <c r="J142" s="155"/>
      <c r="K142" s="155"/>
      <c r="L142" s="155"/>
      <c r="M142" s="35">
        <f>SUM(M144:M145)</f>
        <v>0</v>
      </c>
      <c r="N142" s="35">
        <f>SUM(N144:N145)</f>
        <v>0</v>
      </c>
      <c r="O142" s="147"/>
    </row>
    <row r="143" spans="1:15" ht="48.75" customHeight="1" x14ac:dyDescent="0.25">
      <c r="A143" s="81"/>
      <c r="B143" s="81"/>
      <c r="C143" s="81"/>
      <c r="D143" s="10" t="s">
        <v>14</v>
      </c>
      <c r="E143" s="35">
        <f>F143+M143+N143+G143+H143</f>
        <v>2265124.8800000004</v>
      </c>
      <c r="F143" s="35">
        <f>F139</f>
        <v>2018097.2000000002</v>
      </c>
      <c r="G143" s="40">
        <f t="shared" ref="G143" si="43">G139</f>
        <v>247027.68</v>
      </c>
      <c r="H143" s="155">
        <f>H139</f>
        <v>0</v>
      </c>
      <c r="I143" s="156"/>
      <c r="J143" s="156"/>
      <c r="K143" s="156"/>
      <c r="L143" s="156"/>
      <c r="M143" s="35">
        <f t="shared" ref="M143:N144" si="44">M139</f>
        <v>0</v>
      </c>
      <c r="N143" s="35">
        <f t="shared" si="44"/>
        <v>0</v>
      </c>
      <c r="O143" s="148"/>
    </row>
    <row r="144" spans="1:15" ht="62.45" customHeight="1" x14ac:dyDescent="0.25">
      <c r="A144" s="81"/>
      <c r="B144" s="81"/>
      <c r="C144" s="81"/>
      <c r="D144" s="10" t="s">
        <v>12</v>
      </c>
      <c r="E144" s="35">
        <f>F144+M144+N144+G144+H144</f>
        <v>14087950.14601</v>
      </c>
      <c r="F144" s="35">
        <f>F140</f>
        <v>9044254.5340000018</v>
      </c>
      <c r="G144" s="40">
        <f t="shared" ref="G144" si="45">G140</f>
        <v>3149459.36742</v>
      </c>
      <c r="H144" s="155">
        <f>H140</f>
        <v>1894236.24459</v>
      </c>
      <c r="I144" s="156"/>
      <c r="J144" s="156"/>
      <c r="K144" s="156"/>
      <c r="L144" s="156"/>
      <c r="M144" s="35">
        <f t="shared" si="44"/>
        <v>0</v>
      </c>
      <c r="N144" s="35">
        <f t="shared" si="44"/>
        <v>0</v>
      </c>
      <c r="O144" s="148"/>
    </row>
    <row r="145" spans="1:15" ht="52.5" customHeight="1" x14ac:dyDescent="0.25">
      <c r="A145" s="81"/>
      <c r="B145" s="81"/>
      <c r="C145" s="81"/>
      <c r="D145" s="10" t="s">
        <v>6</v>
      </c>
      <c r="E145" s="35">
        <f>F145+M145+N145+G145+H145</f>
        <v>5291783.8836700004</v>
      </c>
      <c r="F145" s="35">
        <f>F141</f>
        <v>2749578.72578</v>
      </c>
      <c r="G145" s="40">
        <f>G141</f>
        <v>1468721.8762599998</v>
      </c>
      <c r="H145" s="155">
        <f>H141</f>
        <v>1073483.2816299999</v>
      </c>
      <c r="I145" s="156"/>
      <c r="J145" s="156"/>
      <c r="K145" s="156"/>
      <c r="L145" s="156"/>
      <c r="M145" s="35">
        <f>M141</f>
        <v>0</v>
      </c>
      <c r="N145" s="35">
        <f>+N141</f>
        <v>0</v>
      </c>
      <c r="O145" s="148"/>
    </row>
    <row r="146" spans="1:15" ht="15.75" x14ac:dyDescent="0.25">
      <c r="O146" s="25" t="s">
        <v>95</v>
      </c>
    </row>
    <row r="148" spans="1:15" ht="16.5" x14ac:dyDescent="0.25">
      <c r="A148" s="165" t="s">
        <v>96</v>
      </c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</row>
  </sheetData>
  <mergeCells count="415">
    <mergeCell ref="A148:O148"/>
    <mergeCell ref="H110:L110"/>
    <mergeCell ref="H111:L111"/>
    <mergeCell ref="H112:L112"/>
    <mergeCell ref="H113:L113"/>
    <mergeCell ref="H114:L114"/>
    <mergeCell ref="H115:L115"/>
    <mergeCell ref="H116:L116"/>
    <mergeCell ref="H117:H118"/>
    <mergeCell ref="I117:L117"/>
    <mergeCell ref="H131:L131"/>
    <mergeCell ref="H132:L132"/>
    <mergeCell ref="H133:L133"/>
    <mergeCell ref="H134:L134"/>
    <mergeCell ref="H135:H136"/>
    <mergeCell ref="I135:L135"/>
    <mergeCell ref="H138:L138"/>
    <mergeCell ref="H139:L139"/>
    <mergeCell ref="H120:L120"/>
    <mergeCell ref="H121:L121"/>
    <mergeCell ref="H122:L122"/>
    <mergeCell ref="H123:L123"/>
    <mergeCell ref="H124:H125"/>
    <mergeCell ref="I124:L124"/>
    <mergeCell ref="G19:G20"/>
    <mergeCell ref="G25:G26"/>
    <mergeCell ref="G34:G35"/>
    <mergeCell ref="G40:G41"/>
    <mergeCell ref="G46:G47"/>
    <mergeCell ref="G52:G53"/>
    <mergeCell ref="G61:G62"/>
    <mergeCell ref="G67:G68"/>
    <mergeCell ref="H109:L109"/>
    <mergeCell ref="H61:H62"/>
    <mergeCell ref="I61:L61"/>
    <mergeCell ref="H46:H47"/>
    <mergeCell ref="I46:L46"/>
    <mergeCell ref="H49:L49"/>
    <mergeCell ref="H50:L50"/>
    <mergeCell ref="H64:L64"/>
    <mergeCell ref="H65:L65"/>
    <mergeCell ref="H66:L66"/>
    <mergeCell ref="H67:H68"/>
    <mergeCell ref="I67:L67"/>
    <mergeCell ref="H51:L51"/>
    <mergeCell ref="H52:H53"/>
    <mergeCell ref="I52:L52"/>
    <mergeCell ref="H55:L55"/>
    <mergeCell ref="H127:L127"/>
    <mergeCell ref="H128:L128"/>
    <mergeCell ref="H129:L129"/>
    <mergeCell ref="H130:L130"/>
    <mergeCell ref="H56:L56"/>
    <mergeCell ref="H57:L57"/>
    <mergeCell ref="H58:L58"/>
    <mergeCell ref="H59:L59"/>
    <mergeCell ref="H60:L60"/>
    <mergeCell ref="H19:H20"/>
    <mergeCell ref="I19:L19"/>
    <mergeCell ref="H22:L22"/>
    <mergeCell ref="H23:L23"/>
    <mergeCell ref="H40:H41"/>
    <mergeCell ref="I40:L40"/>
    <mergeCell ref="H43:L43"/>
    <mergeCell ref="H44:L44"/>
    <mergeCell ref="H45:L45"/>
    <mergeCell ref="H34:H35"/>
    <mergeCell ref="I34:L34"/>
    <mergeCell ref="H37:L37"/>
    <mergeCell ref="H38:L38"/>
    <mergeCell ref="H39:L39"/>
    <mergeCell ref="H24:L24"/>
    <mergeCell ref="H25:H26"/>
    <mergeCell ref="I25:L25"/>
    <mergeCell ref="H28:L28"/>
    <mergeCell ref="H29:L29"/>
    <mergeCell ref="H32:L32"/>
    <mergeCell ref="H33:L33"/>
    <mergeCell ref="F19:F20"/>
    <mergeCell ref="F34:F35"/>
    <mergeCell ref="F40:F41"/>
    <mergeCell ref="F46:F47"/>
    <mergeCell ref="F52:F53"/>
    <mergeCell ref="A103:A105"/>
    <mergeCell ref="B103:B105"/>
    <mergeCell ref="C103:C105"/>
    <mergeCell ref="A97:A99"/>
    <mergeCell ref="B97:B99"/>
    <mergeCell ref="C97:C99"/>
    <mergeCell ref="A91:A93"/>
    <mergeCell ref="B91:B93"/>
    <mergeCell ref="C91:C93"/>
    <mergeCell ref="D82:D84"/>
    <mergeCell ref="E82:E83"/>
    <mergeCell ref="A25:A27"/>
    <mergeCell ref="B25:B27"/>
    <mergeCell ref="C25:C27"/>
    <mergeCell ref="D25:D27"/>
    <mergeCell ref="E25:E26"/>
    <mergeCell ref="A55:A57"/>
    <mergeCell ref="F61:F62"/>
    <mergeCell ref="D100:D102"/>
    <mergeCell ref="C106:C108"/>
    <mergeCell ref="D106:D108"/>
    <mergeCell ref="E106:E107"/>
    <mergeCell ref="M106:M107"/>
    <mergeCell ref="N106:N107"/>
    <mergeCell ref="O106:O108"/>
    <mergeCell ref="H103:L103"/>
    <mergeCell ref="H104:L104"/>
    <mergeCell ref="H105:L105"/>
    <mergeCell ref="H106:H107"/>
    <mergeCell ref="I106:L106"/>
    <mergeCell ref="F106:F107"/>
    <mergeCell ref="G106:G107"/>
    <mergeCell ref="E100:E101"/>
    <mergeCell ref="M100:M101"/>
    <mergeCell ref="N100:N101"/>
    <mergeCell ref="O100:O102"/>
    <mergeCell ref="H97:L97"/>
    <mergeCell ref="H98:L98"/>
    <mergeCell ref="H99:L99"/>
    <mergeCell ref="H100:H101"/>
    <mergeCell ref="I100:L100"/>
    <mergeCell ref="F100:F101"/>
    <mergeCell ref="G100:G101"/>
    <mergeCell ref="D94:D96"/>
    <mergeCell ref="E94:E95"/>
    <mergeCell ref="M94:M95"/>
    <mergeCell ref="N94:N95"/>
    <mergeCell ref="O94:O96"/>
    <mergeCell ref="H91:L91"/>
    <mergeCell ref="H92:L92"/>
    <mergeCell ref="H93:L93"/>
    <mergeCell ref="H94:H95"/>
    <mergeCell ref="I94:L94"/>
    <mergeCell ref="F94:F95"/>
    <mergeCell ref="G94:G95"/>
    <mergeCell ref="D88:D90"/>
    <mergeCell ref="E88:E89"/>
    <mergeCell ref="M88:M89"/>
    <mergeCell ref="N88:N89"/>
    <mergeCell ref="O88:O90"/>
    <mergeCell ref="H85:L85"/>
    <mergeCell ref="H86:L86"/>
    <mergeCell ref="H87:L87"/>
    <mergeCell ref="H88:H89"/>
    <mergeCell ref="I88:L88"/>
    <mergeCell ref="F88:F89"/>
    <mergeCell ref="G88:G89"/>
    <mergeCell ref="O70:O72"/>
    <mergeCell ref="N73:N74"/>
    <mergeCell ref="H82:H83"/>
    <mergeCell ref="I82:L82"/>
    <mergeCell ref="M67:M68"/>
    <mergeCell ref="C76:C78"/>
    <mergeCell ref="F73:F74"/>
    <mergeCell ref="M73:M74"/>
    <mergeCell ref="F67:F68"/>
    <mergeCell ref="F82:F83"/>
    <mergeCell ref="G73:G74"/>
    <mergeCell ref="G82:G83"/>
    <mergeCell ref="H70:L70"/>
    <mergeCell ref="H71:L71"/>
    <mergeCell ref="O25:O27"/>
    <mergeCell ref="M25:M26"/>
    <mergeCell ref="N25:N26"/>
    <mergeCell ref="O19:O21"/>
    <mergeCell ref="O76:O78"/>
    <mergeCell ref="A79:A81"/>
    <mergeCell ref="B79:B81"/>
    <mergeCell ref="C79:C81"/>
    <mergeCell ref="O79:O81"/>
    <mergeCell ref="H72:L72"/>
    <mergeCell ref="H73:H74"/>
    <mergeCell ref="I73:L73"/>
    <mergeCell ref="H76:L76"/>
    <mergeCell ref="H77:L77"/>
    <mergeCell ref="H78:L78"/>
    <mergeCell ref="H79:L79"/>
    <mergeCell ref="H80:L80"/>
    <mergeCell ref="H81:L81"/>
    <mergeCell ref="B76:B78"/>
    <mergeCell ref="A70:A72"/>
    <mergeCell ref="B70:B72"/>
    <mergeCell ref="M40:M41"/>
    <mergeCell ref="E46:E47"/>
    <mergeCell ref="C70:C72"/>
    <mergeCell ref="O120:O123"/>
    <mergeCell ref="M117:M118"/>
    <mergeCell ref="N117:N118"/>
    <mergeCell ref="M19:M20"/>
    <mergeCell ref="N19:N20"/>
    <mergeCell ref="M46:M47"/>
    <mergeCell ref="N46:N47"/>
    <mergeCell ref="N40:N41"/>
    <mergeCell ref="N34:N35"/>
    <mergeCell ref="M82:M83"/>
    <mergeCell ref="O85:O87"/>
    <mergeCell ref="O91:O93"/>
    <mergeCell ref="O97:O99"/>
    <mergeCell ref="O103:O105"/>
    <mergeCell ref="O52:O54"/>
    <mergeCell ref="O46:O48"/>
    <mergeCell ref="N67:N68"/>
    <mergeCell ref="O67:O69"/>
    <mergeCell ref="N82:N83"/>
    <mergeCell ref="O82:O84"/>
    <mergeCell ref="O64:O66"/>
    <mergeCell ref="O55:O57"/>
    <mergeCell ref="M61:M62"/>
    <mergeCell ref="N61:N62"/>
    <mergeCell ref="O124:O126"/>
    <mergeCell ref="F124:F125"/>
    <mergeCell ref="O43:O45"/>
    <mergeCell ref="O49:O51"/>
    <mergeCell ref="O109:O112"/>
    <mergeCell ref="O113:O116"/>
    <mergeCell ref="C131:C134"/>
    <mergeCell ref="E61:E62"/>
    <mergeCell ref="D46:D48"/>
    <mergeCell ref="D67:D69"/>
    <mergeCell ref="E67:E68"/>
    <mergeCell ref="F117:F118"/>
    <mergeCell ref="O73:O75"/>
    <mergeCell ref="O117:O119"/>
    <mergeCell ref="O127:O130"/>
    <mergeCell ref="O131:O134"/>
    <mergeCell ref="N124:N125"/>
    <mergeCell ref="M124:M125"/>
    <mergeCell ref="D52:D54"/>
    <mergeCell ref="E52:E53"/>
    <mergeCell ref="C73:C75"/>
    <mergeCell ref="D73:D75"/>
    <mergeCell ref="E73:E74"/>
    <mergeCell ref="C85:C87"/>
    <mergeCell ref="D61:D63"/>
    <mergeCell ref="O138:O141"/>
    <mergeCell ref="O142:O145"/>
    <mergeCell ref="A142:C145"/>
    <mergeCell ref="C138:C141"/>
    <mergeCell ref="A135:A137"/>
    <mergeCell ref="B135:B137"/>
    <mergeCell ref="C135:C137"/>
    <mergeCell ref="D135:D137"/>
    <mergeCell ref="E135:E136"/>
    <mergeCell ref="M135:M136"/>
    <mergeCell ref="N135:N136"/>
    <mergeCell ref="O135:O137"/>
    <mergeCell ref="F135:F136"/>
    <mergeCell ref="A138:A141"/>
    <mergeCell ref="H140:L140"/>
    <mergeCell ref="H141:L141"/>
    <mergeCell ref="H142:L142"/>
    <mergeCell ref="H143:L143"/>
    <mergeCell ref="H144:L144"/>
    <mergeCell ref="H145:L145"/>
    <mergeCell ref="D124:D126"/>
    <mergeCell ref="E124:E125"/>
    <mergeCell ref="A109:A112"/>
    <mergeCell ref="A76:A78"/>
    <mergeCell ref="C109:C112"/>
    <mergeCell ref="A67:A69"/>
    <mergeCell ref="B67:B69"/>
    <mergeCell ref="C67:C69"/>
    <mergeCell ref="A82:A84"/>
    <mergeCell ref="B82:B84"/>
    <mergeCell ref="B109:B112"/>
    <mergeCell ref="A73:A75"/>
    <mergeCell ref="B73:B75"/>
    <mergeCell ref="A85:A87"/>
    <mergeCell ref="B85:B87"/>
    <mergeCell ref="C82:C84"/>
    <mergeCell ref="A88:A90"/>
    <mergeCell ref="B88:B90"/>
    <mergeCell ref="C88:C90"/>
    <mergeCell ref="A94:A96"/>
    <mergeCell ref="B94:B96"/>
    <mergeCell ref="C94:C96"/>
    <mergeCell ref="A100:A102"/>
    <mergeCell ref="B100:B102"/>
    <mergeCell ref="C100:C102"/>
    <mergeCell ref="A106:A108"/>
    <mergeCell ref="B106:B108"/>
    <mergeCell ref="O61:O63"/>
    <mergeCell ref="O58:O60"/>
    <mergeCell ref="C46:C48"/>
    <mergeCell ref="B55:B57"/>
    <mergeCell ref="C55:C57"/>
    <mergeCell ref="A16:A18"/>
    <mergeCell ref="B31:B33"/>
    <mergeCell ref="A31:A33"/>
    <mergeCell ref="C31:C33"/>
    <mergeCell ref="C28:C30"/>
    <mergeCell ref="B28:B30"/>
    <mergeCell ref="B19:B21"/>
    <mergeCell ref="C19:C21"/>
    <mergeCell ref="C16:C18"/>
    <mergeCell ref="A19:A21"/>
    <mergeCell ref="A22:A24"/>
    <mergeCell ref="B22:B24"/>
    <mergeCell ref="C22:C24"/>
    <mergeCell ref="A28:A30"/>
    <mergeCell ref="B34:B36"/>
    <mergeCell ref="B43:B45"/>
    <mergeCell ref="C49:C51"/>
    <mergeCell ref="A43:A45"/>
    <mergeCell ref="C43:C45"/>
    <mergeCell ref="A64:A66"/>
    <mergeCell ref="B64:B66"/>
    <mergeCell ref="A61:A63"/>
    <mergeCell ref="B61:B63"/>
    <mergeCell ref="C64:C66"/>
    <mergeCell ref="C61:C63"/>
    <mergeCell ref="A58:A60"/>
    <mergeCell ref="B58:B60"/>
    <mergeCell ref="C58:C60"/>
    <mergeCell ref="D3:D4"/>
    <mergeCell ref="C3:C4"/>
    <mergeCell ref="B3:B4"/>
    <mergeCell ref="O3:O4"/>
    <mergeCell ref="A7:A9"/>
    <mergeCell ref="B6:O6"/>
    <mergeCell ref="B7:B9"/>
    <mergeCell ref="O7:O9"/>
    <mergeCell ref="O10:O12"/>
    <mergeCell ref="H4:L4"/>
    <mergeCell ref="H5:L5"/>
    <mergeCell ref="H7:L7"/>
    <mergeCell ref="H9:L9"/>
    <mergeCell ref="H10:L10"/>
    <mergeCell ref="H11:L11"/>
    <mergeCell ref="H12:L12"/>
    <mergeCell ref="C7:C9"/>
    <mergeCell ref="H8:L8"/>
    <mergeCell ref="A49:A51"/>
    <mergeCell ref="B49:B51"/>
    <mergeCell ref="A52:A54"/>
    <mergeCell ref="B52:B54"/>
    <mergeCell ref="C52:C54"/>
    <mergeCell ref="A40:A42"/>
    <mergeCell ref="B40:B42"/>
    <mergeCell ref="D19:D21"/>
    <mergeCell ref="E19:E20"/>
    <mergeCell ref="B13:B15"/>
    <mergeCell ref="D34:D36"/>
    <mergeCell ref="E34:E35"/>
    <mergeCell ref="C10:C12"/>
    <mergeCell ref="D13:D15"/>
    <mergeCell ref="E13:E14"/>
    <mergeCell ref="C34:C36"/>
    <mergeCell ref="O16:O18"/>
    <mergeCell ref="O13:O15"/>
    <mergeCell ref="C13:C15"/>
    <mergeCell ref="B10:B12"/>
    <mergeCell ref="B16:B18"/>
    <mergeCell ref="M13:M14"/>
    <mergeCell ref="N13:N14"/>
    <mergeCell ref="F13:F14"/>
    <mergeCell ref="H13:H14"/>
    <mergeCell ref="I13:L13"/>
    <mergeCell ref="H16:L16"/>
    <mergeCell ref="H17:L17"/>
    <mergeCell ref="H18:L18"/>
    <mergeCell ref="G13:G14"/>
    <mergeCell ref="H30:L30"/>
    <mergeCell ref="H31:L31"/>
    <mergeCell ref="O22:O24"/>
    <mergeCell ref="N1:O1"/>
    <mergeCell ref="M52:M53"/>
    <mergeCell ref="N52:N53"/>
    <mergeCell ref="O40:O42"/>
    <mergeCell ref="A34:A36"/>
    <mergeCell ref="C40:C42"/>
    <mergeCell ref="D40:D42"/>
    <mergeCell ref="E40:E41"/>
    <mergeCell ref="B37:B39"/>
    <mergeCell ref="A37:A39"/>
    <mergeCell ref="C37:C39"/>
    <mergeCell ref="A46:A48"/>
    <mergeCell ref="B46:B48"/>
    <mergeCell ref="O34:O36"/>
    <mergeCell ref="O37:O39"/>
    <mergeCell ref="O31:O33"/>
    <mergeCell ref="O28:O30"/>
    <mergeCell ref="M34:M35"/>
    <mergeCell ref="A10:A12"/>
    <mergeCell ref="A13:A15"/>
    <mergeCell ref="A3:A4"/>
    <mergeCell ref="H3:N3"/>
    <mergeCell ref="E3:E4"/>
    <mergeCell ref="B2:O2"/>
    <mergeCell ref="A113:A116"/>
    <mergeCell ref="B138:B141"/>
    <mergeCell ref="B113:B116"/>
    <mergeCell ref="C113:C116"/>
    <mergeCell ref="A124:A126"/>
    <mergeCell ref="G135:G136"/>
    <mergeCell ref="A117:A119"/>
    <mergeCell ref="B117:B119"/>
    <mergeCell ref="C117:C119"/>
    <mergeCell ref="B131:B134"/>
    <mergeCell ref="B124:B126"/>
    <mergeCell ref="C124:C126"/>
    <mergeCell ref="A120:A123"/>
    <mergeCell ref="B120:B123"/>
    <mergeCell ref="C120:C123"/>
    <mergeCell ref="D117:D119"/>
    <mergeCell ref="E117:E118"/>
    <mergeCell ref="A127:A130"/>
    <mergeCell ref="C127:C130"/>
    <mergeCell ref="B127:B130"/>
    <mergeCell ref="A131:A134"/>
    <mergeCell ref="G117:G118"/>
    <mergeCell ref="G124:G125"/>
  </mergeCells>
  <phoneticPr fontId="1" type="noConversion"/>
  <printOptions horizontalCentered="1"/>
  <pageMargins left="0.23622047244094491" right="0.23622047244094491" top="0.74803149606299213" bottom="0.55118110236220474" header="0.31496062992125984" footer="0.31496062992125984"/>
  <pageSetup paperSize="9" scale="55" fitToWidth="0" fitToHeight="0" orientation="landscape" r:id="rId1"/>
  <headerFooter differentFirst="1">
    <oddHeader xml:space="preserve">&amp;L
&amp;C&amp;P 
</oddHeader>
  </headerFooter>
  <rowBreaks count="6" manualBreakCount="6">
    <brk id="21" max="16383" man="1"/>
    <brk id="45" max="16383" man="1"/>
    <brk id="66" max="16383" man="1"/>
    <brk id="87" max="16383" man="1"/>
    <brk id="108" max="16383" man="1"/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2025-09-30T08:34:15Z</dcterms:modified>
</cp:coreProperties>
</file>