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30"/>
  </bookViews>
  <sheets>
    <sheet name="Лист1" sheetId="1" r:id="rId1"/>
  </sheets>
  <definedNames>
    <definedName name="_xlnm.Print_Titles" localSheetId="0">Лист1!$3:$4</definedName>
    <definedName name="_xlnm.Print_Area" localSheetId="0">Лист1!$A$1:$O$163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4" i="1" l="1"/>
  <c r="M153" i="1"/>
  <c r="E12" i="1" l="1"/>
  <c r="E11" i="1"/>
  <c r="F17" i="1"/>
  <c r="N9" i="1"/>
  <c r="N18" i="1" s="1"/>
  <c r="M9" i="1"/>
  <c r="M18" i="1" s="1"/>
  <c r="H9" i="1"/>
  <c r="H18" i="1" s="1"/>
  <c r="G9" i="1"/>
  <c r="G18" i="1" s="1"/>
  <c r="F9" i="1"/>
  <c r="F18" i="1" s="1"/>
  <c r="N8" i="1"/>
  <c r="N17" i="1" s="1"/>
  <c r="N16" i="1" s="1"/>
  <c r="M8" i="1"/>
  <c r="M17" i="1" s="1"/>
  <c r="H8" i="1"/>
  <c r="H17" i="1" s="1"/>
  <c r="H16" i="1" s="1"/>
  <c r="G8" i="1"/>
  <c r="G17" i="1" s="1"/>
  <c r="F8" i="1"/>
  <c r="N10" i="1"/>
  <c r="M10" i="1"/>
  <c r="H10" i="1"/>
  <c r="G10" i="1"/>
  <c r="F10" i="1"/>
  <c r="E17" i="1" l="1"/>
  <c r="F16" i="1"/>
  <c r="E10" i="1"/>
  <c r="E18" i="1"/>
  <c r="E16" i="1" s="1"/>
  <c r="M7" i="1"/>
  <c r="M16" i="1" s="1"/>
  <c r="G7" i="1"/>
  <c r="G16" i="1" s="1"/>
  <c r="N7" i="1"/>
  <c r="E8" i="1"/>
  <c r="E9" i="1"/>
  <c r="H7" i="1"/>
  <c r="F7" i="1"/>
  <c r="E37" i="1"/>
  <c r="E7" i="1" l="1"/>
  <c r="E106" i="1"/>
  <c r="E105" i="1"/>
  <c r="G62" i="1" l="1"/>
  <c r="E64" i="1"/>
  <c r="E63" i="1"/>
  <c r="E58" i="1"/>
  <c r="E57" i="1"/>
  <c r="E52" i="1"/>
  <c r="E51" i="1"/>
  <c r="E46" i="1"/>
  <c r="E31" i="1"/>
  <c r="E30" i="1"/>
  <c r="E147" i="1"/>
  <c r="E146" i="1"/>
  <c r="E145" i="1"/>
  <c r="E136" i="1"/>
  <c r="E135" i="1"/>
  <c r="E134" i="1"/>
  <c r="E129" i="1"/>
  <c r="E128" i="1"/>
  <c r="E127" i="1"/>
  <c r="E118" i="1"/>
  <c r="E117" i="1"/>
  <c r="E112" i="1"/>
  <c r="E111" i="1"/>
  <c r="E100" i="1"/>
  <c r="E99" i="1"/>
  <c r="E94" i="1"/>
  <c r="E93" i="1"/>
  <c r="E85" i="1"/>
  <c r="E84" i="1"/>
  <c r="E79" i="1"/>
  <c r="E78" i="1"/>
  <c r="E73" i="1"/>
  <c r="E72" i="1"/>
  <c r="E36" i="1"/>
  <c r="E35" i="1" s="1"/>
  <c r="G70" i="1"/>
  <c r="G83" i="1"/>
  <c r="G77" i="1"/>
  <c r="G144" i="1"/>
  <c r="G133" i="1"/>
  <c r="G126" i="1"/>
  <c r="G125" i="1"/>
  <c r="G124" i="1"/>
  <c r="G123" i="1"/>
  <c r="G152" i="1" s="1"/>
  <c r="G116" i="1"/>
  <c r="G110" i="1"/>
  <c r="G104" i="1"/>
  <c r="G98" i="1"/>
  <c r="G92" i="1"/>
  <c r="G91" i="1"/>
  <c r="G90" i="1"/>
  <c r="G71" i="1"/>
  <c r="G69" i="1"/>
  <c r="G56" i="1"/>
  <c r="G50" i="1"/>
  <c r="G44" i="1"/>
  <c r="G43" i="1"/>
  <c r="G42" i="1"/>
  <c r="G35" i="1"/>
  <c r="G29" i="1"/>
  <c r="G23" i="1"/>
  <c r="G22" i="1"/>
  <c r="G21" i="1"/>
  <c r="H144" i="1"/>
  <c r="H143" i="1"/>
  <c r="H142" i="1"/>
  <c r="H141" i="1"/>
  <c r="H133" i="1"/>
  <c r="H126" i="1"/>
  <c r="H125" i="1"/>
  <c r="H124" i="1"/>
  <c r="H123" i="1"/>
  <c r="H116" i="1"/>
  <c r="H110" i="1"/>
  <c r="H104" i="1"/>
  <c r="H98" i="1"/>
  <c r="H92" i="1"/>
  <c r="H91" i="1"/>
  <c r="H90" i="1"/>
  <c r="H83" i="1"/>
  <c r="H77" i="1"/>
  <c r="H70" i="1"/>
  <c r="H69" i="1"/>
  <c r="H62" i="1"/>
  <c r="H56" i="1"/>
  <c r="H50" i="1"/>
  <c r="H44" i="1"/>
  <c r="H43" i="1"/>
  <c r="H42" i="1"/>
  <c r="H35" i="1"/>
  <c r="H29" i="1"/>
  <c r="H23" i="1"/>
  <c r="H22" i="1"/>
  <c r="H21" i="1"/>
  <c r="E29" i="1" l="1"/>
  <c r="H154" i="1"/>
  <c r="H158" i="1" s="1"/>
  <c r="H153" i="1"/>
  <c r="H157" i="1" s="1"/>
  <c r="E62" i="1"/>
  <c r="H140" i="1"/>
  <c r="E98" i="1"/>
  <c r="G68" i="1"/>
  <c r="H152" i="1"/>
  <c r="H156" i="1" s="1"/>
  <c r="G122" i="1"/>
  <c r="G20" i="1"/>
  <c r="H122" i="1"/>
  <c r="H89" i="1"/>
  <c r="H68" i="1"/>
  <c r="H41" i="1"/>
  <c r="G89" i="1"/>
  <c r="G41" i="1"/>
  <c r="G154" i="1"/>
  <c r="G158" i="1" s="1"/>
  <c r="G156" i="1"/>
  <c r="G153" i="1"/>
  <c r="G157" i="1" s="1"/>
  <c r="H20" i="1"/>
  <c r="H151" i="1" l="1"/>
  <c r="H155" i="1"/>
  <c r="G151" i="1"/>
  <c r="G155" i="1"/>
  <c r="N83" i="1" l="1"/>
  <c r="E83" i="1" s="1"/>
  <c r="N91" i="1" l="1"/>
  <c r="N90" i="1"/>
  <c r="M91" i="1"/>
  <c r="M90" i="1"/>
  <c r="E91" i="1" l="1"/>
  <c r="E90" i="1"/>
  <c r="F124" i="1"/>
  <c r="F123" i="1"/>
  <c r="F125" i="1"/>
  <c r="F141" i="1"/>
  <c r="E141" i="1" s="1"/>
  <c r="F142" i="1"/>
  <c r="E142" i="1" s="1"/>
  <c r="F143" i="1"/>
  <c r="E143" i="1" s="1"/>
  <c r="M70" i="1"/>
  <c r="N69" i="1"/>
  <c r="M69" i="1"/>
  <c r="F42" i="1"/>
  <c r="F43" i="1"/>
  <c r="F21" i="1"/>
  <c r="F22" i="1"/>
  <c r="F144" i="1"/>
  <c r="F133" i="1"/>
  <c r="F126" i="1"/>
  <c r="F62" i="1"/>
  <c r="F56" i="1"/>
  <c r="F50" i="1"/>
  <c r="F44" i="1"/>
  <c r="F35" i="1"/>
  <c r="F29" i="1"/>
  <c r="F23" i="1"/>
  <c r="N116" i="1"/>
  <c r="M116" i="1"/>
  <c r="E110" i="1"/>
  <c r="N110" i="1"/>
  <c r="M110" i="1"/>
  <c r="N104" i="1"/>
  <c r="M104" i="1"/>
  <c r="N98" i="1"/>
  <c r="M98" i="1"/>
  <c r="N92" i="1"/>
  <c r="M92" i="1"/>
  <c r="N77" i="1"/>
  <c r="E77" i="1" s="1"/>
  <c r="N71" i="1"/>
  <c r="M71" i="1"/>
  <c r="E116" i="1" l="1"/>
  <c r="E69" i="1"/>
  <c r="E71" i="1"/>
  <c r="F152" i="1"/>
  <c r="F156" i="1" s="1"/>
  <c r="E126" i="1"/>
  <c r="F153" i="1"/>
  <c r="F157" i="1" s="1"/>
  <c r="F20" i="1"/>
  <c r="F140" i="1"/>
  <c r="E140" i="1" s="1"/>
  <c r="F154" i="1"/>
  <c r="F158" i="1" s="1"/>
  <c r="F41" i="1"/>
  <c r="E104" i="1"/>
  <c r="E92" i="1"/>
  <c r="F122" i="1"/>
  <c r="N152" i="1"/>
  <c r="F155" i="1" l="1"/>
  <c r="F151" i="1"/>
  <c r="N44" i="1"/>
  <c r="N43" i="1"/>
  <c r="N154" i="1" s="1"/>
  <c r="N158" i="1" s="1"/>
  <c r="N42" i="1"/>
  <c r="N153" i="1" s="1"/>
  <c r="N157" i="1" s="1"/>
  <c r="N151" i="1" l="1"/>
  <c r="N41" i="1"/>
  <c r="N35" i="1" l="1"/>
  <c r="M35" i="1"/>
  <c r="M123" i="1" l="1"/>
  <c r="E123" i="1" s="1"/>
  <c r="M124" i="1"/>
  <c r="E124" i="1" s="1"/>
  <c r="M125" i="1"/>
  <c r="E125" i="1" s="1"/>
  <c r="M126" i="1"/>
  <c r="N126" i="1"/>
  <c r="M68" i="1" l="1"/>
  <c r="M89" i="1"/>
  <c r="N89" i="1"/>
  <c r="M122" i="1"/>
  <c r="E122" i="1" l="1"/>
  <c r="E89" i="1" l="1"/>
  <c r="N144" i="1"/>
  <c r="M144" i="1"/>
  <c r="N133" i="1"/>
  <c r="N70" i="1" s="1"/>
  <c r="E70" i="1" s="1"/>
  <c r="M133" i="1"/>
  <c r="N62" i="1"/>
  <c r="M62" i="1"/>
  <c r="N56" i="1"/>
  <c r="M56" i="1"/>
  <c r="N50" i="1"/>
  <c r="M50" i="1"/>
  <c r="N29" i="1"/>
  <c r="M29" i="1"/>
  <c r="N23" i="1"/>
  <c r="M23" i="1"/>
  <c r="N68" i="1" l="1"/>
  <c r="E68" i="1" s="1"/>
  <c r="E50" i="1" l="1"/>
  <c r="N155" i="1" l="1"/>
  <c r="N156" i="1"/>
  <c r="M42" i="1" l="1"/>
  <c r="E42" i="1" s="1"/>
  <c r="E153" i="1" s="1"/>
  <c r="M152" i="1" l="1"/>
  <c r="M43" i="1"/>
  <c r="E43" i="1" s="1"/>
  <c r="E41" i="1" s="1"/>
  <c r="M22" i="1"/>
  <c r="E22" i="1" s="1"/>
  <c r="M21" i="1"/>
  <c r="E21" i="1" s="1"/>
  <c r="E20" i="1" l="1"/>
  <c r="M157" i="1"/>
  <c r="E157" i="1" s="1"/>
  <c r="E154" i="1"/>
  <c r="M41" i="1"/>
  <c r="M158" i="1"/>
  <c r="M156" i="1"/>
  <c r="E156" i="1" s="1"/>
  <c r="M20" i="1"/>
  <c r="E158" i="1" l="1"/>
  <c r="E155" i="1" s="1"/>
  <c r="M151" i="1"/>
  <c r="M155" i="1" l="1"/>
  <c r="E44" i="1"/>
  <c r="E25" i="1"/>
  <c r="E24" i="1"/>
  <c r="E144" i="1" l="1"/>
  <c r="E56" i="1"/>
  <c r="E23" i="1"/>
  <c r="E133" i="1"/>
  <c r="E152" i="1"/>
  <c r="E151" i="1" l="1"/>
</calcChain>
</file>

<file path=xl/sharedStrings.xml><?xml version="1.0" encoding="utf-8"?>
<sst xmlns="http://schemas.openxmlformats.org/spreadsheetml/2006/main" count="608" uniqueCount="106">
  <si>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</si>
  <si>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</si>
  <si>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</si>
  <si>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</si>
  <si>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</si>
  <si>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Итого:</t>
  </si>
  <si>
    <t>Средства бюджета Одинцовского городского округа</t>
  </si>
  <si>
    <t>1.</t>
  </si>
  <si>
    <t>2.</t>
  </si>
  <si>
    <t>Итого по муниципальной программе</t>
  </si>
  <si>
    <t>Всего
(тыс. руб.)</t>
  </si>
  <si>
    <t>1.1.</t>
  </si>
  <si>
    <t>Средства бюджета Московской области</t>
  </si>
  <si>
    <t>1.2.</t>
  </si>
  <si>
    <t>Средства бюджета Российской Федерации</t>
  </si>
  <si>
    <t>2.2.</t>
  </si>
  <si>
    <t>2.3.</t>
  </si>
  <si>
    <t>2.4.</t>
  </si>
  <si>
    <t>2023-2027 годы</t>
  </si>
  <si>
    <t>Управление капитального строительства</t>
  </si>
  <si>
    <t>2.1.</t>
  </si>
  <si>
    <t>4.</t>
  </si>
  <si>
    <t>Всего</t>
  </si>
  <si>
    <t>В том числе по кварталам:</t>
  </si>
  <si>
    <t>I</t>
  </si>
  <si>
    <t>II</t>
  </si>
  <si>
    <t>III</t>
  </si>
  <si>
    <t>IV</t>
  </si>
  <si>
    <t>Введены в эксплуатацию объекты дошкольного образования, единиц</t>
  </si>
  <si>
    <t>Введены в эксплуатацию объекты дошкольных образовательных организаций в целях синхронизации с жилой застройкой, единиц</t>
  </si>
  <si>
    <t xml:space="preserve">Введены в эксплуатацию объекты общего образования в целях обеспечения односменного режима обучения,  единиц </t>
  </si>
  <si>
    <t>Введены в эксплуатацию объекты общего образования, единиц</t>
  </si>
  <si>
    <t xml:space="preserve">Введены в эксплуатацию объекты общего образования в целях синхронизации с жилой застройкой, единиц </t>
  </si>
  <si>
    <t>Введены в эксплуатацию объекты общего образования в рамках реализации мероприятий по модернизации инфраструктуры общего образования в отдельных субъектах Российской Федерации, единиц</t>
  </si>
  <si>
    <t xml:space="preserve">Введены в эксплуатацию объекты для создания дополнительных мест 
в общеобразовательных организациях в связи с ростом числа учащихся вызванным демографическим фактором, единиц
</t>
  </si>
  <si>
    <t>Введены в эксплуатацию объекты дошкольного образования  с ясельными группами, единиц</t>
  </si>
  <si>
    <t>-</t>
  </si>
  <si>
    <t>2023 год</t>
  </si>
  <si>
    <t>4.1.</t>
  </si>
  <si>
    <t>4.2.</t>
  </si>
  <si>
    <t>5.</t>
  </si>
  <si>
    <t>1.3</t>
  </si>
  <si>
    <t>2024 год</t>
  </si>
  <si>
    <t>2025 год</t>
  </si>
  <si>
    <t>2026 год</t>
  </si>
  <si>
    <t xml:space="preserve">Введены в эксплуатацию объекты дошкольного образования муниципальной собственности, единиц </t>
  </si>
  <si>
    <t>Введены в эксплуатацию объекты общего образования муниципальной собственности, единиц</t>
  </si>
  <si>
    <t>2027 год</t>
  </si>
  <si>
    <t>Итого по подпрограмме 3:</t>
  </si>
  <si>
    <t>Перечень мероприятий муниципальной программы Одинцовского городского округа Московской области «Строительство и капитальный ремонт объектов социальной инфраструктуры»</t>
  </si>
  <si>
    <t>Подпрограмма 3 "Строительство (реконструкция), капитальный ремонт объектов образования"</t>
  </si>
  <si>
    <t>3.</t>
  </si>
  <si>
    <t>3.1.</t>
  </si>
  <si>
    <t>3.2.</t>
  </si>
  <si>
    <t>Проведен капитальный ремонт дошкольных образовательных организаций, единиц</t>
  </si>
  <si>
    <t>4.3.</t>
  </si>
  <si>
    <t>4.4.</t>
  </si>
  <si>
    <t>4.5.</t>
  </si>
  <si>
    <t>5.1.</t>
  </si>
  <si>
    <t>5.2.</t>
  </si>
  <si>
    <t>6.</t>
  </si>
  <si>
    <t>6.1.</t>
  </si>
  <si>
    <t>Оснащены средствами обучения и воспитания отремонтированные здания общеобразовательных организаций, единиц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</si>
  <si>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 единиц</t>
  </si>
  <si>
    <t xml:space="preserve">Осуществлено устройство спортивных и детских площадок на территории муниципальных общеобразовательных организаций, единиц
</t>
  </si>
  <si>
    <t>Благоустроены территории  муниципальных общеобразовательных организаций, единиц</t>
  </si>
  <si>
    <t>Оснащены средствами обучения и воспитания отремонтированные здания муниципальных дошкольных образовательных организаций и дошкольных отделений муниципальных общеобразовательных организаций, единиц</t>
  </si>
  <si>
    <t>Управление образования</t>
  </si>
  <si>
    <t>Выполнены в полном объеме мероприятия по капитальному ремонту общеобразовательных организаций, единиц</t>
  </si>
  <si>
    <t>3.3.</t>
  </si>
  <si>
    <t>Мероприятие 06.03. 
Проведение капитального ремонта, технического переоснащения и благоустройства территорий дошкольных образовательных организаций</t>
  </si>
  <si>
    <t>Проведен капитальный ремонт, технически переоснащены и благоустроены территории дошкольных образовательных организаций, единиц</t>
  </si>
  <si>
    <r>
      <rPr>
        <b/>
        <sz val="12"/>
        <rFont val="Times New Roman"/>
        <family val="1"/>
        <charset val="204"/>
      </rPr>
      <t>Основное мероприятие 01.</t>
    </r>
    <r>
      <rPr>
        <sz val="12"/>
        <rFont val="Times New Roman"/>
        <family val="1"/>
        <charset val="204"/>
      </rPr>
      <t xml:space="preserve"> 
Организация строительства (реконструкции) объектов дошкольного образования</t>
    </r>
  </si>
  <si>
    <r>
      <rPr>
        <b/>
        <i/>
        <sz val="12"/>
        <rFont val="Times New Roman"/>
        <family val="1"/>
        <charset val="204"/>
      </rPr>
      <t xml:space="preserve">Мероприятие 01.01. 
</t>
    </r>
    <r>
      <rPr>
        <sz val="12"/>
        <rFont val="Times New Roman"/>
        <family val="1"/>
        <charset val="204"/>
      </rPr>
      <t>Проектирование и строительство дошкольных образовательных организаций</t>
    </r>
  </si>
  <si>
    <r>
      <rPr>
        <b/>
        <i/>
        <sz val="12"/>
        <rFont val="Times New Roman"/>
        <family val="1"/>
        <charset val="204"/>
      </rPr>
      <t>Мероприятие 01.02.</t>
    </r>
    <r>
      <rPr>
        <sz val="12"/>
        <rFont val="Times New Roman"/>
        <family val="1"/>
        <charset val="204"/>
      </rPr>
      <t xml:space="preserve"> 
Проектирование и строительство дошкольных образовательных организаций в целях синхронизации с жилой застройкой</t>
    </r>
  </si>
  <si>
    <r>
      <rPr>
        <b/>
        <i/>
        <sz val="12"/>
        <rFont val="Times New Roman"/>
        <family val="1"/>
        <charset val="204"/>
      </rPr>
      <t>Мероприятие 01.05.</t>
    </r>
    <r>
      <rPr>
        <sz val="12"/>
        <rFont val="Times New Roman"/>
        <family val="1"/>
        <charset val="204"/>
      </rPr>
      <t xml:space="preserve"> 
Строительство (реконструкция) объектов дошкольного образования муниципальной собственности
</t>
    </r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</si>
  <si>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 
Организация строительства (реконструкции) объектов общего образования </t>
    </r>
  </si>
  <si>
    <r>
      <rPr>
        <b/>
        <i/>
        <sz val="12"/>
        <rFont val="Times New Roman"/>
        <family val="1"/>
        <charset val="204"/>
      </rPr>
      <t xml:space="preserve">Мероприятие 02.02. 
</t>
    </r>
    <r>
      <rPr>
        <sz val="12"/>
        <rFont val="Times New Roman"/>
        <family val="1"/>
        <charset val="204"/>
      </rPr>
      <t>Строительство (реконструкция) объектов общего образования муниципальной собственности</t>
    </r>
  </si>
  <si>
    <r>
      <rPr>
        <b/>
        <i/>
        <sz val="12"/>
        <rFont val="Times New Roman"/>
        <family val="1"/>
        <charset val="204"/>
      </rPr>
      <t xml:space="preserve">Мероприятие 02.04. 
</t>
    </r>
    <r>
      <rPr>
        <sz val="12"/>
        <rFont val="Times New Roman"/>
        <family val="1"/>
        <charset val="204"/>
      </rPr>
      <t xml:space="preserve">Капитальные вложения в общеобразовательные организации в целях обеспечения односменного режима обучения       
</t>
    </r>
  </si>
  <si>
    <r>
      <rPr>
        <b/>
        <i/>
        <sz val="12"/>
        <rFont val="Times New Roman"/>
        <family val="1"/>
        <charset val="204"/>
      </rPr>
      <t xml:space="preserve">Мероприятие 02.05. 
</t>
    </r>
    <r>
      <rPr>
        <sz val="12"/>
        <rFont val="Times New Roman"/>
        <family val="1"/>
        <charset val="204"/>
      </rPr>
      <t xml:space="preserve">Капитальные вложения в объекты общего образования в целях синхронизации с жилой застройкой                 
</t>
    </r>
  </si>
  <si>
    <r>
      <rPr>
        <b/>
        <sz val="12"/>
        <rFont val="Times New Roman"/>
        <family val="1"/>
        <charset val="204"/>
      </rPr>
      <t>Основное мероприятие 06.</t>
    </r>
    <r>
      <rPr>
        <sz val="12"/>
        <rFont val="Times New Roman"/>
        <family val="1"/>
        <charset val="204"/>
      </rPr>
      <t xml:space="preserve"> 
Капитальный ремонт объектов дошкольного образования</t>
    </r>
  </si>
  <si>
    <r>
      <rPr>
        <b/>
        <i/>
        <sz val="12"/>
        <rFont val="Times New Roman"/>
        <family val="1"/>
        <charset val="204"/>
      </rPr>
      <t xml:space="preserve">Мероприятие 06.01. 
</t>
    </r>
    <r>
      <rPr>
        <sz val="12"/>
        <rFont val="Times New Roman"/>
        <family val="1"/>
        <charset val="204"/>
      </rPr>
      <t xml:space="preserve">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    
</t>
    </r>
  </si>
  <si>
    <r>
      <rPr>
        <b/>
        <sz val="12"/>
        <rFont val="Times New Roman"/>
        <family val="1"/>
        <charset val="204"/>
      </rPr>
      <t xml:space="preserve">Мероприятие 06.02. 
</t>
    </r>
    <r>
      <rPr>
        <sz val="12"/>
        <rFont val="Times New Roman"/>
        <family val="1"/>
        <charset val="204"/>
      </rPr>
      <t xml:space="preserve">Оснащение отремонтированных зданий муниципальных дошкольных образовательных организаций и дошкольных отделений муниципальных общеобразовательных организаций      
</t>
    </r>
  </si>
  <si>
    <r>
      <rPr>
        <b/>
        <sz val="12"/>
        <rFont val="Times New Roman"/>
        <family val="1"/>
        <charset val="204"/>
      </rPr>
      <t>Основное мероприятие 07.</t>
    </r>
    <r>
      <rPr>
        <sz val="12"/>
        <rFont val="Times New Roman"/>
        <family val="1"/>
        <charset val="204"/>
      </rPr>
      <t xml:space="preserve"> 
Модернизация школьных систем образования в рамках государственной программы Российской Федерации «Развитие образования»</t>
    </r>
  </si>
  <si>
    <r>
      <rPr>
        <b/>
        <i/>
        <sz val="12"/>
        <rFont val="Times New Roman"/>
        <family val="1"/>
        <charset val="204"/>
      </rPr>
      <t xml:space="preserve">Мероприятие 07.01. 
</t>
    </r>
    <r>
      <rPr>
        <sz val="12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</si>
  <si>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i/>
        <sz val="12"/>
        <rFont val="Times New Roman"/>
        <family val="1"/>
        <charset val="204"/>
      </rPr>
      <t xml:space="preserve">Мероприятие 07.02. 
</t>
    </r>
    <r>
      <rPr>
        <sz val="12"/>
        <rFont val="Times New Roman"/>
        <family val="1"/>
        <charset val="204"/>
      </rPr>
      <t xml:space="preserve">Оснащение отремонтированных зданий общеобразовательных организаций средствами обучения и воспитания    
</t>
    </r>
  </si>
  <si>
    <r>
      <rPr>
        <b/>
        <i/>
        <sz val="12"/>
        <rFont val="Times New Roman"/>
        <family val="1"/>
        <charset val="204"/>
      </rPr>
      <t xml:space="preserve">Мероприятие 07.03. 
</t>
    </r>
    <r>
      <rPr>
        <sz val="12"/>
        <rFont val="Times New Roman"/>
        <family val="1"/>
        <charset val="204"/>
      </rPr>
      <t xml:space="preserve">Разработка проектно-сметной документации на проведение капитального ремонта зданий муниципальных общеобразовательных организаций  
</t>
    </r>
  </si>
  <si>
    <r>
      <rPr>
        <b/>
        <i/>
        <sz val="12"/>
        <rFont val="Times New Roman"/>
        <family val="1"/>
        <charset val="204"/>
      </rPr>
      <t xml:space="preserve">Мероприятие 07.04. 
</t>
    </r>
    <r>
      <rPr>
        <sz val="12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</si>
  <si>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i/>
        <sz val="12"/>
        <rFont val="Times New Roman"/>
        <family val="1"/>
        <charset val="204"/>
      </rPr>
      <t xml:space="preserve">Мероприятие 07.05. 
</t>
    </r>
    <r>
      <rPr>
        <sz val="12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</si>
  <si>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r>
      <rPr>
        <b/>
        <sz val="12"/>
        <rFont val="Times New Roman"/>
        <family val="1"/>
        <charset val="204"/>
      </rPr>
      <t xml:space="preserve">Основное мероприятие Е1. 
</t>
    </r>
    <r>
      <rPr>
        <sz val="12"/>
        <rFont val="Times New Roman"/>
        <family val="1"/>
        <charset val="204"/>
      </rPr>
      <t>«Современная школа»</t>
    </r>
  </si>
  <si>
    <r>
      <rPr>
        <b/>
        <i/>
        <sz val="12"/>
        <rFont val="Times New Roman"/>
        <family val="1"/>
        <charset val="204"/>
      </rPr>
      <t>Мероприятие Е1.02.</t>
    </r>
    <r>
      <rPr>
        <sz val="12"/>
        <rFont val="Times New Roman"/>
        <family val="1"/>
        <charset val="204"/>
      </rPr>
      <t xml:space="preserve"> 
Модернизация инфраструктуры общего образования в отдельных субъектах Российской Федерации объектов муниципальной собственности</t>
    </r>
  </si>
  <si>
    <r>
      <rPr>
        <b/>
        <i/>
        <sz val="12"/>
        <rFont val="Times New Roman"/>
        <family val="1"/>
        <charset val="204"/>
      </rPr>
      <t>Мероприятие Е1.04.</t>
    </r>
    <r>
      <rPr>
        <sz val="12"/>
        <rFont val="Times New Roman"/>
        <family val="1"/>
        <charset val="204"/>
      </rPr>
      <t xml:space="preserve">
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
</t>
    </r>
  </si>
  <si>
    <r>
      <rPr>
        <b/>
        <sz val="12"/>
        <rFont val="Times New Roman"/>
        <family val="1"/>
        <charset val="204"/>
      </rPr>
      <t>Основное мероприятие Р2. 
"</t>
    </r>
    <r>
      <rPr>
        <sz val="12"/>
        <rFont val="Times New Roman"/>
        <family val="1"/>
        <charset val="204"/>
      </rPr>
      <t>Содействие занятости"</t>
    </r>
  </si>
  <si>
    <r>
      <rPr>
        <b/>
        <i/>
        <sz val="12"/>
        <rFont val="Times New Roman"/>
        <family val="1"/>
        <charset val="204"/>
      </rPr>
      <t>Мероприятие Р2.01</t>
    </r>
    <r>
      <rPr>
        <sz val="12"/>
        <rFont val="Times New Roman"/>
        <family val="1"/>
        <charset val="204"/>
      </rPr>
      <t>. 
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  </r>
  </si>
  <si>
    <t>».</t>
  </si>
  <si>
    <t>Подпрограмма 2 "Строительство (реконструкция), капитальный ремонт объектов культуры"</t>
  </si>
  <si>
    <t xml:space="preserve">Проведен капитальный ремонт, технически переоснащены и благоустроены территории организаций дополнительного образования сферы культуры, единица
</t>
  </si>
  <si>
    <r>
      <rPr>
        <b/>
        <i/>
        <sz val="12"/>
        <rFont val="Times New Roman"/>
        <family val="1"/>
        <charset val="204"/>
      </rPr>
      <t xml:space="preserve">Мероприятие 02.03. 
</t>
    </r>
    <r>
      <rPr>
        <sz val="12"/>
        <rFont val="Times New Roman"/>
        <family val="1"/>
        <charset val="204"/>
      </rPr>
      <t xml:space="preserve">Капитальные вложения в объекты общего образования
</t>
    </r>
  </si>
  <si>
    <t>Итого по подпрограмме 2:</t>
  </si>
  <si>
    <t>Финансирование (тыс.руб.)</t>
  </si>
  <si>
    <r>
      <rPr>
        <b/>
        <sz val="12"/>
        <rFont val="Times New Roman"/>
        <family val="1"/>
        <charset val="204"/>
      </rPr>
      <t>Основное мероприятие 02.</t>
    </r>
    <r>
      <rPr>
        <sz val="12"/>
        <rFont val="Times New Roman"/>
        <family val="1"/>
        <charset val="204"/>
      </rPr>
      <t xml:space="preserve"> 
Капитальный ремонт объектов культуры</t>
    </r>
  </si>
  <si>
    <r>
      <rPr>
        <b/>
        <i/>
        <sz val="12"/>
        <rFont val="Times New Roman"/>
        <family val="1"/>
        <charset val="204"/>
      </rPr>
      <t xml:space="preserve">Мероприятие 02.16. 
</t>
    </r>
    <r>
      <rPr>
        <sz val="12"/>
        <rFont val="Times New Roman"/>
        <family val="1"/>
        <charset val="204"/>
      </rPr>
      <t>Проведение капитального ремонта, технического переоснащения и благоустройство территорий организаций дополнительного образования сферы культуры</t>
    </r>
  </si>
  <si>
    <t xml:space="preserve">
                                     Комитет по культуре, МКУ "ХЭС"</t>
  </si>
  <si>
    <t>Начальник Управления капитального строительства                                                                                                                                                                                              Н.В. Хворостьянова</t>
  </si>
  <si>
    <t xml:space="preserve">                  Начальник Управления бухгалтерского учета и отчетности - Главный бухгалтер                                                                                                                                                Н.А. Стародубова </t>
  </si>
  <si>
    <t xml:space="preserve">
Приложение 1
к постановлению Администрации
Одинцовского городского округа
Московской области
от _________________№ ________
«Приложение 1 к муниципальной программе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</si>
</sst>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name val="Calibri"/>
      <family val="2"/>
      <scheme val="minor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/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2" fillId="0" borderId="4" xfId="0" applyFont="1" applyBorder="1" applyAlignment="1">
      <alignment horizontal="left" vertical="top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165" fontId="6" fillId="0" borderId="4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0" borderId="9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top" wrapText="1"/>
    </xf>
    <xf numFmtId="49" fontId="2" fillId="0" borderId="6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165" fontId="6" fillId="0" borderId="2" xfId="0" applyNumberFormat="1" applyFont="1" applyBorder="1" applyAlignment="1">
      <alignment horizontal="center" vertical="center" wrapText="1"/>
    </xf>
    <xf numFmtId="165" fontId="6" fillId="0" borderId="7" xfId="0" applyNumberFormat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3"/>
  <sheetViews>
    <sheetView tabSelected="1" view="pageBreakPreview" zoomScale="70" zoomScaleNormal="70" zoomScaleSheetLayoutView="70" workbookViewId="0">
      <selection activeCell="E50" sqref="E50"/>
    </sheetView>
  </sheetViews>
  <sheetFormatPr defaultColWidth="8.85546875" defaultRowHeight="15" x14ac:dyDescent="0.25"/>
  <cols>
    <col min="1" max="1" width="5.85546875" style="1" customWidth="1"/>
    <col min="2" max="2" width="44.5703125" style="1" customWidth="1"/>
    <col min="3" max="3" width="19.7109375" style="1" customWidth="1"/>
    <col min="4" max="4" width="24.5703125" style="2" customWidth="1"/>
    <col min="5" max="6" width="20.28515625" style="1" customWidth="1"/>
    <col min="7" max="7" width="19.140625" style="4" customWidth="1"/>
    <col min="8" max="8" width="7.140625" style="1" customWidth="1"/>
    <col min="9" max="9" width="6" style="1" customWidth="1"/>
    <col min="10" max="10" width="6.140625" style="1" customWidth="1"/>
    <col min="11" max="11" width="6.5703125" style="1" customWidth="1"/>
    <col min="12" max="12" width="7" style="3" customWidth="1"/>
    <col min="13" max="14" width="19.140625" style="3" customWidth="1"/>
    <col min="15" max="15" width="20.5703125" style="1" customWidth="1"/>
    <col min="16" max="16384" width="8.85546875" style="1"/>
  </cols>
  <sheetData>
    <row r="1" spans="1:15" ht="144.75" customHeight="1" x14ac:dyDescent="0.25">
      <c r="N1" s="70" t="s">
        <v>105</v>
      </c>
      <c r="O1" s="70"/>
    </row>
    <row r="2" spans="1:15" ht="35.450000000000003" customHeight="1" x14ac:dyDescent="0.25">
      <c r="A2" s="6"/>
      <c r="B2" s="36" t="s">
        <v>49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</row>
    <row r="3" spans="1:15" ht="43.9" customHeight="1" x14ac:dyDescent="0.25">
      <c r="A3" s="35" t="s">
        <v>0</v>
      </c>
      <c r="B3" s="35" t="s">
        <v>1</v>
      </c>
      <c r="C3" s="35" t="s">
        <v>2</v>
      </c>
      <c r="D3" s="35" t="s">
        <v>3</v>
      </c>
      <c r="E3" s="35" t="s">
        <v>10</v>
      </c>
      <c r="F3" s="39" t="s">
        <v>99</v>
      </c>
      <c r="G3" s="40"/>
      <c r="H3" s="40"/>
      <c r="I3" s="40"/>
      <c r="J3" s="40"/>
      <c r="K3" s="40"/>
      <c r="L3" s="40"/>
      <c r="M3" s="40"/>
      <c r="N3" s="41"/>
      <c r="O3" s="35" t="s">
        <v>4</v>
      </c>
    </row>
    <row r="4" spans="1:15" ht="23.45" customHeight="1" x14ac:dyDescent="0.25">
      <c r="A4" s="35"/>
      <c r="B4" s="35"/>
      <c r="C4" s="35"/>
      <c r="D4" s="35"/>
      <c r="E4" s="35"/>
      <c r="F4" s="8" t="s">
        <v>37</v>
      </c>
      <c r="G4" s="7" t="s">
        <v>42</v>
      </c>
      <c r="H4" s="39" t="s">
        <v>43</v>
      </c>
      <c r="I4" s="50"/>
      <c r="J4" s="50"/>
      <c r="K4" s="50"/>
      <c r="L4" s="51"/>
      <c r="M4" s="7" t="s">
        <v>44</v>
      </c>
      <c r="N4" s="7" t="s">
        <v>47</v>
      </c>
      <c r="O4" s="35"/>
    </row>
    <row r="5" spans="1:15" ht="23.45" customHeight="1" x14ac:dyDescent="0.25">
      <c r="A5" s="7">
        <v>1</v>
      </c>
      <c r="B5" s="7">
        <v>2</v>
      </c>
      <c r="C5" s="7">
        <v>3</v>
      </c>
      <c r="D5" s="7">
        <v>4</v>
      </c>
      <c r="E5" s="7">
        <v>5</v>
      </c>
      <c r="F5" s="8">
        <v>6</v>
      </c>
      <c r="G5" s="7">
        <v>7</v>
      </c>
      <c r="H5" s="39">
        <v>8</v>
      </c>
      <c r="I5" s="50"/>
      <c r="J5" s="50"/>
      <c r="K5" s="50"/>
      <c r="L5" s="51"/>
      <c r="M5" s="7">
        <v>9</v>
      </c>
      <c r="N5" s="7">
        <v>10</v>
      </c>
      <c r="O5" s="7">
        <v>11</v>
      </c>
    </row>
    <row r="6" spans="1:15" s="5" customFormat="1" ht="24" customHeight="1" x14ac:dyDescent="0.25">
      <c r="A6" s="9"/>
      <c r="B6" s="35" t="s">
        <v>95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1:15" s="5" customFormat="1" ht="28.9" customHeight="1" x14ac:dyDescent="0.25">
      <c r="A7" s="67" t="s">
        <v>7</v>
      </c>
      <c r="B7" s="57" t="s">
        <v>100</v>
      </c>
      <c r="C7" s="42" t="s">
        <v>18</v>
      </c>
      <c r="D7" s="10" t="s">
        <v>5</v>
      </c>
      <c r="E7" s="11">
        <f>E8+E9</f>
        <v>96813.195559999993</v>
      </c>
      <c r="F7" s="12">
        <f>F8+F9</f>
        <v>0</v>
      </c>
      <c r="G7" s="12">
        <f>G8+G9</f>
        <v>0</v>
      </c>
      <c r="H7" s="49">
        <f>H8+H9</f>
        <v>0</v>
      </c>
      <c r="I7" s="50"/>
      <c r="J7" s="50"/>
      <c r="K7" s="50"/>
      <c r="L7" s="51"/>
      <c r="M7" s="12">
        <f>M8+M9</f>
        <v>96813.195559999993</v>
      </c>
      <c r="N7" s="12">
        <f t="shared" ref="N7" si="0">N8+N9</f>
        <v>0</v>
      </c>
      <c r="O7" s="42"/>
    </row>
    <row r="8" spans="1:15" s="5" customFormat="1" ht="43.15" customHeight="1" x14ac:dyDescent="0.25">
      <c r="A8" s="68"/>
      <c r="B8" s="58"/>
      <c r="C8" s="43"/>
      <c r="D8" s="10" t="s">
        <v>12</v>
      </c>
      <c r="E8" s="11">
        <f>F8+G8+H8+M8+N8</f>
        <v>0</v>
      </c>
      <c r="F8" s="13">
        <f t="shared" ref="F8:H9" si="1">F11</f>
        <v>0</v>
      </c>
      <c r="G8" s="12">
        <f t="shared" si="1"/>
        <v>0</v>
      </c>
      <c r="H8" s="49">
        <f t="shared" si="1"/>
        <v>0</v>
      </c>
      <c r="I8" s="50"/>
      <c r="J8" s="50"/>
      <c r="K8" s="50"/>
      <c r="L8" s="51"/>
      <c r="M8" s="12">
        <f>M11</f>
        <v>0</v>
      </c>
      <c r="N8" s="12">
        <f>N11</f>
        <v>0</v>
      </c>
      <c r="O8" s="52"/>
    </row>
    <row r="9" spans="1:15" s="5" customFormat="1" ht="64.150000000000006" customHeight="1" x14ac:dyDescent="0.25">
      <c r="A9" s="69"/>
      <c r="B9" s="59"/>
      <c r="C9" s="44"/>
      <c r="D9" s="10" t="s">
        <v>6</v>
      </c>
      <c r="E9" s="11">
        <f>F9+G9+H9+M9+N9</f>
        <v>96813.195559999993</v>
      </c>
      <c r="F9" s="13">
        <f t="shared" si="1"/>
        <v>0</v>
      </c>
      <c r="G9" s="12">
        <f t="shared" si="1"/>
        <v>0</v>
      </c>
      <c r="H9" s="49">
        <f t="shared" si="1"/>
        <v>0</v>
      </c>
      <c r="I9" s="77"/>
      <c r="J9" s="77"/>
      <c r="K9" s="77"/>
      <c r="L9" s="78"/>
      <c r="M9" s="12">
        <f>M12</f>
        <v>96813.195559999993</v>
      </c>
      <c r="N9" s="12">
        <f>N12</f>
        <v>0</v>
      </c>
      <c r="O9" s="53"/>
    </row>
    <row r="10" spans="1:15" s="5" customFormat="1" ht="28.15" customHeight="1" x14ac:dyDescent="0.25">
      <c r="A10" s="67" t="s">
        <v>11</v>
      </c>
      <c r="B10" s="57" t="s">
        <v>101</v>
      </c>
      <c r="C10" s="42" t="s">
        <v>18</v>
      </c>
      <c r="D10" s="10" t="s">
        <v>5</v>
      </c>
      <c r="E10" s="12">
        <f>E11+E12</f>
        <v>96813.195559999993</v>
      </c>
      <c r="F10" s="13">
        <f>F11+F12</f>
        <v>0</v>
      </c>
      <c r="G10" s="12">
        <f t="shared" ref="G10" si="2">G11+G12</f>
        <v>0</v>
      </c>
      <c r="H10" s="49">
        <f>H11+H12</f>
        <v>0</v>
      </c>
      <c r="I10" s="50"/>
      <c r="J10" s="50"/>
      <c r="K10" s="50"/>
      <c r="L10" s="51"/>
      <c r="M10" s="12">
        <f>M11+M12</f>
        <v>96813.195559999993</v>
      </c>
      <c r="N10" s="12">
        <f t="shared" ref="N10" si="3">N11+N12</f>
        <v>0</v>
      </c>
      <c r="O10" s="42" t="s">
        <v>102</v>
      </c>
    </row>
    <row r="11" spans="1:15" s="5" customFormat="1" ht="43.15" customHeight="1" x14ac:dyDescent="0.25">
      <c r="A11" s="68"/>
      <c r="B11" s="58"/>
      <c r="C11" s="43"/>
      <c r="D11" s="10" t="s">
        <v>12</v>
      </c>
      <c r="E11" s="12">
        <f>SUM(H11:L11)</f>
        <v>0</v>
      </c>
      <c r="F11" s="13">
        <v>0</v>
      </c>
      <c r="G11" s="12">
        <v>0</v>
      </c>
      <c r="H11" s="49">
        <v>0</v>
      </c>
      <c r="I11" s="50"/>
      <c r="J11" s="50"/>
      <c r="K11" s="50"/>
      <c r="L11" s="51"/>
      <c r="M11" s="12">
        <v>0</v>
      </c>
      <c r="N11" s="12">
        <v>0</v>
      </c>
      <c r="O11" s="52"/>
    </row>
    <row r="12" spans="1:15" s="5" customFormat="1" ht="58.15" customHeight="1" x14ac:dyDescent="0.25">
      <c r="A12" s="69"/>
      <c r="B12" s="59"/>
      <c r="C12" s="44"/>
      <c r="D12" s="10" t="s">
        <v>6</v>
      </c>
      <c r="E12" s="12">
        <f>SUM(H12:M12)</f>
        <v>96813.195559999993</v>
      </c>
      <c r="F12" s="13">
        <v>0</v>
      </c>
      <c r="G12" s="12">
        <v>0</v>
      </c>
      <c r="H12" s="49">
        <v>0</v>
      </c>
      <c r="I12" s="50"/>
      <c r="J12" s="50"/>
      <c r="K12" s="50"/>
      <c r="L12" s="51"/>
      <c r="M12" s="12">
        <v>96813.195559999993</v>
      </c>
      <c r="N12" s="12">
        <v>0</v>
      </c>
      <c r="O12" s="53"/>
    </row>
    <row r="13" spans="1:15" s="5" customFormat="1" ht="29.45" customHeight="1" x14ac:dyDescent="0.25">
      <c r="A13" s="54"/>
      <c r="B13" s="37" t="s">
        <v>96</v>
      </c>
      <c r="C13" s="54"/>
      <c r="D13" s="63"/>
      <c r="E13" s="45" t="s">
        <v>22</v>
      </c>
      <c r="F13" s="45" t="s">
        <v>37</v>
      </c>
      <c r="G13" s="47" t="s">
        <v>42</v>
      </c>
      <c r="H13" s="60" t="s">
        <v>43</v>
      </c>
      <c r="I13" s="61" t="s">
        <v>23</v>
      </c>
      <c r="J13" s="61"/>
      <c r="K13" s="61"/>
      <c r="L13" s="61"/>
      <c r="M13" s="47" t="s">
        <v>44</v>
      </c>
      <c r="N13" s="47" t="s">
        <v>47</v>
      </c>
      <c r="O13" s="54"/>
    </row>
    <row r="14" spans="1:15" s="5" customFormat="1" ht="33" customHeight="1" x14ac:dyDescent="0.25">
      <c r="A14" s="54"/>
      <c r="B14" s="37"/>
      <c r="C14" s="54"/>
      <c r="D14" s="63"/>
      <c r="E14" s="56"/>
      <c r="F14" s="56"/>
      <c r="G14" s="48"/>
      <c r="H14" s="38"/>
      <c r="I14" s="12" t="s">
        <v>24</v>
      </c>
      <c r="J14" s="12" t="s">
        <v>25</v>
      </c>
      <c r="K14" s="12" t="s">
        <v>26</v>
      </c>
      <c r="L14" s="12" t="s">
        <v>27</v>
      </c>
      <c r="M14" s="48"/>
      <c r="N14" s="48"/>
      <c r="O14" s="55"/>
    </row>
    <row r="15" spans="1:15" s="5" customFormat="1" ht="29.25" customHeight="1" x14ac:dyDescent="0.25">
      <c r="A15" s="55"/>
      <c r="B15" s="38"/>
      <c r="C15" s="55"/>
      <c r="D15" s="38"/>
      <c r="E15" s="17">
        <v>1</v>
      </c>
      <c r="F15" s="17" t="s">
        <v>36</v>
      </c>
      <c r="G15" s="17" t="s">
        <v>36</v>
      </c>
      <c r="H15" s="17" t="s">
        <v>36</v>
      </c>
      <c r="I15" s="17" t="s">
        <v>36</v>
      </c>
      <c r="J15" s="17" t="s">
        <v>36</v>
      </c>
      <c r="K15" s="17" t="s">
        <v>36</v>
      </c>
      <c r="L15" s="17" t="s">
        <v>36</v>
      </c>
      <c r="M15" s="17">
        <v>1</v>
      </c>
      <c r="N15" s="17" t="s">
        <v>36</v>
      </c>
      <c r="O15" s="55"/>
    </row>
    <row r="16" spans="1:15" s="5" customFormat="1" ht="28.9" customHeight="1" x14ac:dyDescent="0.25">
      <c r="A16" s="67"/>
      <c r="B16" s="88" t="s">
        <v>98</v>
      </c>
      <c r="C16" s="88" t="s">
        <v>18</v>
      </c>
      <c r="D16" s="18" t="s">
        <v>5</v>
      </c>
      <c r="E16" s="19">
        <f>SUM(E17:E18)</f>
        <v>96813.195559999993</v>
      </c>
      <c r="F16" s="20">
        <f>SUM(F17:F18)</f>
        <v>0</v>
      </c>
      <c r="G16" s="21">
        <f>SUM(G17:G18)</f>
        <v>0</v>
      </c>
      <c r="H16" s="91">
        <f>SUM(H17:L18)</f>
        <v>0</v>
      </c>
      <c r="I16" s="92"/>
      <c r="J16" s="92"/>
      <c r="K16" s="92"/>
      <c r="L16" s="93"/>
      <c r="M16" s="21">
        <f>SUM(M17:M18)</f>
        <v>96813.195559999993</v>
      </c>
      <c r="N16" s="21">
        <f>SUM(N17:N18)</f>
        <v>0</v>
      </c>
      <c r="O16" s="42"/>
    </row>
    <row r="17" spans="1:15" s="5" customFormat="1" ht="51" customHeight="1" x14ac:dyDescent="0.25">
      <c r="A17" s="68"/>
      <c r="B17" s="89"/>
      <c r="C17" s="89"/>
      <c r="D17" s="18" t="s">
        <v>12</v>
      </c>
      <c r="E17" s="19">
        <f>SUM(F17:N17)</f>
        <v>0</v>
      </c>
      <c r="F17" s="19">
        <f t="shared" ref="F17:H18" si="4">F8</f>
        <v>0</v>
      </c>
      <c r="G17" s="20">
        <f t="shared" si="4"/>
        <v>0</v>
      </c>
      <c r="H17" s="91">
        <f t="shared" si="4"/>
        <v>0</v>
      </c>
      <c r="I17" s="92"/>
      <c r="J17" s="92"/>
      <c r="K17" s="92"/>
      <c r="L17" s="93"/>
      <c r="M17" s="20">
        <f>M8</f>
        <v>0</v>
      </c>
      <c r="N17" s="20">
        <f>N8</f>
        <v>0</v>
      </c>
      <c r="O17" s="43"/>
    </row>
    <row r="18" spans="1:15" s="5" customFormat="1" ht="55.15" customHeight="1" x14ac:dyDescent="0.25">
      <c r="A18" s="69"/>
      <c r="B18" s="90"/>
      <c r="C18" s="90"/>
      <c r="D18" s="23" t="s">
        <v>6</v>
      </c>
      <c r="E18" s="20">
        <f>SUM(F18:N18)</f>
        <v>96813.195559999993</v>
      </c>
      <c r="F18" s="20">
        <f t="shared" si="4"/>
        <v>0</v>
      </c>
      <c r="G18" s="20">
        <f t="shared" si="4"/>
        <v>0</v>
      </c>
      <c r="H18" s="91">
        <f t="shared" si="4"/>
        <v>0</v>
      </c>
      <c r="I18" s="92"/>
      <c r="J18" s="92"/>
      <c r="K18" s="92"/>
      <c r="L18" s="93"/>
      <c r="M18" s="22">
        <f>M9</f>
        <v>96813.195559999993</v>
      </c>
      <c r="N18" s="22">
        <f>N9</f>
        <v>0</v>
      </c>
      <c r="O18" s="44"/>
    </row>
    <row r="19" spans="1:15" ht="24" customHeight="1" x14ac:dyDescent="0.25">
      <c r="A19" s="9"/>
      <c r="B19" s="35" t="s">
        <v>50</v>
      </c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</row>
    <row r="20" spans="1:15" ht="22.9" customHeight="1" x14ac:dyDescent="0.25">
      <c r="A20" s="67" t="s">
        <v>7</v>
      </c>
      <c r="B20" s="57" t="s">
        <v>72</v>
      </c>
      <c r="C20" s="42" t="s">
        <v>18</v>
      </c>
      <c r="D20" s="10" t="s">
        <v>5</v>
      </c>
      <c r="E20" s="11">
        <f>E21+E22</f>
        <v>535087.67917000002</v>
      </c>
      <c r="F20" s="12">
        <f>F29+F35+F23</f>
        <v>449835.13917000004</v>
      </c>
      <c r="G20" s="24">
        <f>SUM(G21:G22)</f>
        <v>85252.540000000008</v>
      </c>
      <c r="H20" s="49">
        <f>H21+H22</f>
        <v>0</v>
      </c>
      <c r="I20" s="50"/>
      <c r="J20" s="50"/>
      <c r="K20" s="50"/>
      <c r="L20" s="51"/>
      <c r="M20" s="24">
        <f>SUM(M21:M22)</f>
        <v>0</v>
      </c>
      <c r="N20" s="12">
        <v>0</v>
      </c>
      <c r="O20" s="42"/>
    </row>
    <row r="21" spans="1:15" ht="43.15" customHeight="1" x14ac:dyDescent="0.25">
      <c r="A21" s="68"/>
      <c r="B21" s="58"/>
      <c r="C21" s="43"/>
      <c r="D21" s="10" t="s">
        <v>12</v>
      </c>
      <c r="E21" s="11">
        <f>F21+G21+H21+M21+N21</f>
        <v>465032.10000000003</v>
      </c>
      <c r="F21" s="13">
        <f>F24+F30+F36</f>
        <v>391772.89</v>
      </c>
      <c r="G21" s="12">
        <f>SUM(G24+G30)</f>
        <v>73259.210000000006</v>
      </c>
      <c r="H21" s="49">
        <f>SUM(H24+H30)</f>
        <v>0</v>
      </c>
      <c r="I21" s="50"/>
      <c r="J21" s="50"/>
      <c r="K21" s="50"/>
      <c r="L21" s="51"/>
      <c r="M21" s="12">
        <f>SUM(M24+M30)</f>
        <v>0</v>
      </c>
      <c r="N21" s="12">
        <v>0</v>
      </c>
      <c r="O21" s="52"/>
    </row>
    <row r="22" spans="1:15" ht="54.6" customHeight="1" x14ac:dyDescent="0.25">
      <c r="A22" s="69"/>
      <c r="B22" s="59"/>
      <c r="C22" s="44"/>
      <c r="D22" s="10" t="s">
        <v>6</v>
      </c>
      <c r="E22" s="11">
        <f>F22+G22+H22+M22+N22</f>
        <v>70055.579169999997</v>
      </c>
      <c r="F22" s="13">
        <f>F25+F31+F37</f>
        <v>58062.249169999996</v>
      </c>
      <c r="G22" s="12">
        <f>G25+G31+G37</f>
        <v>11993.33</v>
      </c>
      <c r="H22" s="49">
        <f>SUM(H25+H31+H37)</f>
        <v>0</v>
      </c>
      <c r="I22" s="77"/>
      <c r="J22" s="77"/>
      <c r="K22" s="77"/>
      <c r="L22" s="78"/>
      <c r="M22" s="12">
        <f>M25</f>
        <v>0</v>
      </c>
      <c r="N22" s="12">
        <v>0</v>
      </c>
      <c r="O22" s="53"/>
    </row>
    <row r="23" spans="1:15" ht="22.15" customHeight="1" x14ac:dyDescent="0.25">
      <c r="A23" s="67" t="s">
        <v>11</v>
      </c>
      <c r="B23" s="57" t="s">
        <v>73</v>
      </c>
      <c r="C23" s="42" t="s">
        <v>18</v>
      </c>
      <c r="D23" s="10" t="s">
        <v>5</v>
      </c>
      <c r="E23" s="12">
        <f t="shared" ref="E23:N23" si="5">E24+E25</f>
        <v>0</v>
      </c>
      <c r="F23" s="13">
        <f>F24+F25</f>
        <v>0</v>
      </c>
      <c r="G23" s="12">
        <f t="shared" ref="G23" si="6">G24+G25</f>
        <v>0</v>
      </c>
      <c r="H23" s="49">
        <f>H24+H25</f>
        <v>0</v>
      </c>
      <c r="I23" s="50"/>
      <c r="J23" s="50"/>
      <c r="K23" s="50"/>
      <c r="L23" s="51"/>
      <c r="M23" s="12">
        <f>M24+M25</f>
        <v>0</v>
      </c>
      <c r="N23" s="12">
        <f t="shared" si="5"/>
        <v>0</v>
      </c>
      <c r="O23" s="42" t="s">
        <v>19</v>
      </c>
    </row>
    <row r="24" spans="1:15" ht="43.15" customHeight="1" x14ac:dyDescent="0.25">
      <c r="A24" s="68"/>
      <c r="B24" s="58"/>
      <c r="C24" s="43"/>
      <c r="D24" s="10" t="s">
        <v>12</v>
      </c>
      <c r="E24" s="12">
        <f>SUM(H24:L24)</f>
        <v>0</v>
      </c>
      <c r="F24" s="13">
        <v>0</v>
      </c>
      <c r="G24" s="12">
        <v>0</v>
      </c>
      <c r="H24" s="49">
        <v>0</v>
      </c>
      <c r="I24" s="50"/>
      <c r="J24" s="50"/>
      <c r="K24" s="50"/>
      <c r="L24" s="51"/>
      <c r="M24" s="12">
        <v>0</v>
      </c>
      <c r="N24" s="12">
        <v>0</v>
      </c>
      <c r="O24" s="52"/>
    </row>
    <row r="25" spans="1:15" ht="51.6" customHeight="1" x14ac:dyDescent="0.25">
      <c r="A25" s="69"/>
      <c r="B25" s="59"/>
      <c r="C25" s="44"/>
      <c r="D25" s="10" t="s">
        <v>6</v>
      </c>
      <c r="E25" s="12">
        <f>SUM(H25:L25)</f>
        <v>0</v>
      </c>
      <c r="F25" s="13">
        <v>0</v>
      </c>
      <c r="G25" s="12">
        <v>0</v>
      </c>
      <c r="H25" s="49">
        <v>0</v>
      </c>
      <c r="I25" s="50"/>
      <c r="J25" s="50"/>
      <c r="K25" s="50"/>
      <c r="L25" s="51"/>
      <c r="M25" s="12">
        <v>0</v>
      </c>
      <c r="N25" s="12">
        <v>0</v>
      </c>
      <c r="O25" s="53"/>
    </row>
    <row r="26" spans="1:15" ht="29.45" customHeight="1" x14ac:dyDescent="0.25">
      <c r="A26" s="54"/>
      <c r="B26" s="37" t="s">
        <v>28</v>
      </c>
      <c r="C26" s="54"/>
      <c r="D26" s="63"/>
      <c r="E26" s="60" t="s">
        <v>22</v>
      </c>
      <c r="F26" s="45" t="s">
        <v>37</v>
      </c>
      <c r="G26" s="47" t="s">
        <v>42</v>
      </c>
      <c r="H26" s="60" t="s">
        <v>43</v>
      </c>
      <c r="I26" s="61" t="s">
        <v>23</v>
      </c>
      <c r="J26" s="61"/>
      <c r="K26" s="61"/>
      <c r="L26" s="61"/>
      <c r="M26" s="47" t="s">
        <v>44</v>
      </c>
      <c r="N26" s="47" t="s">
        <v>47</v>
      </c>
      <c r="O26" s="54"/>
    </row>
    <row r="27" spans="1:15" ht="33" customHeight="1" x14ac:dyDescent="0.25">
      <c r="A27" s="54"/>
      <c r="B27" s="37"/>
      <c r="C27" s="54"/>
      <c r="D27" s="63"/>
      <c r="E27" s="38"/>
      <c r="F27" s="56"/>
      <c r="G27" s="48"/>
      <c r="H27" s="38"/>
      <c r="I27" s="12" t="s">
        <v>24</v>
      </c>
      <c r="J27" s="12" t="s">
        <v>25</v>
      </c>
      <c r="K27" s="12" t="s">
        <v>26</v>
      </c>
      <c r="L27" s="12" t="s">
        <v>27</v>
      </c>
      <c r="M27" s="48"/>
      <c r="N27" s="48"/>
      <c r="O27" s="55"/>
    </row>
    <row r="28" spans="1:15" ht="29.25" customHeight="1" x14ac:dyDescent="0.25">
      <c r="A28" s="55"/>
      <c r="B28" s="38"/>
      <c r="C28" s="55"/>
      <c r="D28" s="38"/>
      <c r="E28" s="17" t="s">
        <v>36</v>
      </c>
      <c r="F28" s="17" t="s">
        <v>36</v>
      </c>
      <c r="G28" s="17" t="s">
        <v>36</v>
      </c>
      <c r="H28" s="17" t="s">
        <v>36</v>
      </c>
      <c r="I28" s="17" t="s">
        <v>36</v>
      </c>
      <c r="J28" s="17" t="s">
        <v>36</v>
      </c>
      <c r="K28" s="17" t="s">
        <v>36</v>
      </c>
      <c r="L28" s="17" t="s">
        <v>36</v>
      </c>
      <c r="M28" s="17" t="s">
        <v>36</v>
      </c>
      <c r="N28" s="17" t="s">
        <v>36</v>
      </c>
      <c r="O28" s="55"/>
    </row>
    <row r="29" spans="1:15" ht="25.9" customHeight="1" x14ac:dyDescent="0.25">
      <c r="A29" s="67" t="s">
        <v>13</v>
      </c>
      <c r="B29" s="57" t="s">
        <v>74</v>
      </c>
      <c r="C29" s="42" t="s">
        <v>18</v>
      </c>
      <c r="D29" s="15" t="s">
        <v>5</v>
      </c>
      <c r="E29" s="12">
        <f>E30+E31</f>
        <v>534746.39</v>
      </c>
      <c r="F29" s="12">
        <f>F30+F31</f>
        <v>449493.85000000003</v>
      </c>
      <c r="G29" s="12">
        <f>G30+G31</f>
        <v>85252.540000000008</v>
      </c>
      <c r="H29" s="75">
        <f>H30+H31</f>
        <v>0</v>
      </c>
      <c r="I29" s="76"/>
      <c r="J29" s="76"/>
      <c r="K29" s="76"/>
      <c r="L29" s="76"/>
      <c r="M29" s="12">
        <f>M30+M31</f>
        <v>0</v>
      </c>
      <c r="N29" s="12">
        <f>N30+N31</f>
        <v>0</v>
      </c>
      <c r="O29" s="42" t="s">
        <v>19</v>
      </c>
    </row>
    <row r="30" spans="1:15" ht="37.9" customHeight="1" x14ac:dyDescent="0.25">
      <c r="A30" s="68"/>
      <c r="B30" s="58"/>
      <c r="C30" s="43"/>
      <c r="D30" s="15" t="s">
        <v>12</v>
      </c>
      <c r="E30" s="12">
        <f>F30+G30+H30+M30+N30</f>
        <v>465032.10000000003</v>
      </c>
      <c r="F30" s="12">
        <v>391772.89</v>
      </c>
      <c r="G30" s="12">
        <v>73259.210000000006</v>
      </c>
      <c r="H30" s="75">
        <v>0</v>
      </c>
      <c r="I30" s="76"/>
      <c r="J30" s="76"/>
      <c r="K30" s="76"/>
      <c r="L30" s="76"/>
      <c r="M30" s="12">
        <v>0</v>
      </c>
      <c r="N30" s="12">
        <v>0</v>
      </c>
      <c r="O30" s="52"/>
    </row>
    <row r="31" spans="1:15" ht="54" customHeight="1" x14ac:dyDescent="0.25">
      <c r="A31" s="69"/>
      <c r="B31" s="59"/>
      <c r="C31" s="44"/>
      <c r="D31" s="10" t="s">
        <v>6</v>
      </c>
      <c r="E31" s="12">
        <f>F31+G31+H31+M31+N31</f>
        <v>69714.289999999994</v>
      </c>
      <c r="F31" s="13">
        <v>57720.959999999999</v>
      </c>
      <c r="G31" s="12">
        <v>11993.33</v>
      </c>
      <c r="H31" s="49">
        <v>0</v>
      </c>
      <c r="I31" s="50"/>
      <c r="J31" s="50"/>
      <c r="K31" s="50"/>
      <c r="L31" s="51"/>
      <c r="M31" s="12">
        <v>0</v>
      </c>
      <c r="N31" s="12">
        <v>0</v>
      </c>
      <c r="O31" s="53"/>
    </row>
    <row r="32" spans="1:15" ht="22.9" customHeight="1" x14ac:dyDescent="0.25">
      <c r="A32" s="54"/>
      <c r="B32" s="37" t="s">
        <v>29</v>
      </c>
      <c r="C32" s="54"/>
      <c r="D32" s="63"/>
      <c r="E32" s="60" t="s">
        <v>22</v>
      </c>
      <c r="F32" s="45" t="s">
        <v>37</v>
      </c>
      <c r="G32" s="47" t="s">
        <v>42</v>
      </c>
      <c r="H32" s="60" t="s">
        <v>43</v>
      </c>
      <c r="I32" s="61" t="s">
        <v>23</v>
      </c>
      <c r="J32" s="61"/>
      <c r="K32" s="61"/>
      <c r="L32" s="61"/>
      <c r="M32" s="47" t="s">
        <v>44</v>
      </c>
      <c r="N32" s="47" t="s">
        <v>47</v>
      </c>
      <c r="O32" s="54"/>
    </row>
    <row r="33" spans="1:15" ht="19.899999999999999" customHeight="1" x14ac:dyDescent="0.25">
      <c r="A33" s="54"/>
      <c r="B33" s="37"/>
      <c r="C33" s="54"/>
      <c r="D33" s="63"/>
      <c r="E33" s="38"/>
      <c r="F33" s="56"/>
      <c r="G33" s="48"/>
      <c r="H33" s="38"/>
      <c r="I33" s="12" t="s">
        <v>24</v>
      </c>
      <c r="J33" s="12" t="s">
        <v>25</v>
      </c>
      <c r="K33" s="12" t="s">
        <v>26</v>
      </c>
      <c r="L33" s="12" t="s">
        <v>27</v>
      </c>
      <c r="M33" s="48"/>
      <c r="N33" s="48"/>
      <c r="O33" s="55"/>
    </row>
    <row r="34" spans="1:15" ht="33.75" customHeight="1" x14ac:dyDescent="0.25">
      <c r="A34" s="55"/>
      <c r="B34" s="38"/>
      <c r="C34" s="55"/>
      <c r="D34" s="38"/>
      <c r="E34" s="17">
        <v>1</v>
      </c>
      <c r="F34" s="17">
        <v>1</v>
      </c>
      <c r="G34" s="17" t="s">
        <v>36</v>
      </c>
      <c r="H34" s="17" t="s">
        <v>36</v>
      </c>
      <c r="I34" s="17" t="s">
        <v>36</v>
      </c>
      <c r="J34" s="17" t="s">
        <v>36</v>
      </c>
      <c r="K34" s="17" t="s">
        <v>36</v>
      </c>
      <c r="L34" s="17" t="s">
        <v>36</v>
      </c>
      <c r="M34" s="17" t="s">
        <v>36</v>
      </c>
      <c r="N34" s="17" t="s">
        <v>36</v>
      </c>
      <c r="O34" s="55"/>
    </row>
    <row r="35" spans="1:15" ht="25.9" customHeight="1" x14ac:dyDescent="0.25">
      <c r="A35" s="67" t="s">
        <v>41</v>
      </c>
      <c r="B35" s="57" t="s">
        <v>75</v>
      </c>
      <c r="C35" s="42" t="s">
        <v>18</v>
      </c>
      <c r="D35" s="15" t="s">
        <v>5</v>
      </c>
      <c r="E35" s="12">
        <f>E36+E37</f>
        <v>1013.63293</v>
      </c>
      <c r="F35" s="12">
        <f>F36+F37</f>
        <v>341.28917000000001</v>
      </c>
      <c r="G35" s="12">
        <f>G36+G37</f>
        <v>0</v>
      </c>
      <c r="H35" s="75">
        <f>H36+H37</f>
        <v>0</v>
      </c>
      <c r="I35" s="76"/>
      <c r="J35" s="76"/>
      <c r="K35" s="76"/>
      <c r="L35" s="76"/>
      <c r="M35" s="12">
        <f>M36+M37</f>
        <v>672.34375999999997</v>
      </c>
      <c r="N35" s="12">
        <f>N36+N37</f>
        <v>0</v>
      </c>
      <c r="O35" s="42" t="s">
        <v>19</v>
      </c>
    </row>
    <row r="36" spans="1:15" ht="37.9" customHeight="1" x14ac:dyDescent="0.25">
      <c r="A36" s="68"/>
      <c r="B36" s="58"/>
      <c r="C36" s="43"/>
      <c r="D36" s="15" t="s">
        <v>12</v>
      </c>
      <c r="E36" s="12">
        <f>F36+M36+N36</f>
        <v>0</v>
      </c>
      <c r="F36" s="12">
        <v>0</v>
      </c>
      <c r="G36" s="12">
        <v>0</v>
      </c>
      <c r="H36" s="75">
        <v>0</v>
      </c>
      <c r="I36" s="76"/>
      <c r="J36" s="76"/>
      <c r="K36" s="76"/>
      <c r="L36" s="76"/>
      <c r="M36" s="12">
        <v>0</v>
      </c>
      <c r="N36" s="12">
        <v>0</v>
      </c>
      <c r="O36" s="52"/>
    </row>
    <row r="37" spans="1:15" ht="54.75" customHeight="1" x14ac:dyDescent="0.25">
      <c r="A37" s="69"/>
      <c r="B37" s="59"/>
      <c r="C37" s="44"/>
      <c r="D37" s="15" t="s">
        <v>6</v>
      </c>
      <c r="E37" s="12">
        <f>F37+M37+N37+H37</f>
        <v>1013.63293</v>
      </c>
      <c r="F37" s="13">
        <v>341.28917000000001</v>
      </c>
      <c r="G37" s="12">
        <v>0</v>
      </c>
      <c r="H37" s="49">
        <v>0</v>
      </c>
      <c r="I37" s="50"/>
      <c r="J37" s="50"/>
      <c r="K37" s="50"/>
      <c r="L37" s="51"/>
      <c r="M37" s="12">
        <v>672.34375999999997</v>
      </c>
      <c r="N37" s="12">
        <v>0</v>
      </c>
      <c r="O37" s="53"/>
    </row>
    <row r="38" spans="1:15" ht="27.75" hidden="1" customHeight="1" x14ac:dyDescent="0.25">
      <c r="A38" s="54"/>
      <c r="B38" s="37" t="s">
        <v>45</v>
      </c>
      <c r="C38" s="54"/>
      <c r="D38" s="63"/>
      <c r="E38" s="60" t="s">
        <v>22</v>
      </c>
      <c r="F38" s="16"/>
      <c r="G38" s="47" t="s">
        <v>42</v>
      </c>
      <c r="H38" s="60" t="s">
        <v>43</v>
      </c>
      <c r="I38" s="61" t="s">
        <v>23</v>
      </c>
      <c r="J38" s="61"/>
      <c r="K38" s="61"/>
      <c r="L38" s="61"/>
      <c r="M38" s="47" t="s">
        <v>44</v>
      </c>
      <c r="N38" s="47" t="s">
        <v>47</v>
      </c>
      <c r="O38" s="54"/>
    </row>
    <row r="39" spans="1:15" ht="34.15" customHeight="1" x14ac:dyDescent="0.25">
      <c r="A39" s="54"/>
      <c r="B39" s="37"/>
      <c r="C39" s="54"/>
      <c r="D39" s="63"/>
      <c r="E39" s="38"/>
      <c r="F39" s="17" t="s">
        <v>37</v>
      </c>
      <c r="G39" s="48"/>
      <c r="H39" s="38"/>
      <c r="I39" s="32" t="s">
        <v>24</v>
      </c>
      <c r="J39" s="32" t="s">
        <v>25</v>
      </c>
      <c r="K39" s="32" t="s">
        <v>26</v>
      </c>
      <c r="L39" s="32" t="s">
        <v>27</v>
      </c>
      <c r="M39" s="48"/>
      <c r="N39" s="48"/>
      <c r="O39" s="55"/>
    </row>
    <row r="40" spans="1:15" ht="27" customHeight="1" x14ac:dyDescent="0.25">
      <c r="A40" s="55"/>
      <c r="B40" s="38"/>
      <c r="C40" s="55"/>
      <c r="D40" s="38"/>
      <c r="E40" s="17" t="s">
        <v>36</v>
      </c>
      <c r="F40" s="17" t="s">
        <v>36</v>
      </c>
      <c r="G40" s="17" t="s">
        <v>36</v>
      </c>
      <c r="H40" s="17" t="s">
        <v>36</v>
      </c>
      <c r="I40" s="17" t="s">
        <v>36</v>
      </c>
      <c r="J40" s="17" t="s">
        <v>36</v>
      </c>
      <c r="K40" s="17" t="s">
        <v>36</v>
      </c>
      <c r="L40" s="17" t="s">
        <v>36</v>
      </c>
      <c r="M40" s="17" t="s">
        <v>36</v>
      </c>
      <c r="N40" s="17" t="s">
        <v>36</v>
      </c>
      <c r="O40" s="55"/>
    </row>
    <row r="41" spans="1:15" ht="26.25" customHeight="1" x14ac:dyDescent="0.25">
      <c r="A41" s="67" t="s">
        <v>8</v>
      </c>
      <c r="B41" s="57" t="s">
        <v>76</v>
      </c>
      <c r="C41" s="42" t="s">
        <v>18</v>
      </c>
      <c r="D41" s="15" t="s">
        <v>5</v>
      </c>
      <c r="E41" s="12">
        <f>E42+E43</f>
        <v>8147357.3895199988</v>
      </c>
      <c r="F41" s="12">
        <f>F44+F50+F56+F62</f>
        <v>3432954.9756</v>
      </c>
      <c r="G41" s="33">
        <f>SUM(G42:G43)</f>
        <v>1718985.79844</v>
      </c>
      <c r="H41" s="49">
        <f>H42+H43</f>
        <v>2590926.18548</v>
      </c>
      <c r="I41" s="77"/>
      <c r="J41" s="77"/>
      <c r="K41" s="77"/>
      <c r="L41" s="78"/>
      <c r="M41" s="33">
        <f>SUM(M42:M43)</f>
        <v>404490.43</v>
      </c>
      <c r="N41" s="14">
        <f>SUM(N42:N43)</f>
        <v>0</v>
      </c>
      <c r="O41" s="73"/>
    </row>
    <row r="42" spans="1:15" ht="36.75" customHeight="1" x14ac:dyDescent="0.25">
      <c r="A42" s="81"/>
      <c r="B42" s="80"/>
      <c r="C42" s="43"/>
      <c r="D42" s="10" t="s">
        <v>12</v>
      </c>
      <c r="E42" s="12">
        <f>F42+G42+H42+M42+N42</f>
        <v>5539596.6999999993</v>
      </c>
      <c r="F42" s="13">
        <f>F45+F51+F57+F63</f>
        <v>2457197.75</v>
      </c>
      <c r="G42" s="31">
        <f t="shared" ref="G42" si="7">G45+G51+G57+G63</f>
        <v>1166012.06</v>
      </c>
      <c r="H42" s="49">
        <f>H45+H51+H57+H63</f>
        <v>1535257.63</v>
      </c>
      <c r="I42" s="50"/>
      <c r="J42" s="50"/>
      <c r="K42" s="50"/>
      <c r="L42" s="51"/>
      <c r="M42" s="31">
        <f t="shared" ref="M42:N43" si="8">M45+M51+M57+M63</f>
        <v>381129.26</v>
      </c>
      <c r="N42" s="13">
        <f t="shared" si="8"/>
        <v>0</v>
      </c>
      <c r="O42" s="74"/>
    </row>
    <row r="43" spans="1:15" ht="51" customHeight="1" x14ac:dyDescent="0.25">
      <c r="A43" s="81"/>
      <c r="B43" s="80"/>
      <c r="C43" s="43"/>
      <c r="D43" s="10" t="s">
        <v>6</v>
      </c>
      <c r="E43" s="12">
        <f>F43+G43+H43+M43+N43</f>
        <v>2607760.68952</v>
      </c>
      <c r="F43" s="13">
        <f>F46+F52+F58+F64</f>
        <v>975757.22560000001</v>
      </c>
      <c r="G43" s="31">
        <f t="shared" ref="G43" si="9">G46+G52+G58+G64</f>
        <v>552973.73843999999</v>
      </c>
      <c r="H43" s="49">
        <f>H46+H52+H58+H64</f>
        <v>1055668.5554800001</v>
      </c>
      <c r="I43" s="50"/>
      <c r="J43" s="50"/>
      <c r="K43" s="50"/>
      <c r="L43" s="51"/>
      <c r="M43" s="31">
        <f t="shared" si="8"/>
        <v>23361.17</v>
      </c>
      <c r="N43" s="13">
        <f t="shared" si="8"/>
        <v>0</v>
      </c>
      <c r="O43" s="74"/>
    </row>
    <row r="44" spans="1:15" ht="27.6" customHeight="1" x14ac:dyDescent="0.25">
      <c r="A44" s="67" t="s">
        <v>20</v>
      </c>
      <c r="B44" s="57" t="s">
        <v>77</v>
      </c>
      <c r="C44" s="42" t="s">
        <v>18</v>
      </c>
      <c r="D44" s="10" t="s">
        <v>5</v>
      </c>
      <c r="E44" s="12">
        <f>E45+E46</f>
        <v>173216.62404</v>
      </c>
      <c r="F44" s="13">
        <f>F45+F46</f>
        <v>173208.39559999999</v>
      </c>
      <c r="G44" s="32">
        <f>G45+G46</f>
        <v>8.2284400000000009</v>
      </c>
      <c r="H44" s="49">
        <f>H45+H46</f>
        <v>0</v>
      </c>
      <c r="I44" s="50"/>
      <c r="J44" s="50"/>
      <c r="K44" s="50"/>
      <c r="L44" s="51"/>
      <c r="M44" s="32">
        <v>0</v>
      </c>
      <c r="N44" s="12">
        <f>N45+N46</f>
        <v>0</v>
      </c>
      <c r="O44" s="42" t="s">
        <v>19</v>
      </c>
    </row>
    <row r="45" spans="1:15" ht="37.15" customHeight="1" x14ac:dyDescent="0.25">
      <c r="A45" s="68"/>
      <c r="B45" s="58"/>
      <c r="C45" s="43"/>
      <c r="D45" s="10" t="s">
        <v>12</v>
      </c>
      <c r="E45" s="11">
        <v>0</v>
      </c>
      <c r="F45" s="25">
        <v>0</v>
      </c>
      <c r="G45" s="30">
        <v>0</v>
      </c>
      <c r="H45" s="49">
        <v>0</v>
      </c>
      <c r="I45" s="50"/>
      <c r="J45" s="50"/>
      <c r="K45" s="50"/>
      <c r="L45" s="51"/>
      <c r="M45" s="30">
        <v>0</v>
      </c>
      <c r="N45" s="11">
        <v>0</v>
      </c>
      <c r="O45" s="52"/>
    </row>
    <row r="46" spans="1:15" ht="50.25" customHeight="1" x14ac:dyDescent="0.25">
      <c r="A46" s="68"/>
      <c r="B46" s="58"/>
      <c r="C46" s="43"/>
      <c r="D46" s="10" t="s">
        <v>6</v>
      </c>
      <c r="E46" s="12">
        <f>F46+G46+H46+M46+N46</f>
        <v>173216.62404</v>
      </c>
      <c r="F46" s="12">
        <v>173208.39559999999</v>
      </c>
      <c r="G46" s="33">
        <v>8.2284400000000009</v>
      </c>
      <c r="H46" s="49">
        <v>0</v>
      </c>
      <c r="I46" s="50"/>
      <c r="J46" s="50"/>
      <c r="K46" s="50"/>
      <c r="L46" s="51"/>
      <c r="M46" s="33">
        <v>0</v>
      </c>
      <c r="N46" s="14">
        <v>0</v>
      </c>
      <c r="O46" s="52"/>
    </row>
    <row r="47" spans="1:15" ht="18.600000000000001" customHeight="1" x14ac:dyDescent="0.25">
      <c r="A47" s="54"/>
      <c r="B47" s="37" t="s">
        <v>46</v>
      </c>
      <c r="C47" s="54"/>
      <c r="D47" s="63"/>
      <c r="E47" s="60" t="s">
        <v>22</v>
      </c>
      <c r="F47" s="45" t="s">
        <v>37</v>
      </c>
      <c r="G47" s="47" t="s">
        <v>42</v>
      </c>
      <c r="H47" s="60" t="s">
        <v>43</v>
      </c>
      <c r="I47" s="61" t="s">
        <v>23</v>
      </c>
      <c r="J47" s="61"/>
      <c r="K47" s="61"/>
      <c r="L47" s="61"/>
      <c r="M47" s="47" t="s">
        <v>44</v>
      </c>
      <c r="N47" s="47" t="s">
        <v>47</v>
      </c>
      <c r="O47" s="71"/>
    </row>
    <row r="48" spans="1:15" ht="32.450000000000003" customHeight="1" x14ac:dyDescent="0.25">
      <c r="A48" s="54"/>
      <c r="B48" s="37"/>
      <c r="C48" s="54"/>
      <c r="D48" s="63"/>
      <c r="E48" s="38"/>
      <c r="F48" s="46"/>
      <c r="G48" s="48"/>
      <c r="H48" s="38"/>
      <c r="I48" s="32" t="s">
        <v>24</v>
      </c>
      <c r="J48" s="32" t="s">
        <v>25</v>
      </c>
      <c r="K48" s="32" t="s">
        <v>26</v>
      </c>
      <c r="L48" s="32" t="s">
        <v>27</v>
      </c>
      <c r="M48" s="48"/>
      <c r="N48" s="48"/>
      <c r="O48" s="72"/>
    </row>
    <row r="49" spans="1:15" ht="32.450000000000003" customHeight="1" x14ac:dyDescent="0.25">
      <c r="A49" s="55"/>
      <c r="B49" s="38"/>
      <c r="C49" s="55"/>
      <c r="D49" s="38"/>
      <c r="E49" s="17">
        <v>1</v>
      </c>
      <c r="F49" s="17">
        <v>1</v>
      </c>
      <c r="G49" s="17" t="s">
        <v>36</v>
      </c>
      <c r="H49" s="17" t="s">
        <v>36</v>
      </c>
      <c r="I49" s="17" t="s">
        <v>36</v>
      </c>
      <c r="J49" s="17" t="s">
        <v>36</v>
      </c>
      <c r="K49" s="17" t="s">
        <v>36</v>
      </c>
      <c r="L49" s="17" t="s">
        <v>36</v>
      </c>
      <c r="M49" s="17" t="s">
        <v>36</v>
      </c>
      <c r="N49" s="17" t="s">
        <v>36</v>
      </c>
      <c r="O49" s="72"/>
    </row>
    <row r="50" spans="1:15" ht="28.9" customHeight="1" x14ac:dyDescent="0.25">
      <c r="A50" s="67" t="s">
        <v>15</v>
      </c>
      <c r="B50" s="57" t="s">
        <v>97</v>
      </c>
      <c r="C50" s="42" t="s">
        <v>18</v>
      </c>
      <c r="D50" s="10" t="s">
        <v>5</v>
      </c>
      <c r="E50" s="11">
        <f t="shared" ref="E50:N50" si="10">E51+E52</f>
        <v>4323878.6954800002</v>
      </c>
      <c r="F50" s="11">
        <f t="shared" si="10"/>
        <v>1530199.93</v>
      </c>
      <c r="G50" s="30">
        <f t="shared" ref="G50" si="11">G51+G52</f>
        <v>968219.98</v>
      </c>
      <c r="H50" s="49">
        <f>H51+H52</f>
        <v>1825458.7854800001</v>
      </c>
      <c r="I50" s="50"/>
      <c r="J50" s="50"/>
      <c r="K50" s="50"/>
      <c r="L50" s="51"/>
      <c r="M50" s="30">
        <f t="shared" si="10"/>
        <v>0</v>
      </c>
      <c r="N50" s="11">
        <f t="shared" si="10"/>
        <v>0</v>
      </c>
      <c r="O50" s="42" t="s">
        <v>19</v>
      </c>
    </row>
    <row r="51" spans="1:15" ht="35.450000000000003" customHeight="1" x14ac:dyDescent="0.25">
      <c r="A51" s="68"/>
      <c r="B51" s="58"/>
      <c r="C51" s="43"/>
      <c r="D51" s="10" t="s">
        <v>12</v>
      </c>
      <c r="E51" s="11">
        <f>F51+G51+H51+M51+N51</f>
        <v>2587403.3499999996</v>
      </c>
      <c r="F51" s="25">
        <v>1316405.47</v>
      </c>
      <c r="G51" s="31">
        <v>456998.41</v>
      </c>
      <c r="H51" s="49">
        <v>813999.47</v>
      </c>
      <c r="I51" s="50"/>
      <c r="J51" s="50"/>
      <c r="K51" s="50"/>
      <c r="L51" s="51"/>
      <c r="M51" s="26">
        <v>0</v>
      </c>
      <c r="N51" s="26">
        <v>0</v>
      </c>
      <c r="O51" s="52"/>
    </row>
    <row r="52" spans="1:15" ht="47.45" customHeight="1" x14ac:dyDescent="0.25">
      <c r="A52" s="69"/>
      <c r="B52" s="59"/>
      <c r="C52" s="44"/>
      <c r="D52" s="10" t="s">
        <v>6</v>
      </c>
      <c r="E52" s="11">
        <f>F52+G52+H52+M52+N52</f>
        <v>1736475.3454800001</v>
      </c>
      <c r="F52" s="13">
        <v>213794.46</v>
      </c>
      <c r="G52" s="31">
        <v>511221.57</v>
      </c>
      <c r="H52" s="49">
        <v>1011459.31548</v>
      </c>
      <c r="I52" s="50"/>
      <c r="J52" s="50"/>
      <c r="K52" s="50"/>
      <c r="L52" s="51"/>
      <c r="M52" s="27">
        <v>0</v>
      </c>
      <c r="N52" s="27">
        <v>0</v>
      </c>
      <c r="O52" s="52"/>
    </row>
    <row r="53" spans="1:15" ht="27.6" customHeight="1" x14ac:dyDescent="0.25">
      <c r="A53" s="54"/>
      <c r="B53" s="37" t="s">
        <v>31</v>
      </c>
      <c r="C53" s="54"/>
      <c r="D53" s="63"/>
      <c r="E53" s="60" t="s">
        <v>22</v>
      </c>
      <c r="F53" s="45" t="s">
        <v>37</v>
      </c>
      <c r="G53" s="47" t="s">
        <v>42</v>
      </c>
      <c r="H53" s="60" t="s">
        <v>43</v>
      </c>
      <c r="I53" s="61" t="s">
        <v>23</v>
      </c>
      <c r="J53" s="61"/>
      <c r="K53" s="61"/>
      <c r="L53" s="61"/>
      <c r="M53" s="47" t="s">
        <v>44</v>
      </c>
      <c r="N53" s="47" t="s">
        <v>47</v>
      </c>
      <c r="O53" s="54"/>
    </row>
    <row r="54" spans="1:15" ht="24.6" customHeight="1" x14ac:dyDescent="0.25">
      <c r="A54" s="54"/>
      <c r="B54" s="37"/>
      <c r="C54" s="54"/>
      <c r="D54" s="63"/>
      <c r="E54" s="38"/>
      <c r="F54" s="46"/>
      <c r="G54" s="48"/>
      <c r="H54" s="38"/>
      <c r="I54" s="32" t="s">
        <v>24</v>
      </c>
      <c r="J54" s="32" t="s">
        <v>25</v>
      </c>
      <c r="K54" s="32" t="s">
        <v>26</v>
      </c>
      <c r="L54" s="32" t="s">
        <v>27</v>
      </c>
      <c r="M54" s="48"/>
      <c r="N54" s="48"/>
      <c r="O54" s="55"/>
    </row>
    <row r="55" spans="1:15" ht="42" customHeight="1" x14ac:dyDescent="0.25">
      <c r="A55" s="55"/>
      <c r="B55" s="38"/>
      <c r="C55" s="55"/>
      <c r="D55" s="38"/>
      <c r="E55" s="17">
        <v>2</v>
      </c>
      <c r="F55" s="17" t="s">
        <v>36</v>
      </c>
      <c r="G55" s="17">
        <v>1</v>
      </c>
      <c r="H55" s="28">
        <v>1</v>
      </c>
      <c r="I55" s="28" t="s">
        <v>36</v>
      </c>
      <c r="J55" s="28">
        <v>1</v>
      </c>
      <c r="K55" s="28">
        <v>1</v>
      </c>
      <c r="L55" s="17">
        <v>1</v>
      </c>
      <c r="M55" s="17" t="s">
        <v>36</v>
      </c>
      <c r="N55" s="17" t="s">
        <v>36</v>
      </c>
      <c r="O55" s="55"/>
    </row>
    <row r="56" spans="1:15" ht="26.45" customHeight="1" x14ac:dyDescent="0.25">
      <c r="A56" s="67" t="s">
        <v>16</v>
      </c>
      <c r="B56" s="57" t="s">
        <v>78</v>
      </c>
      <c r="C56" s="42" t="s">
        <v>18</v>
      </c>
      <c r="D56" s="10" t="s">
        <v>5</v>
      </c>
      <c r="E56" s="34">
        <f t="shared" ref="E56:N56" si="12">E57+E58</f>
        <v>1552321.95</v>
      </c>
      <c r="F56" s="34">
        <f t="shared" si="12"/>
        <v>1552321.95</v>
      </c>
      <c r="G56" s="34">
        <f t="shared" ref="G56" si="13">G57+G58</f>
        <v>0</v>
      </c>
      <c r="H56" s="49">
        <f>H57+H58</f>
        <v>0</v>
      </c>
      <c r="I56" s="50"/>
      <c r="J56" s="50"/>
      <c r="K56" s="50"/>
      <c r="L56" s="51"/>
      <c r="M56" s="30">
        <f t="shared" si="12"/>
        <v>0</v>
      </c>
      <c r="N56" s="11">
        <f t="shared" si="12"/>
        <v>0</v>
      </c>
      <c r="O56" s="42" t="s">
        <v>19</v>
      </c>
    </row>
    <row r="57" spans="1:15" ht="40.15" customHeight="1" x14ac:dyDescent="0.25">
      <c r="A57" s="68"/>
      <c r="B57" s="58"/>
      <c r="C57" s="43"/>
      <c r="D57" s="10" t="s">
        <v>12</v>
      </c>
      <c r="E57" s="11">
        <f>F57+G57+H57+M57+N57</f>
        <v>970181.48</v>
      </c>
      <c r="F57" s="25">
        <v>970181.48</v>
      </c>
      <c r="G57" s="30">
        <v>0</v>
      </c>
      <c r="H57" s="49">
        <v>0</v>
      </c>
      <c r="I57" s="50"/>
      <c r="J57" s="50"/>
      <c r="K57" s="50"/>
      <c r="L57" s="51"/>
      <c r="M57" s="30">
        <v>0</v>
      </c>
      <c r="N57" s="11">
        <v>0</v>
      </c>
      <c r="O57" s="52"/>
    </row>
    <row r="58" spans="1:15" ht="54.75" customHeight="1" x14ac:dyDescent="0.25">
      <c r="A58" s="69"/>
      <c r="B58" s="59"/>
      <c r="C58" s="44"/>
      <c r="D58" s="15" t="s">
        <v>6</v>
      </c>
      <c r="E58" s="12">
        <f>F58+G58+H58+M58+N58</f>
        <v>582140.47</v>
      </c>
      <c r="F58" s="12">
        <v>582140.47</v>
      </c>
      <c r="G58" s="33">
        <v>0</v>
      </c>
      <c r="H58" s="49">
        <v>0</v>
      </c>
      <c r="I58" s="50"/>
      <c r="J58" s="50"/>
      <c r="K58" s="50"/>
      <c r="L58" s="51"/>
      <c r="M58" s="33">
        <v>0</v>
      </c>
      <c r="N58" s="12">
        <v>0</v>
      </c>
      <c r="O58" s="53"/>
    </row>
    <row r="59" spans="1:15" ht="24" customHeight="1" x14ac:dyDescent="0.25">
      <c r="A59" s="54"/>
      <c r="B59" s="37" t="s">
        <v>30</v>
      </c>
      <c r="C59" s="54"/>
      <c r="D59" s="63"/>
      <c r="E59" s="60" t="s">
        <v>22</v>
      </c>
      <c r="F59" s="45" t="s">
        <v>37</v>
      </c>
      <c r="G59" s="47" t="s">
        <v>42</v>
      </c>
      <c r="H59" s="60" t="s">
        <v>43</v>
      </c>
      <c r="I59" s="61" t="s">
        <v>23</v>
      </c>
      <c r="J59" s="61"/>
      <c r="K59" s="61"/>
      <c r="L59" s="61"/>
      <c r="M59" s="47" t="s">
        <v>44</v>
      </c>
      <c r="N59" s="47" t="s">
        <v>47</v>
      </c>
      <c r="O59" s="54"/>
    </row>
    <row r="60" spans="1:15" ht="39" customHeight="1" x14ac:dyDescent="0.25">
      <c r="A60" s="54"/>
      <c r="B60" s="37"/>
      <c r="C60" s="54"/>
      <c r="D60" s="63"/>
      <c r="E60" s="38"/>
      <c r="F60" s="46"/>
      <c r="G60" s="48"/>
      <c r="H60" s="38"/>
      <c r="I60" s="12" t="s">
        <v>24</v>
      </c>
      <c r="J60" s="12" t="s">
        <v>25</v>
      </c>
      <c r="K60" s="12" t="s">
        <v>26</v>
      </c>
      <c r="L60" s="12" t="s">
        <v>27</v>
      </c>
      <c r="M60" s="48"/>
      <c r="N60" s="48"/>
      <c r="O60" s="55"/>
    </row>
    <row r="61" spans="1:15" ht="35.25" customHeight="1" x14ac:dyDescent="0.25">
      <c r="A61" s="55"/>
      <c r="B61" s="38"/>
      <c r="C61" s="55"/>
      <c r="D61" s="38"/>
      <c r="E61" s="28">
        <v>1</v>
      </c>
      <c r="F61" s="28">
        <v>1</v>
      </c>
      <c r="G61" s="17" t="s">
        <v>36</v>
      </c>
      <c r="H61" s="28" t="s">
        <v>36</v>
      </c>
      <c r="I61" s="28" t="s">
        <v>36</v>
      </c>
      <c r="J61" s="28" t="s">
        <v>36</v>
      </c>
      <c r="K61" s="28" t="s">
        <v>36</v>
      </c>
      <c r="L61" s="17" t="s">
        <v>36</v>
      </c>
      <c r="M61" s="17" t="s">
        <v>36</v>
      </c>
      <c r="N61" s="17" t="s">
        <v>36</v>
      </c>
      <c r="O61" s="55"/>
    </row>
    <row r="62" spans="1:15" ht="28.9" customHeight="1" x14ac:dyDescent="0.25">
      <c r="A62" s="67" t="s">
        <v>17</v>
      </c>
      <c r="B62" s="57" t="s">
        <v>79</v>
      </c>
      <c r="C62" s="42" t="s">
        <v>18</v>
      </c>
      <c r="D62" s="10" t="s">
        <v>5</v>
      </c>
      <c r="E62" s="11">
        <f>E63+E64</f>
        <v>2097940.12</v>
      </c>
      <c r="F62" s="25">
        <f>F63+F64</f>
        <v>177224.69999999998</v>
      </c>
      <c r="G62" s="11">
        <f>G63+G64</f>
        <v>750757.59000000008</v>
      </c>
      <c r="H62" s="49">
        <f>H63+H64</f>
        <v>765467.4</v>
      </c>
      <c r="I62" s="50"/>
      <c r="J62" s="50"/>
      <c r="K62" s="50"/>
      <c r="L62" s="51"/>
      <c r="M62" s="11">
        <f t="shared" ref="M62:N62" si="14">M63+M64</f>
        <v>404490.43</v>
      </c>
      <c r="N62" s="11">
        <f t="shared" si="14"/>
        <v>0</v>
      </c>
      <c r="O62" s="42" t="s">
        <v>19</v>
      </c>
    </row>
    <row r="63" spans="1:15" ht="36.6" customHeight="1" x14ac:dyDescent="0.25">
      <c r="A63" s="68"/>
      <c r="B63" s="58"/>
      <c r="C63" s="43"/>
      <c r="D63" s="10" t="s">
        <v>12</v>
      </c>
      <c r="E63" s="11">
        <f>F63+G63+H63+M63+N63</f>
        <v>1982011.8699999999</v>
      </c>
      <c r="F63" s="25">
        <v>170610.8</v>
      </c>
      <c r="G63" s="11">
        <v>709013.65</v>
      </c>
      <c r="H63" s="49">
        <v>721258.16</v>
      </c>
      <c r="I63" s="50"/>
      <c r="J63" s="50"/>
      <c r="K63" s="50"/>
      <c r="L63" s="51"/>
      <c r="M63" s="11">
        <v>381129.26</v>
      </c>
      <c r="N63" s="11">
        <v>0</v>
      </c>
      <c r="O63" s="52"/>
    </row>
    <row r="64" spans="1:15" ht="51" customHeight="1" x14ac:dyDescent="0.25">
      <c r="A64" s="69"/>
      <c r="B64" s="59"/>
      <c r="C64" s="44"/>
      <c r="D64" s="10" t="s">
        <v>6</v>
      </c>
      <c r="E64" s="11">
        <f>F64+G64+H64+M64+N64</f>
        <v>115928.25</v>
      </c>
      <c r="F64" s="12">
        <v>6613.9</v>
      </c>
      <c r="G64" s="14">
        <v>41743.94</v>
      </c>
      <c r="H64" s="49">
        <v>44209.24</v>
      </c>
      <c r="I64" s="50"/>
      <c r="J64" s="50"/>
      <c r="K64" s="50"/>
      <c r="L64" s="51"/>
      <c r="M64" s="14">
        <v>23361.17</v>
      </c>
      <c r="N64" s="12">
        <v>0</v>
      </c>
      <c r="O64" s="52"/>
    </row>
    <row r="65" spans="1:15" ht="28.15" customHeight="1" x14ac:dyDescent="0.25">
      <c r="A65" s="54"/>
      <c r="B65" s="37" t="s">
        <v>32</v>
      </c>
      <c r="C65" s="54"/>
      <c r="D65" s="63"/>
      <c r="E65" s="60" t="s">
        <v>22</v>
      </c>
      <c r="F65" s="45" t="s">
        <v>37</v>
      </c>
      <c r="G65" s="47" t="s">
        <v>42</v>
      </c>
      <c r="H65" s="60" t="s">
        <v>43</v>
      </c>
      <c r="I65" s="61" t="s">
        <v>23</v>
      </c>
      <c r="J65" s="61"/>
      <c r="K65" s="61"/>
      <c r="L65" s="61"/>
      <c r="M65" s="47" t="s">
        <v>44</v>
      </c>
      <c r="N65" s="47" t="s">
        <v>47</v>
      </c>
      <c r="O65" s="54"/>
    </row>
    <row r="66" spans="1:15" ht="33" customHeight="1" x14ac:dyDescent="0.25">
      <c r="A66" s="54"/>
      <c r="B66" s="37"/>
      <c r="C66" s="54"/>
      <c r="D66" s="63"/>
      <c r="E66" s="38"/>
      <c r="F66" s="46"/>
      <c r="G66" s="48"/>
      <c r="H66" s="38"/>
      <c r="I66" s="12" t="s">
        <v>24</v>
      </c>
      <c r="J66" s="12" t="s">
        <v>25</v>
      </c>
      <c r="K66" s="12" t="s">
        <v>26</v>
      </c>
      <c r="L66" s="12" t="s">
        <v>27</v>
      </c>
      <c r="M66" s="48"/>
      <c r="N66" s="48"/>
      <c r="O66" s="55"/>
    </row>
    <row r="67" spans="1:15" ht="31.5" customHeight="1" x14ac:dyDescent="0.25">
      <c r="A67" s="55"/>
      <c r="B67" s="38"/>
      <c r="C67" s="55"/>
      <c r="D67" s="38"/>
      <c r="E67" s="28">
        <v>1</v>
      </c>
      <c r="F67" s="28" t="s">
        <v>36</v>
      </c>
      <c r="G67" s="17" t="s">
        <v>36</v>
      </c>
      <c r="H67" s="28">
        <v>1</v>
      </c>
      <c r="I67" s="28" t="s">
        <v>36</v>
      </c>
      <c r="J67" s="28">
        <v>1</v>
      </c>
      <c r="K67" s="28">
        <v>1</v>
      </c>
      <c r="L67" s="17">
        <v>1</v>
      </c>
      <c r="M67" s="17" t="s">
        <v>36</v>
      </c>
      <c r="N67" s="17" t="s">
        <v>36</v>
      </c>
      <c r="O67" s="55"/>
    </row>
    <row r="68" spans="1:15" ht="31.5" customHeight="1" x14ac:dyDescent="0.25">
      <c r="A68" s="67" t="s">
        <v>51</v>
      </c>
      <c r="B68" s="57" t="s">
        <v>80</v>
      </c>
      <c r="C68" s="42" t="s">
        <v>42</v>
      </c>
      <c r="D68" s="15" t="s">
        <v>5</v>
      </c>
      <c r="E68" s="12">
        <f t="shared" ref="E68:E73" si="15">G68+H68+M68+N68</f>
        <v>307682.76124999998</v>
      </c>
      <c r="F68" s="12" t="s">
        <v>36</v>
      </c>
      <c r="G68" s="14">
        <f>SUM(G69:G70)</f>
        <v>307682.76124999998</v>
      </c>
      <c r="H68" s="49">
        <f>H69+H70</f>
        <v>0</v>
      </c>
      <c r="I68" s="77"/>
      <c r="J68" s="77"/>
      <c r="K68" s="77"/>
      <c r="L68" s="78"/>
      <c r="M68" s="14">
        <f>SUM(M69:M70)</f>
        <v>0</v>
      </c>
      <c r="N68" s="14">
        <f>SUM(N69:N70)</f>
        <v>0</v>
      </c>
      <c r="O68" s="73"/>
    </row>
    <row r="69" spans="1:15" ht="31.5" customHeight="1" x14ac:dyDescent="0.25">
      <c r="A69" s="81"/>
      <c r="B69" s="80"/>
      <c r="C69" s="43"/>
      <c r="D69" s="10" t="s">
        <v>12</v>
      </c>
      <c r="E69" s="12">
        <f t="shared" si="15"/>
        <v>129969.83504999999</v>
      </c>
      <c r="F69" s="13" t="s">
        <v>36</v>
      </c>
      <c r="G69" s="13">
        <f>G72+G78</f>
        <v>129969.83504999999</v>
      </c>
      <c r="H69" s="49">
        <f>H72+H78</f>
        <v>0</v>
      </c>
      <c r="I69" s="50"/>
      <c r="J69" s="50"/>
      <c r="K69" s="50"/>
      <c r="L69" s="51"/>
      <c r="M69" s="13">
        <f>M72+M78</f>
        <v>0</v>
      </c>
      <c r="N69" s="13">
        <f>N72+N78</f>
        <v>0</v>
      </c>
      <c r="O69" s="74"/>
    </row>
    <row r="70" spans="1:15" ht="31.5" customHeight="1" x14ac:dyDescent="0.25">
      <c r="A70" s="81"/>
      <c r="B70" s="80"/>
      <c r="C70" s="43"/>
      <c r="D70" s="10" t="s">
        <v>6</v>
      </c>
      <c r="E70" s="12">
        <f t="shared" si="15"/>
        <v>177712.92619999999</v>
      </c>
      <c r="F70" s="13" t="s">
        <v>36</v>
      </c>
      <c r="G70" s="13">
        <f>G73+G79+G85</f>
        <v>177712.92619999999</v>
      </c>
      <c r="H70" s="49">
        <f>H73+H79+H85</f>
        <v>0</v>
      </c>
      <c r="I70" s="50"/>
      <c r="J70" s="50"/>
      <c r="K70" s="50"/>
      <c r="L70" s="51"/>
      <c r="M70" s="13">
        <f>M73+M79</f>
        <v>0</v>
      </c>
      <c r="N70" s="13">
        <f t="shared" ref="N70" si="16">N73+N79+N127+N133</f>
        <v>0</v>
      </c>
      <c r="O70" s="74"/>
    </row>
    <row r="71" spans="1:15" ht="31.5" customHeight="1" x14ac:dyDescent="0.25">
      <c r="A71" s="67" t="s">
        <v>52</v>
      </c>
      <c r="B71" s="57" t="s">
        <v>81</v>
      </c>
      <c r="C71" s="42" t="s">
        <v>42</v>
      </c>
      <c r="D71" s="10" t="s">
        <v>5</v>
      </c>
      <c r="E71" s="12">
        <f t="shared" si="15"/>
        <v>288437.48996000004</v>
      </c>
      <c r="F71" s="25" t="s">
        <v>36</v>
      </c>
      <c r="G71" s="11">
        <f t="shared" ref="G71" si="17">G72+G73</f>
        <v>288437.48996000004</v>
      </c>
      <c r="H71" s="49">
        <v>0</v>
      </c>
      <c r="I71" s="50"/>
      <c r="J71" s="50"/>
      <c r="K71" s="50"/>
      <c r="L71" s="51"/>
      <c r="M71" s="11">
        <f t="shared" ref="M71:N71" si="18">M72+M73</f>
        <v>0</v>
      </c>
      <c r="N71" s="11">
        <f t="shared" si="18"/>
        <v>0</v>
      </c>
      <c r="O71" s="42" t="s">
        <v>67</v>
      </c>
    </row>
    <row r="72" spans="1:15" ht="31.5" customHeight="1" x14ac:dyDescent="0.25">
      <c r="A72" s="68"/>
      <c r="B72" s="58"/>
      <c r="C72" s="43"/>
      <c r="D72" s="10" t="s">
        <v>12</v>
      </c>
      <c r="E72" s="12">
        <f t="shared" si="15"/>
        <v>120783.74588</v>
      </c>
      <c r="F72" s="25" t="s">
        <v>36</v>
      </c>
      <c r="G72" s="11">
        <v>120783.74588</v>
      </c>
      <c r="H72" s="49">
        <v>0</v>
      </c>
      <c r="I72" s="50"/>
      <c r="J72" s="50"/>
      <c r="K72" s="50"/>
      <c r="L72" s="51"/>
      <c r="M72" s="11">
        <v>0</v>
      </c>
      <c r="N72" s="11">
        <v>0</v>
      </c>
      <c r="O72" s="52"/>
    </row>
    <row r="73" spans="1:15" ht="53.25" customHeight="1" x14ac:dyDescent="0.25">
      <c r="A73" s="69"/>
      <c r="B73" s="59"/>
      <c r="C73" s="43"/>
      <c r="D73" s="10" t="s">
        <v>6</v>
      </c>
      <c r="E73" s="12">
        <f t="shared" si="15"/>
        <v>167653.74408</v>
      </c>
      <c r="F73" s="12" t="s">
        <v>36</v>
      </c>
      <c r="G73" s="14">
        <v>167653.74408</v>
      </c>
      <c r="H73" s="49">
        <v>0</v>
      </c>
      <c r="I73" s="50"/>
      <c r="J73" s="50"/>
      <c r="K73" s="50"/>
      <c r="L73" s="51"/>
      <c r="M73" s="14">
        <v>0</v>
      </c>
      <c r="N73" s="12">
        <v>0</v>
      </c>
      <c r="O73" s="52"/>
    </row>
    <row r="74" spans="1:15" ht="27" customHeight="1" x14ac:dyDescent="0.25">
      <c r="A74" s="54"/>
      <c r="B74" s="37" t="s">
        <v>54</v>
      </c>
      <c r="C74" s="54"/>
      <c r="D74" s="63"/>
      <c r="E74" s="60" t="s">
        <v>22</v>
      </c>
      <c r="F74" s="45" t="s">
        <v>37</v>
      </c>
      <c r="G74" s="47" t="s">
        <v>42</v>
      </c>
      <c r="H74" s="60" t="s">
        <v>43</v>
      </c>
      <c r="I74" s="61" t="s">
        <v>23</v>
      </c>
      <c r="J74" s="61"/>
      <c r="K74" s="61"/>
      <c r="L74" s="61"/>
      <c r="M74" s="47" t="s">
        <v>44</v>
      </c>
      <c r="N74" s="47" t="s">
        <v>47</v>
      </c>
      <c r="O74" s="54"/>
    </row>
    <row r="75" spans="1:15" ht="24" customHeight="1" x14ac:dyDescent="0.25">
      <c r="A75" s="54"/>
      <c r="B75" s="37"/>
      <c r="C75" s="54"/>
      <c r="D75" s="63"/>
      <c r="E75" s="38"/>
      <c r="F75" s="46"/>
      <c r="G75" s="48"/>
      <c r="H75" s="38"/>
      <c r="I75" s="12" t="s">
        <v>24</v>
      </c>
      <c r="J75" s="12" t="s">
        <v>25</v>
      </c>
      <c r="K75" s="12" t="s">
        <v>26</v>
      </c>
      <c r="L75" s="12" t="s">
        <v>27</v>
      </c>
      <c r="M75" s="48"/>
      <c r="N75" s="48"/>
      <c r="O75" s="55"/>
    </row>
    <row r="76" spans="1:15" ht="28.5" customHeight="1" x14ac:dyDescent="0.25">
      <c r="A76" s="55"/>
      <c r="B76" s="79"/>
      <c r="C76" s="55"/>
      <c r="D76" s="38"/>
      <c r="E76" s="28">
        <v>2</v>
      </c>
      <c r="F76" s="28" t="s">
        <v>36</v>
      </c>
      <c r="G76" s="17">
        <v>2</v>
      </c>
      <c r="H76" s="28" t="s">
        <v>36</v>
      </c>
      <c r="I76" s="28" t="s">
        <v>36</v>
      </c>
      <c r="J76" s="28" t="s">
        <v>36</v>
      </c>
      <c r="K76" s="28" t="s">
        <v>36</v>
      </c>
      <c r="L76" s="28" t="s">
        <v>36</v>
      </c>
      <c r="M76" s="17" t="s">
        <v>36</v>
      </c>
      <c r="N76" s="17" t="s">
        <v>36</v>
      </c>
      <c r="O76" s="55"/>
    </row>
    <row r="77" spans="1:15" ht="31.5" customHeight="1" x14ac:dyDescent="0.25">
      <c r="A77" s="67" t="s">
        <v>53</v>
      </c>
      <c r="B77" s="57" t="s">
        <v>82</v>
      </c>
      <c r="C77" s="42" t="s">
        <v>42</v>
      </c>
      <c r="D77" s="10" t="s">
        <v>5</v>
      </c>
      <c r="E77" s="11">
        <f>G77+H77+M77+N77</f>
        <v>14721.29711</v>
      </c>
      <c r="F77" s="25" t="s">
        <v>36</v>
      </c>
      <c r="G77" s="11">
        <f>G78+G79</f>
        <v>14721.29711</v>
      </c>
      <c r="H77" s="49">
        <f>H78+H79</f>
        <v>0</v>
      </c>
      <c r="I77" s="50"/>
      <c r="J77" s="50"/>
      <c r="K77" s="50"/>
      <c r="L77" s="51"/>
      <c r="M77" s="11">
        <v>0</v>
      </c>
      <c r="N77" s="11">
        <f t="shared" ref="N77" si="19">N78+N79</f>
        <v>0</v>
      </c>
      <c r="O77" s="42" t="s">
        <v>67</v>
      </c>
    </row>
    <row r="78" spans="1:15" ht="36.75" customHeight="1" x14ac:dyDescent="0.25">
      <c r="A78" s="68"/>
      <c r="B78" s="58"/>
      <c r="C78" s="43"/>
      <c r="D78" s="10" t="s">
        <v>12</v>
      </c>
      <c r="E78" s="11">
        <f>G78+H78+M78+N78</f>
        <v>9186.0891699999993</v>
      </c>
      <c r="F78" s="25" t="s">
        <v>36</v>
      </c>
      <c r="G78" s="11">
        <v>9186.0891699999993</v>
      </c>
      <c r="H78" s="49">
        <v>0</v>
      </c>
      <c r="I78" s="50"/>
      <c r="J78" s="50"/>
      <c r="K78" s="50"/>
      <c r="L78" s="51"/>
      <c r="M78" s="11">
        <v>0</v>
      </c>
      <c r="N78" s="11">
        <v>0</v>
      </c>
      <c r="O78" s="52"/>
    </row>
    <row r="79" spans="1:15" ht="51.75" customHeight="1" x14ac:dyDescent="0.25">
      <c r="A79" s="69"/>
      <c r="B79" s="59"/>
      <c r="C79" s="44"/>
      <c r="D79" s="15" t="s">
        <v>6</v>
      </c>
      <c r="E79" s="12">
        <f>G79+H79+M79+N79</f>
        <v>5535.2079400000002</v>
      </c>
      <c r="F79" s="12" t="s">
        <v>36</v>
      </c>
      <c r="G79" s="14">
        <v>5535.2079400000002</v>
      </c>
      <c r="H79" s="49">
        <v>0</v>
      </c>
      <c r="I79" s="50"/>
      <c r="J79" s="50"/>
      <c r="K79" s="50"/>
      <c r="L79" s="51"/>
      <c r="M79" s="14">
        <v>0</v>
      </c>
      <c r="N79" s="12">
        <v>0</v>
      </c>
      <c r="O79" s="53"/>
    </row>
    <row r="80" spans="1:15" ht="31.5" customHeight="1" x14ac:dyDescent="0.25">
      <c r="A80" s="54"/>
      <c r="B80" s="37" t="s">
        <v>66</v>
      </c>
      <c r="C80" s="54"/>
      <c r="D80" s="63"/>
      <c r="E80" s="60" t="s">
        <v>22</v>
      </c>
      <c r="F80" s="45" t="s">
        <v>37</v>
      </c>
      <c r="G80" s="47" t="s">
        <v>42</v>
      </c>
      <c r="H80" s="60" t="s">
        <v>43</v>
      </c>
      <c r="I80" s="61" t="s">
        <v>23</v>
      </c>
      <c r="J80" s="61"/>
      <c r="K80" s="61"/>
      <c r="L80" s="61"/>
      <c r="M80" s="47" t="s">
        <v>44</v>
      </c>
      <c r="N80" s="47" t="s">
        <v>47</v>
      </c>
      <c r="O80" s="54"/>
    </row>
    <row r="81" spans="1:15" ht="31.5" customHeight="1" x14ac:dyDescent="0.25">
      <c r="A81" s="54"/>
      <c r="B81" s="37"/>
      <c r="C81" s="54"/>
      <c r="D81" s="63"/>
      <c r="E81" s="38"/>
      <c r="F81" s="46"/>
      <c r="G81" s="48"/>
      <c r="H81" s="38"/>
      <c r="I81" s="12" t="s">
        <v>24</v>
      </c>
      <c r="J81" s="12" t="s">
        <v>25</v>
      </c>
      <c r="K81" s="12" t="s">
        <v>26</v>
      </c>
      <c r="L81" s="12" t="s">
        <v>27</v>
      </c>
      <c r="M81" s="48"/>
      <c r="N81" s="48"/>
      <c r="O81" s="55"/>
    </row>
    <row r="82" spans="1:15" ht="56.25" customHeight="1" x14ac:dyDescent="0.25">
      <c r="A82" s="55"/>
      <c r="B82" s="79"/>
      <c r="C82" s="55"/>
      <c r="D82" s="38"/>
      <c r="E82" s="17">
        <v>1</v>
      </c>
      <c r="F82" s="17" t="s">
        <v>36</v>
      </c>
      <c r="G82" s="17">
        <v>1</v>
      </c>
      <c r="H82" s="17" t="s">
        <v>36</v>
      </c>
      <c r="I82" s="17" t="s">
        <v>36</v>
      </c>
      <c r="J82" s="17" t="s">
        <v>36</v>
      </c>
      <c r="K82" s="17" t="s">
        <v>36</v>
      </c>
      <c r="L82" s="17" t="s">
        <v>36</v>
      </c>
      <c r="M82" s="17" t="s">
        <v>36</v>
      </c>
      <c r="N82" s="17" t="s">
        <v>36</v>
      </c>
      <c r="O82" s="55"/>
    </row>
    <row r="83" spans="1:15" ht="36" customHeight="1" x14ac:dyDescent="0.25">
      <c r="A83" s="67" t="s">
        <v>69</v>
      </c>
      <c r="B83" s="86" t="s">
        <v>70</v>
      </c>
      <c r="C83" s="42" t="s">
        <v>42</v>
      </c>
      <c r="D83" s="10" t="s">
        <v>5</v>
      </c>
      <c r="E83" s="11">
        <f>G83+H83+M83+N83</f>
        <v>4523.9741800000002</v>
      </c>
      <c r="F83" s="25" t="s">
        <v>36</v>
      </c>
      <c r="G83" s="11">
        <f>G84+G85</f>
        <v>4523.9741800000002</v>
      </c>
      <c r="H83" s="49">
        <f>H84+H85</f>
        <v>0</v>
      </c>
      <c r="I83" s="50"/>
      <c r="J83" s="50"/>
      <c r="K83" s="50"/>
      <c r="L83" s="51"/>
      <c r="M83" s="11">
        <v>0</v>
      </c>
      <c r="N83" s="11">
        <f t="shared" ref="N83" si="20">N84+N85</f>
        <v>0</v>
      </c>
      <c r="O83" s="42" t="s">
        <v>67</v>
      </c>
    </row>
    <row r="84" spans="1:15" ht="44.25" customHeight="1" x14ac:dyDescent="0.25">
      <c r="A84" s="68"/>
      <c r="B84" s="58"/>
      <c r="C84" s="43"/>
      <c r="D84" s="10" t="s">
        <v>12</v>
      </c>
      <c r="E84" s="11">
        <f>G84+H84+M84+N84</f>
        <v>0</v>
      </c>
      <c r="F84" s="25" t="s">
        <v>36</v>
      </c>
      <c r="G84" s="11">
        <v>0</v>
      </c>
      <c r="H84" s="49">
        <v>0</v>
      </c>
      <c r="I84" s="50"/>
      <c r="J84" s="50"/>
      <c r="K84" s="50"/>
      <c r="L84" s="51"/>
      <c r="M84" s="11">
        <v>0</v>
      </c>
      <c r="N84" s="11">
        <v>0</v>
      </c>
      <c r="O84" s="52"/>
    </row>
    <row r="85" spans="1:15" ht="56.25" customHeight="1" x14ac:dyDescent="0.25">
      <c r="A85" s="69"/>
      <c r="B85" s="59"/>
      <c r="C85" s="44"/>
      <c r="D85" s="10" t="s">
        <v>6</v>
      </c>
      <c r="E85" s="11">
        <f>G85+H85+M85+N85</f>
        <v>4523.9741800000002</v>
      </c>
      <c r="F85" s="12" t="s">
        <v>36</v>
      </c>
      <c r="G85" s="14">
        <v>4523.9741800000002</v>
      </c>
      <c r="H85" s="49">
        <v>0</v>
      </c>
      <c r="I85" s="50"/>
      <c r="J85" s="50"/>
      <c r="K85" s="50"/>
      <c r="L85" s="51"/>
      <c r="M85" s="14">
        <v>0</v>
      </c>
      <c r="N85" s="12">
        <v>0</v>
      </c>
      <c r="O85" s="52"/>
    </row>
    <row r="86" spans="1:15" ht="30.75" customHeight="1" x14ac:dyDescent="0.25">
      <c r="A86" s="54"/>
      <c r="B86" s="37" t="s">
        <v>71</v>
      </c>
      <c r="C86" s="54"/>
      <c r="D86" s="63"/>
      <c r="E86" s="60" t="s">
        <v>22</v>
      </c>
      <c r="F86" s="45" t="s">
        <v>37</v>
      </c>
      <c r="G86" s="47" t="s">
        <v>42</v>
      </c>
      <c r="H86" s="60" t="s">
        <v>43</v>
      </c>
      <c r="I86" s="61" t="s">
        <v>23</v>
      </c>
      <c r="J86" s="61"/>
      <c r="K86" s="61"/>
      <c r="L86" s="61"/>
      <c r="M86" s="47" t="s">
        <v>44</v>
      </c>
      <c r="N86" s="47" t="s">
        <v>47</v>
      </c>
      <c r="O86" s="54"/>
    </row>
    <row r="87" spans="1:15" ht="36" customHeight="1" x14ac:dyDescent="0.25">
      <c r="A87" s="54"/>
      <c r="B87" s="37"/>
      <c r="C87" s="54"/>
      <c r="D87" s="63"/>
      <c r="E87" s="38"/>
      <c r="F87" s="46"/>
      <c r="G87" s="48"/>
      <c r="H87" s="38"/>
      <c r="I87" s="12" t="s">
        <v>24</v>
      </c>
      <c r="J87" s="12" t="s">
        <v>25</v>
      </c>
      <c r="K87" s="12" t="s">
        <v>26</v>
      </c>
      <c r="L87" s="12" t="s">
        <v>27</v>
      </c>
      <c r="M87" s="48"/>
      <c r="N87" s="48"/>
      <c r="O87" s="55"/>
    </row>
    <row r="88" spans="1:15" ht="33.75" customHeight="1" x14ac:dyDescent="0.25">
      <c r="A88" s="55"/>
      <c r="B88" s="79"/>
      <c r="C88" s="55"/>
      <c r="D88" s="38"/>
      <c r="E88" s="17" t="s">
        <v>36</v>
      </c>
      <c r="F88" s="17" t="s">
        <v>36</v>
      </c>
      <c r="G88" s="17" t="s">
        <v>36</v>
      </c>
      <c r="H88" s="17" t="s">
        <v>36</v>
      </c>
      <c r="I88" s="17" t="s">
        <v>36</v>
      </c>
      <c r="J88" s="17" t="s">
        <v>36</v>
      </c>
      <c r="K88" s="17" t="s">
        <v>36</v>
      </c>
      <c r="L88" s="17" t="s">
        <v>36</v>
      </c>
      <c r="M88" s="17" t="s">
        <v>36</v>
      </c>
      <c r="N88" s="17" t="s">
        <v>36</v>
      </c>
      <c r="O88" s="55"/>
    </row>
    <row r="89" spans="1:15" ht="30.75" customHeight="1" x14ac:dyDescent="0.25">
      <c r="A89" s="67" t="s">
        <v>21</v>
      </c>
      <c r="B89" s="57" t="s">
        <v>83</v>
      </c>
      <c r="C89" s="42" t="s">
        <v>42</v>
      </c>
      <c r="D89" s="15" t="s">
        <v>5</v>
      </c>
      <c r="E89" s="12">
        <f>SUM(E90:E91)</f>
        <v>954920.06845000014</v>
      </c>
      <c r="F89" s="12" t="s">
        <v>36</v>
      </c>
      <c r="G89" s="14">
        <f>SUM(G90:G91)</f>
        <v>868320.02599000023</v>
      </c>
      <c r="H89" s="49">
        <f>H90+H91</f>
        <v>86600.042459999997</v>
      </c>
      <c r="I89" s="77"/>
      <c r="J89" s="77"/>
      <c r="K89" s="77"/>
      <c r="L89" s="78"/>
      <c r="M89" s="14">
        <f>SUM(M90:M91)</f>
        <v>0</v>
      </c>
      <c r="N89" s="14">
        <f>SUM(N90:N91)</f>
        <v>0</v>
      </c>
      <c r="O89" s="73"/>
    </row>
    <row r="90" spans="1:15" ht="36.75" customHeight="1" x14ac:dyDescent="0.25">
      <c r="A90" s="81"/>
      <c r="B90" s="80"/>
      <c r="C90" s="43"/>
      <c r="D90" s="10" t="s">
        <v>12</v>
      </c>
      <c r="E90" s="12">
        <f>G90+H90+M90+N90</f>
        <v>757680.71996000013</v>
      </c>
      <c r="F90" s="13" t="s">
        <v>36</v>
      </c>
      <c r="G90" s="13">
        <f t="shared" ref="G90" si="21">G93+G99+G105+G111+G117</f>
        <v>707992.24537000014</v>
      </c>
      <c r="H90" s="49">
        <f>H93+H99+H105+H111+H117</f>
        <v>49688.474590000005</v>
      </c>
      <c r="I90" s="50"/>
      <c r="J90" s="50"/>
      <c r="K90" s="50"/>
      <c r="L90" s="51"/>
      <c r="M90" s="13">
        <f t="shared" ref="M90:N91" si="22">M93+M99+M105+M111+M117</f>
        <v>0</v>
      </c>
      <c r="N90" s="13">
        <f t="shared" si="22"/>
        <v>0</v>
      </c>
      <c r="O90" s="74"/>
    </row>
    <row r="91" spans="1:15" ht="49.5" customHeight="1" x14ac:dyDescent="0.25">
      <c r="A91" s="81"/>
      <c r="B91" s="80"/>
      <c r="C91" s="43"/>
      <c r="D91" s="10" t="s">
        <v>6</v>
      </c>
      <c r="E91" s="12">
        <f>G91+H91+M91+N91</f>
        <v>197239.34849000003</v>
      </c>
      <c r="F91" s="13" t="s">
        <v>36</v>
      </c>
      <c r="G91" s="13">
        <f t="shared" ref="G91" si="23">G94+G100+G106+G112+G118</f>
        <v>160327.78062000003</v>
      </c>
      <c r="H91" s="49">
        <f>H94+H100+H106+H112+H118</f>
        <v>36911.567869999999</v>
      </c>
      <c r="I91" s="50"/>
      <c r="J91" s="50"/>
      <c r="K91" s="50"/>
      <c r="L91" s="51"/>
      <c r="M91" s="13">
        <f t="shared" si="22"/>
        <v>0</v>
      </c>
      <c r="N91" s="13">
        <f t="shared" si="22"/>
        <v>0</v>
      </c>
      <c r="O91" s="74"/>
    </row>
    <row r="92" spans="1:15" ht="42" customHeight="1" x14ac:dyDescent="0.25">
      <c r="A92" s="67" t="s">
        <v>38</v>
      </c>
      <c r="B92" s="57" t="s">
        <v>84</v>
      </c>
      <c r="C92" s="42" t="s">
        <v>42</v>
      </c>
      <c r="D92" s="10" t="s">
        <v>5</v>
      </c>
      <c r="E92" s="11">
        <f t="shared" ref="E92" si="24">E93+E94</f>
        <v>646659.77182000002</v>
      </c>
      <c r="F92" s="25" t="s">
        <v>36</v>
      </c>
      <c r="G92" s="11">
        <f t="shared" ref="G92" si="25">G93+G94</f>
        <v>590407.54315000004</v>
      </c>
      <c r="H92" s="49">
        <f>H93+H94</f>
        <v>56252.228670000004</v>
      </c>
      <c r="I92" s="50"/>
      <c r="J92" s="50"/>
      <c r="K92" s="50"/>
      <c r="L92" s="51"/>
      <c r="M92" s="11">
        <f t="shared" ref="M92:N92" si="26">M93+M94</f>
        <v>0</v>
      </c>
      <c r="N92" s="11">
        <f t="shared" si="26"/>
        <v>0</v>
      </c>
      <c r="O92" s="42" t="s">
        <v>67</v>
      </c>
    </row>
    <row r="93" spans="1:15" ht="31.5" customHeight="1" x14ac:dyDescent="0.25">
      <c r="A93" s="68"/>
      <c r="B93" s="58"/>
      <c r="C93" s="43"/>
      <c r="D93" s="10" t="s">
        <v>12</v>
      </c>
      <c r="E93" s="11">
        <f>G93+H93+M93+N93</f>
        <v>567973.56732000003</v>
      </c>
      <c r="F93" s="25" t="s">
        <v>36</v>
      </c>
      <c r="G93" s="11">
        <v>522568.60155000002</v>
      </c>
      <c r="H93" s="49">
        <v>45404.965770000003</v>
      </c>
      <c r="I93" s="50"/>
      <c r="J93" s="50"/>
      <c r="K93" s="50"/>
      <c r="L93" s="51"/>
      <c r="M93" s="11">
        <v>0</v>
      </c>
      <c r="N93" s="11">
        <v>0</v>
      </c>
      <c r="O93" s="52"/>
    </row>
    <row r="94" spans="1:15" ht="48.75" customHeight="1" x14ac:dyDescent="0.25">
      <c r="A94" s="69"/>
      <c r="B94" s="59"/>
      <c r="C94" s="44"/>
      <c r="D94" s="10" t="s">
        <v>6</v>
      </c>
      <c r="E94" s="11">
        <f>G94+H94+M94+N94</f>
        <v>78686.204500000007</v>
      </c>
      <c r="F94" s="12" t="s">
        <v>36</v>
      </c>
      <c r="G94" s="14">
        <v>67838.941600000006</v>
      </c>
      <c r="H94" s="49">
        <v>10847.2629</v>
      </c>
      <c r="I94" s="50"/>
      <c r="J94" s="50"/>
      <c r="K94" s="50"/>
      <c r="L94" s="51"/>
      <c r="M94" s="14">
        <v>0</v>
      </c>
      <c r="N94" s="12">
        <v>0</v>
      </c>
      <c r="O94" s="52"/>
    </row>
    <row r="95" spans="1:15" ht="24" customHeight="1" x14ac:dyDescent="0.25">
      <c r="A95" s="54"/>
      <c r="B95" s="37" t="s">
        <v>68</v>
      </c>
      <c r="C95" s="54"/>
      <c r="D95" s="63"/>
      <c r="E95" s="60" t="s">
        <v>22</v>
      </c>
      <c r="F95" s="45" t="s">
        <v>37</v>
      </c>
      <c r="G95" s="47" t="s">
        <v>42</v>
      </c>
      <c r="H95" s="60" t="s">
        <v>43</v>
      </c>
      <c r="I95" s="61" t="s">
        <v>23</v>
      </c>
      <c r="J95" s="61"/>
      <c r="K95" s="61"/>
      <c r="L95" s="61"/>
      <c r="M95" s="47" t="s">
        <v>44</v>
      </c>
      <c r="N95" s="47" t="s">
        <v>47</v>
      </c>
      <c r="O95" s="54"/>
    </row>
    <row r="96" spans="1:15" ht="39.75" customHeight="1" x14ac:dyDescent="0.25">
      <c r="A96" s="54"/>
      <c r="B96" s="37"/>
      <c r="C96" s="54"/>
      <c r="D96" s="63"/>
      <c r="E96" s="38"/>
      <c r="F96" s="46"/>
      <c r="G96" s="48"/>
      <c r="H96" s="38"/>
      <c r="I96" s="12" t="s">
        <v>24</v>
      </c>
      <c r="J96" s="12" t="s">
        <v>25</v>
      </c>
      <c r="K96" s="12" t="s">
        <v>26</v>
      </c>
      <c r="L96" s="12" t="s">
        <v>27</v>
      </c>
      <c r="M96" s="48"/>
      <c r="N96" s="48"/>
      <c r="O96" s="55"/>
    </row>
    <row r="97" spans="1:15" ht="36.75" customHeight="1" x14ac:dyDescent="0.25">
      <c r="A97" s="55"/>
      <c r="B97" s="79"/>
      <c r="C97" s="55"/>
      <c r="D97" s="38"/>
      <c r="E97" s="17">
        <v>3</v>
      </c>
      <c r="F97" s="17" t="s">
        <v>36</v>
      </c>
      <c r="G97" s="17">
        <v>1</v>
      </c>
      <c r="H97" s="17">
        <v>2</v>
      </c>
      <c r="I97" s="17">
        <v>2</v>
      </c>
      <c r="J97" s="17">
        <v>2</v>
      </c>
      <c r="K97" s="17">
        <v>2</v>
      </c>
      <c r="L97" s="17">
        <v>2</v>
      </c>
      <c r="M97" s="17" t="s">
        <v>36</v>
      </c>
      <c r="N97" s="17" t="s">
        <v>36</v>
      </c>
      <c r="O97" s="55"/>
    </row>
    <row r="98" spans="1:15" ht="40.5" customHeight="1" x14ac:dyDescent="0.25">
      <c r="A98" s="67" t="s">
        <v>39</v>
      </c>
      <c r="B98" s="57" t="s">
        <v>85</v>
      </c>
      <c r="C98" s="42" t="s">
        <v>42</v>
      </c>
      <c r="D98" s="10" t="s">
        <v>5</v>
      </c>
      <c r="E98" s="11">
        <f t="shared" ref="E98" si="27">E99+E100</f>
        <v>74005.780719999995</v>
      </c>
      <c r="F98" s="25" t="s">
        <v>36</v>
      </c>
      <c r="G98" s="11">
        <f t="shared" ref="G98" si="28">G99+G100</f>
        <v>74005.780719999995</v>
      </c>
      <c r="H98" s="49">
        <f>H99+H100</f>
        <v>0</v>
      </c>
      <c r="I98" s="50"/>
      <c r="J98" s="50"/>
      <c r="K98" s="50"/>
      <c r="L98" s="51"/>
      <c r="M98" s="11">
        <f t="shared" ref="M98:N98" si="29">M99+M100</f>
        <v>0</v>
      </c>
      <c r="N98" s="11">
        <f t="shared" si="29"/>
        <v>0</v>
      </c>
      <c r="O98" s="42" t="s">
        <v>67</v>
      </c>
    </row>
    <row r="99" spans="1:15" ht="36" customHeight="1" x14ac:dyDescent="0.25">
      <c r="A99" s="68"/>
      <c r="B99" s="58"/>
      <c r="C99" s="43"/>
      <c r="D99" s="10" t="s">
        <v>12</v>
      </c>
      <c r="E99" s="11">
        <f>G99+H99+M99+N99</f>
        <v>44375.369149999999</v>
      </c>
      <c r="F99" s="25" t="s">
        <v>36</v>
      </c>
      <c r="G99" s="11">
        <v>44375.369149999999</v>
      </c>
      <c r="H99" s="49">
        <v>0</v>
      </c>
      <c r="I99" s="50"/>
      <c r="J99" s="50"/>
      <c r="K99" s="50"/>
      <c r="L99" s="51"/>
      <c r="M99" s="11">
        <v>0</v>
      </c>
      <c r="N99" s="11">
        <v>0</v>
      </c>
      <c r="O99" s="52"/>
    </row>
    <row r="100" spans="1:15" ht="48.75" customHeight="1" x14ac:dyDescent="0.25">
      <c r="A100" s="69"/>
      <c r="B100" s="59"/>
      <c r="C100" s="44"/>
      <c r="D100" s="15" t="s">
        <v>6</v>
      </c>
      <c r="E100" s="12">
        <f>G100+H100+M100+N100</f>
        <v>29630.41157</v>
      </c>
      <c r="F100" s="12" t="s">
        <v>36</v>
      </c>
      <c r="G100" s="14">
        <v>29630.41157</v>
      </c>
      <c r="H100" s="49">
        <v>0</v>
      </c>
      <c r="I100" s="50"/>
      <c r="J100" s="50"/>
      <c r="K100" s="50"/>
      <c r="L100" s="51"/>
      <c r="M100" s="14">
        <v>0</v>
      </c>
      <c r="N100" s="12">
        <v>0</v>
      </c>
      <c r="O100" s="53"/>
    </row>
    <row r="101" spans="1:15" ht="34.5" customHeight="1" x14ac:dyDescent="0.25">
      <c r="A101" s="54"/>
      <c r="B101" s="37" t="s">
        <v>62</v>
      </c>
      <c r="C101" s="54"/>
      <c r="D101" s="63"/>
      <c r="E101" s="60" t="s">
        <v>22</v>
      </c>
      <c r="F101" s="45" t="s">
        <v>37</v>
      </c>
      <c r="G101" s="47" t="s">
        <v>42</v>
      </c>
      <c r="H101" s="60" t="s">
        <v>43</v>
      </c>
      <c r="I101" s="61" t="s">
        <v>23</v>
      </c>
      <c r="J101" s="61"/>
      <c r="K101" s="61"/>
      <c r="L101" s="61"/>
      <c r="M101" s="47" t="s">
        <v>44</v>
      </c>
      <c r="N101" s="47" t="s">
        <v>47</v>
      </c>
      <c r="O101" s="54"/>
    </row>
    <row r="102" spans="1:15" ht="30" customHeight="1" x14ac:dyDescent="0.25">
      <c r="A102" s="54"/>
      <c r="B102" s="37"/>
      <c r="C102" s="54"/>
      <c r="D102" s="63"/>
      <c r="E102" s="38"/>
      <c r="F102" s="46"/>
      <c r="G102" s="48"/>
      <c r="H102" s="38"/>
      <c r="I102" s="12" t="s">
        <v>24</v>
      </c>
      <c r="J102" s="12" t="s">
        <v>25</v>
      </c>
      <c r="K102" s="12" t="s">
        <v>26</v>
      </c>
      <c r="L102" s="12" t="s">
        <v>27</v>
      </c>
      <c r="M102" s="48"/>
      <c r="N102" s="48"/>
      <c r="O102" s="55"/>
    </row>
    <row r="103" spans="1:15" ht="40.5" customHeight="1" x14ac:dyDescent="0.25">
      <c r="A103" s="55"/>
      <c r="B103" s="79"/>
      <c r="C103" s="55"/>
      <c r="D103" s="38"/>
      <c r="E103" s="17">
        <v>3</v>
      </c>
      <c r="F103" s="17" t="s">
        <v>36</v>
      </c>
      <c r="G103" s="17">
        <v>3</v>
      </c>
      <c r="H103" s="17" t="s">
        <v>36</v>
      </c>
      <c r="I103" s="17" t="s">
        <v>36</v>
      </c>
      <c r="J103" s="17" t="s">
        <v>36</v>
      </c>
      <c r="K103" s="17" t="s">
        <v>36</v>
      </c>
      <c r="L103" s="17" t="s">
        <v>36</v>
      </c>
      <c r="M103" s="17" t="s">
        <v>36</v>
      </c>
      <c r="N103" s="17" t="s">
        <v>36</v>
      </c>
      <c r="O103" s="55"/>
    </row>
    <row r="104" spans="1:15" ht="40.5" customHeight="1" x14ac:dyDescent="0.25">
      <c r="A104" s="67" t="s">
        <v>55</v>
      </c>
      <c r="B104" s="57" t="s">
        <v>86</v>
      </c>
      <c r="C104" s="42" t="s">
        <v>42</v>
      </c>
      <c r="D104" s="10" t="s">
        <v>5</v>
      </c>
      <c r="E104" s="11">
        <f t="shared" ref="E104" si="30">E105+E106</f>
        <v>33614.26829</v>
      </c>
      <c r="F104" s="25" t="s">
        <v>36</v>
      </c>
      <c r="G104" s="11">
        <f t="shared" ref="G104" si="31">G105+G106</f>
        <v>33614.26829</v>
      </c>
      <c r="H104" s="49">
        <f>H105+H106</f>
        <v>0</v>
      </c>
      <c r="I104" s="50"/>
      <c r="J104" s="50"/>
      <c r="K104" s="50"/>
      <c r="L104" s="51"/>
      <c r="M104" s="11">
        <f t="shared" ref="M104:N104" si="32">M105+M106</f>
        <v>0</v>
      </c>
      <c r="N104" s="11">
        <f t="shared" si="32"/>
        <v>0</v>
      </c>
      <c r="O104" s="42" t="s">
        <v>67</v>
      </c>
    </row>
    <row r="105" spans="1:15" ht="43.5" customHeight="1" x14ac:dyDescent="0.25">
      <c r="A105" s="68"/>
      <c r="B105" s="58"/>
      <c r="C105" s="43"/>
      <c r="D105" s="10" t="s">
        <v>12</v>
      </c>
      <c r="E105" s="11">
        <f>G105+H105+M105+N105</f>
        <v>30252.840660000002</v>
      </c>
      <c r="F105" s="25" t="s">
        <v>36</v>
      </c>
      <c r="G105" s="11">
        <v>30252.840660000002</v>
      </c>
      <c r="H105" s="49">
        <v>0</v>
      </c>
      <c r="I105" s="50"/>
      <c r="J105" s="50"/>
      <c r="K105" s="50"/>
      <c r="L105" s="51"/>
      <c r="M105" s="11">
        <v>0</v>
      </c>
      <c r="N105" s="11">
        <v>0</v>
      </c>
      <c r="O105" s="52"/>
    </row>
    <row r="106" spans="1:15" ht="49.5" customHeight="1" x14ac:dyDescent="0.25">
      <c r="A106" s="69"/>
      <c r="B106" s="59"/>
      <c r="C106" s="44"/>
      <c r="D106" s="10" t="s">
        <v>6</v>
      </c>
      <c r="E106" s="11">
        <f>G106+H106+M106+N106</f>
        <v>3361.4276300000001</v>
      </c>
      <c r="F106" s="12" t="s">
        <v>36</v>
      </c>
      <c r="G106" s="14">
        <v>3361.4276300000001</v>
      </c>
      <c r="H106" s="49">
        <v>0</v>
      </c>
      <c r="I106" s="50"/>
      <c r="J106" s="50"/>
      <c r="K106" s="50"/>
      <c r="L106" s="51"/>
      <c r="M106" s="14">
        <v>0</v>
      </c>
      <c r="N106" s="12">
        <v>0</v>
      </c>
      <c r="O106" s="52"/>
    </row>
    <row r="107" spans="1:15" ht="33.75" customHeight="1" x14ac:dyDescent="0.25">
      <c r="A107" s="54"/>
      <c r="B107" s="37" t="s">
        <v>63</v>
      </c>
      <c r="C107" s="54"/>
      <c r="D107" s="63"/>
      <c r="E107" s="60" t="s">
        <v>22</v>
      </c>
      <c r="F107" s="45" t="s">
        <v>37</v>
      </c>
      <c r="G107" s="47" t="s">
        <v>42</v>
      </c>
      <c r="H107" s="60" t="s">
        <v>43</v>
      </c>
      <c r="I107" s="61" t="s">
        <v>23</v>
      </c>
      <c r="J107" s="61"/>
      <c r="K107" s="61"/>
      <c r="L107" s="61"/>
      <c r="M107" s="47" t="s">
        <v>44</v>
      </c>
      <c r="N107" s="47" t="s">
        <v>47</v>
      </c>
      <c r="O107" s="54"/>
    </row>
    <row r="108" spans="1:15" ht="36" customHeight="1" x14ac:dyDescent="0.25">
      <c r="A108" s="54"/>
      <c r="B108" s="37"/>
      <c r="C108" s="54"/>
      <c r="D108" s="63"/>
      <c r="E108" s="38"/>
      <c r="F108" s="46"/>
      <c r="G108" s="48"/>
      <c r="H108" s="38"/>
      <c r="I108" s="12" t="s">
        <v>24</v>
      </c>
      <c r="J108" s="12" t="s">
        <v>25</v>
      </c>
      <c r="K108" s="12" t="s">
        <v>26</v>
      </c>
      <c r="L108" s="12" t="s">
        <v>27</v>
      </c>
      <c r="M108" s="48"/>
      <c r="N108" s="48"/>
      <c r="O108" s="55"/>
    </row>
    <row r="109" spans="1:15" ht="30" customHeight="1" x14ac:dyDescent="0.25">
      <c r="A109" s="55"/>
      <c r="B109" s="79"/>
      <c r="C109" s="55"/>
      <c r="D109" s="38"/>
      <c r="E109" s="17">
        <v>2</v>
      </c>
      <c r="F109" s="17" t="s">
        <v>36</v>
      </c>
      <c r="G109" s="17">
        <v>2</v>
      </c>
      <c r="H109" s="17" t="s">
        <v>36</v>
      </c>
      <c r="I109" s="17" t="s">
        <v>36</v>
      </c>
      <c r="J109" s="17" t="s">
        <v>36</v>
      </c>
      <c r="K109" s="17" t="s">
        <v>36</v>
      </c>
      <c r="L109" s="17" t="s">
        <v>36</v>
      </c>
      <c r="M109" s="17" t="s">
        <v>36</v>
      </c>
      <c r="N109" s="17" t="s">
        <v>36</v>
      </c>
      <c r="O109" s="55"/>
    </row>
    <row r="110" spans="1:15" ht="34.5" customHeight="1" x14ac:dyDescent="0.25">
      <c r="A110" s="67" t="s">
        <v>56</v>
      </c>
      <c r="B110" s="57" t="s">
        <v>87</v>
      </c>
      <c r="C110" s="42" t="s">
        <v>42</v>
      </c>
      <c r="D110" s="10" t="s">
        <v>5</v>
      </c>
      <c r="E110" s="11">
        <f t="shared" ref="E110" si="33">E111+E112</f>
        <v>110263.00706999999</v>
      </c>
      <c r="F110" s="25" t="s">
        <v>36</v>
      </c>
      <c r="G110" s="11">
        <f t="shared" ref="G110" si="34">G111+G112</f>
        <v>97942.744609999994</v>
      </c>
      <c r="H110" s="49">
        <f>H111+H112</f>
        <v>12320.26246</v>
      </c>
      <c r="I110" s="50"/>
      <c r="J110" s="50"/>
      <c r="K110" s="50"/>
      <c r="L110" s="51"/>
      <c r="M110" s="11">
        <f t="shared" ref="M110:N110" si="35">M111+M112</f>
        <v>0</v>
      </c>
      <c r="N110" s="11">
        <f t="shared" si="35"/>
        <v>0</v>
      </c>
      <c r="O110" s="42" t="s">
        <v>67</v>
      </c>
    </row>
    <row r="111" spans="1:15" ht="36" customHeight="1" x14ac:dyDescent="0.25">
      <c r="A111" s="68"/>
      <c r="B111" s="58"/>
      <c r="C111" s="43"/>
      <c r="D111" s="10" t="s">
        <v>12</v>
      </c>
      <c r="E111" s="11">
        <f>G111+H111</f>
        <v>46986.309480000004</v>
      </c>
      <c r="F111" s="25" t="s">
        <v>36</v>
      </c>
      <c r="G111" s="11">
        <v>45680.713710000004</v>
      </c>
      <c r="H111" s="49">
        <v>1305.5957699999999</v>
      </c>
      <c r="I111" s="50"/>
      <c r="J111" s="50"/>
      <c r="K111" s="50"/>
      <c r="L111" s="51"/>
      <c r="M111" s="11">
        <v>0</v>
      </c>
      <c r="N111" s="11">
        <v>0</v>
      </c>
      <c r="O111" s="52"/>
    </row>
    <row r="112" spans="1:15" ht="56.25" customHeight="1" x14ac:dyDescent="0.25">
      <c r="A112" s="69"/>
      <c r="B112" s="59"/>
      <c r="C112" s="44"/>
      <c r="D112" s="10" t="s">
        <v>6</v>
      </c>
      <c r="E112" s="11">
        <f>G112+H112+M112+N112</f>
        <v>63276.697589999996</v>
      </c>
      <c r="F112" s="12" t="s">
        <v>36</v>
      </c>
      <c r="G112" s="14">
        <v>52262.030899999998</v>
      </c>
      <c r="H112" s="49">
        <v>11014.66669</v>
      </c>
      <c r="I112" s="50"/>
      <c r="J112" s="50"/>
      <c r="K112" s="50"/>
      <c r="L112" s="51"/>
      <c r="M112" s="14">
        <v>0</v>
      </c>
      <c r="N112" s="12">
        <v>0</v>
      </c>
      <c r="O112" s="52"/>
    </row>
    <row r="113" spans="1:15" ht="36" customHeight="1" x14ac:dyDescent="0.25">
      <c r="A113" s="54"/>
      <c r="B113" s="37" t="s">
        <v>65</v>
      </c>
      <c r="C113" s="54"/>
      <c r="D113" s="63"/>
      <c r="E113" s="60" t="s">
        <v>22</v>
      </c>
      <c r="F113" s="45" t="s">
        <v>37</v>
      </c>
      <c r="G113" s="47" t="s">
        <v>42</v>
      </c>
      <c r="H113" s="60" t="s">
        <v>43</v>
      </c>
      <c r="I113" s="61" t="s">
        <v>23</v>
      </c>
      <c r="J113" s="61"/>
      <c r="K113" s="61"/>
      <c r="L113" s="61"/>
      <c r="M113" s="47" t="s">
        <v>44</v>
      </c>
      <c r="N113" s="47" t="s">
        <v>47</v>
      </c>
      <c r="O113" s="54"/>
    </row>
    <row r="114" spans="1:15" ht="22.15" customHeight="1" x14ac:dyDescent="0.25">
      <c r="A114" s="54"/>
      <c r="B114" s="37"/>
      <c r="C114" s="54"/>
      <c r="D114" s="63"/>
      <c r="E114" s="38"/>
      <c r="F114" s="46"/>
      <c r="G114" s="48"/>
      <c r="H114" s="38"/>
      <c r="I114" s="12" t="s">
        <v>24</v>
      </c>
      <c r="J114" s="12" t="s">
        <v>25</v>
      </c>
      <c r="K114" s="12" t="s">
        <v>26</v>
      </c>
      <c r="L114" s="12" t="s">
        <v>27</v>
      </c>
      <c r="M114" s="48"/>
      <c r="N114" s="48"/>
      <c r="O114" s="55"/>
    </row>
    <row r="115" spans="1:15" ht="30" customHeight="1" x14ac:dyDescent="0.25">
      <c r="A115" s="55"/>
      <c r="B115" s="79"/>
      <c r="C115" s="55"/>
      <c r="D115" s="38"/>
      <c r="E115" s="17">
        <v>3</v>
      </c>
      <c r="F115" s="17" t="s">
        <v>36</v>
      </c>
      <c r="G115" s="17">
        <v>1</v>
      </c>
      <c r="H115" s="17">
        <v>2</v>
      </c>
      <c r="I115" s="17">
        <v>2</v>
      </c>
      <c r="J115" s="17">
        <v>2</v>
      </c>
      <c r="K115" s="17">
        <v>2</v>
      </c>
      <c r="L115" s="17">
        <v>2</v>
      </c>
      <c r="M115" s="17" t="s">
        <v>36</v>
      </c>
      <c r="N115" s="17" t="s">
        <v>36</v>
      </c>
      <c r="O115" s="55"/>
    </row>
    <row r="116" spans="1:15" ht="30" customHeight="1" x14ac:dyDescent="0.25">
      <c r="A116" s="67" t="s">
        <v>57</v>
      </c>
      <c r="B116" s="57" t="s">
        <v>88</v>
      </c>
      <c r="C116" s="42" t="s">
        <v>42</v>
      </c>
      <c r="D116" s="10" t="s">
        <v>5</v>
      </c>
      <c r="E116" s="11">
        <f>G116+H116+M116+N116</f>
        <v>90377.240550000002</v>
      </c>
      <c r="F116" s="25" t="s">
        <v>36</v>
      </c>
      <c r="G116" s="11">
        <f t="shared" ref="G116" si="36">G117+G118</f>
        <v>72349.68922</v>
      </c>
      <c r="H116" s="49">
        <f>H117+H118</f>
        <v>18027.551329999998</v>
      </c>
      <c r="I116" s="50"/>
      <c r="J116" s="50"/>
      <c r="K116" s="50"/>
      <c r="L116" s="51"/>
      <c r="M116" s="11">
        <f t="shared" ref="M116:N116" si="37">M117+M118</f>
        <v>0</v>
      </c>
      <c r="N116" s="11">
        <f t="shared" si="37"/>
        <v>0</v>
      </c>
      <c r="O116" s="42" t="s">
        <v>67</v>
      </c>
    </row>
    <row r="117" spans="1:15" ht="43.5" customHeight="1" x14ac:dyDescent="0.25">
      <c r="A117" s="68"/>
      <c r="B117" s="58"/>
      <c r="C117" s="43"/>
      <c r="D117" s="10" t="s">
        <v>12</v>
      </c>
      <c r="E117" s="11">
        <f>G117+H117+M117+N117</f>
        <v>68092.633350000004</v>
      </c>
      <c r="F117" s="25" t="s">
        <v>36</v>
      </c>
      <c r="G117" s="11">
        <v>65114.720300000001</v>
      </c>
      <c r="H117" s="49">
        <v>2977.9130500000001</v>
      </c>
      <c r="I117" s="50"/>
      <c r="J117" s="50"/>
      <c r="K117" s="50"/>
      <c r="L117" s="51"/>
      <c r="M117" s="11">
        <v>0</v>
      </c>
      <c r="N117" s="11">
        <v>0</v>
      </c>
      <c r="O117" s="52"/>
    </row>
    <row r="118" spans="1:15" ht="48.75" customHeight="1" x14ac:dyDescent="0.25">
      <c r="A118" s="69"/>
      <c r="B118" s="59"/>
      <c r="C118" s="44"/>
      <c r="D118" s="10" t="s">
        <v>6</v>
      </c>
      <c r="E118" s="11">
        <f>G118+H118+M118+N118</f>
        <v>22284.607199999999</v>
      </c>
      <c r="F118" s="12" t="s">
        <v>36</v>
      </c>
      <c r="G118" s="14">
        <v>7234.9689200000003</v>
      </c>
      <c r="H118" s="49">
        <v>15049.638279999999</v>
      </c>
      <c r="I118" s="50"/>
      <c r="J118" s="50"/>
      <c r="K118" s="50"/>
      <c r="L118" s="51"/>
      <c r="M118" s="14">
        <v>0</v>
      </c>
      <c r="N118" s="12">
        <v>0</v>
      </c>
      <c r="O118" s="52"/>
    </row>
    <row r="119" spans="1:15" ht="34.5" customHeight="1" x14ac:dyDescent="0.25">
      <c r="A119" s="54"/>
      <c r="B119" s="37" t="s">
        <v>64</v>
      </c>
      <c r="C119" s="54"/>
      <c r="D119" s="63"/>
      <c r="E119" s="60" t="s">
        <v>22</v>
      </c>
      <c r="F119" s="45" t="s">
        <v>37</v>
      </c>
      <c r="G119" s="47" t="s">
        <v>42</v>
      </c>
      <c r="H119" s="60" t="s">
        <v>43</v>
      </c>
      <c r="I119" s="61" t="s">
        <v>23</v>
      </c>
      <c r="J119" s="61"/>
      <c r="K119" s="61"/>
      <c r="L119" s="61"/>
      <c r="M119" s="47" t="s">
        <v>44</v>
      </c>
      <c r="N119" s="47" t="s">
        <v>47</v>
      </c>
      <c r="O119" s="54"/>
    </row>
    <row r="120" spans="1:15" ht="33" customHeight="1" x14ac:dyDescent="0.25">
      <c r="A120" s="54"/>
      <c r="B120" s="37"/>
      <c r="C120" s="54"/>
      <c r="D120" s="63"/>
      <c r="E120" s="38"/>
      <c r="F120" s="46"/>
      <c r="G120" s="48"/>
      <c r="H120" s="38"/>
      <c r="I120" s="12" t="s">
        <v>24</v>
      </c>
      <c r="J120" s="12" t="s">
        <v>25</v>
      </c>
      <c r="K120" s="12" t="s">
        <v>26</v>
      </c>
      <c r="L120" s="12" t="s">
        <v>27</v>
      </c>
      <c r="M120" s="48"/>
      <c r="N120" s="48"/>
      <c r="O120" s="55"/>
    </row>
    <row r="121" spans="1:15" ht="36" customHeight="1" x14ac:dyDescent="0.25">
      <c r="A121" s="55"/>
      <c r="B121" s="79"/>
      <c r="C121" s="55"/>
      <c r="D121" s="38"/>
      <c r="E121" s="17">
        <v>3</v>
      </c>
      <c r="F121" s="17" t="s">
        <v>36</v>
      </c>
      <c r="G121" s="17">
        <v>1</v>
      </c>
      <c r="H121" s="17">
        <v>2</v>
      </c>
      <c r="I121" s="17">
        <v>2</v>
      </c>
      <c r="J121" s="17">
        <v>2</v>
      </c>
      <c r="K121" s="17">
        <v>2</v>
      </c>
      <c r="L121" s="17">
        <v>2</v>
      </c>
      <c r="M121" s="17" t="s">
        <v>36</v>
      </c>
      <c r="N121" s="17" t="s">
        <v>36</v>
      </c>
      <c r="O121" s="55"/>
    </row>
    <row r="122" spans="1:15" ht="25.9" customHeight="1" x14ac:dyDescent="0.25">
      <c r="A122" s="67" t="s">
        <v>40</v>
      </c>
      <c r="B122" s="57" t="s">
        <v>89</v>
      </c>
      <c r="C122" s="42" t="s">
        <v>18</v>
      </c>
      <c r="D122" s="10" t="s">
        <v>5</v>
      </c>
      <c r="E122" s="12">
        <f>E123+E124+E125</f>
        <v>10668449.189010002</v>
      </c>
      <c r="F122" s="12">
        <f>F123+F124+F125</f>
        <v>8783481.3910099994</v>
      </c>
      <c r="G122" s="24">
        <f>SUM(G123:G125)</f>
        <v>1884967.798</v>
      </c>
      <c r="H122" s="49">
        <f>H123+H124+H125</f>
        <v>0</v>
      </c>
      <c r="I122" s="77"/>
      <c r="J122" s="77"/>
      <c r="K122" s="77"/>
      <c r="L122" s="78"/>
      <c r="M122" s="24">
        <f>SUM(M123:M125)</f>
        <v>0</v>
      </c>
      <c r="N122" s="12">
        <v>0</v>
      </c>
      <c r="O122" s="42"/>
    </row>
    <row r="123" spans="1:15" ht="39" customHeight="1" x14ac:dyDescent="0.25">
      <c r="A123" s="68"/>
      <c r="B123" s="58"/>
      <c r="C123" s="43"/>
      <c r="D123" s="10" t="s">
        <v>14</v>
      </c>
      <c r="E123" s="12">
        <f>F123+G123+H123+M123+N123</f>
        <v>2133323.7800000003</v>
      </c>
      <c r="F123" s="12">
        <f>F127+F134</f>
        <v>1886296.1</v>
      </c>
      <c r="G123" s="24">
        <f t="shared" ref="G123" si="38">G127+G134</f>
        <v>247027.68</v>
      </c>
      <c r="H123" s="49">
        <f>H127+H134</f>
        <v>0</v>
      </c>
      <c r="I123" s="50"/>
      <c r="J123" s="50"/>
      <c r="K123" s="50"/>
      <c r="L123" s="51"/>
      <c r="M123" s="24">
        <f t="shared" ref="M123:M125" si="39">M127+M134</f>
        <v>0</v>
      </c>
      <c r="N123" s="12">
        <v>0</v>
      </c>
      <c r="O123" s="52"/>
    </row>
    <row r="124" spans="1:15" ht="45" customHeight="1" x14ac:dyDescent="0.25">
      <c r="A124" s="68"/>
      <c r="B124" s="58"/>
      <c r="C124" s="43"/>
      <c r="D124" s="10" t="s">
        <v>12</v>
      </c>
      <c r="E124" s="12">
        <f>F124+G124+H124+M124+N124</f>
        <v>6683218.3270000005</v>
      </c>
      <c r="F124" s="13">
        <f>F128+F135</f>
        <v>5610992.3100000005</v>
      </c>
      <c r="G124" s="12">
        <f t="shared" ref="G124" si="40">G128+G135</f>
        <v>1072226.017</v>
      </c>
      <c r="H124" s="49">
        <f>SUM(H128+H135)</f>
        <v>0</v>
      </c>
      <c r="I124" s="50"/>
      <c r="J124" s="50"/>
      <c r="K124" s="50"/>
      <c r="L124" s="51"/>
      <c r="M124" s="12">
        <f t="shared" si="39"/>
        <v>0</v>
      </c>
      <c r="N124" s="12">
        <v>0</v>
      </c>
      <c r="O124" s="52"/>
    </row>
    <row r="125" spans="1:15" ht="54.75" customHeight="1" x14ac:dyDescent="0.25">
      <c r="A125" s="69"/>
      <c r="B125" s="59"/>
      <c r="C125" s="44"/>
      <c r="D125" s="10" t="s">
        <v>6</v>
      </c>
      <c r="E125" s="12">
        <f>F125+G125+H125+M125+N125</f>
        <v>1851907.08201</v>
      </c>
      <c r="F125" s="13">
        <f>F129+F136</f>
        <v>1286192.98101</v>
      </c>
      <c r="G125" s="12">
        <f t="shared" ref="G125" si="41">G129+G136</f>
        <v>565714.10100000002</v>
      </c>
      <c r="H125" s="49">
        <f>SUM(H129+H136)</f>
        <v>0</v>
      </c>
      <c r="I125" s="50"/>
      <c r="J125" s="50"/>
      <c r="K125" s="50"/>
      <c r="L125" s="51"/>
      <c r="M125" s="12">
        <f t="shared" si="39"/>
        <v>0</v>
      </c>
      <c r="N125" s="12">
        <v>0</v>
      </c>
      <c r="O125" s="53"/>
    </row>
    <row r="126" spans="1:15" ht="28.15" customHeight="1" x14ac:dyDescent="0.25">
      <c r="A126" s="42" t="s">
        <v>58</v>
      </c>
      <c r="B126" s="57" t="s">
        <v>90</v>
      </c>
      <c r="C126" s="42" t="s">
        <v>18</v>
      </c>
      <c r="D126" s="10" t="s">
        <v>5</v>
      </c>
      <c r="E126" s="11">
        <f>E127+E128+E129</f>
        <v>5933589.8870000001</v>
      </c>
      <c r="F126" s="25">
        <f>F127+F128+F129</f>
        <v>5296479.676</v>
      </c>
      <c r="G126" s="11">
        <f>G127+G128+G129</f>
        <v>637110.21100000001</v>
      </c>
      <c r="H126" s="49">
        <f>H127+H128+H129</f>
        <v>0</v>
      </c>
      <c r="I126" s="50"/>
      <c r="J126" s="50"/>
      <c r="K126" s="50"/>
      <c r="L126" s="51"/>
      <c r="M126" s="11">
        <f>M127+M128+M129</f>
        <v>0</v>
      </c>
      <c r="N126" s="11">
        <f>N127+N128+N129</f>
        <v>0</v>
      </c>
      <c r="O126" s="42" t="s">
        <v>19</v>
      </c>
    </row>
    <row r="127" spans="1:15" ht="34.15" customHeight="1" x14ac:dyDescent="0.25">
      <c r="A127" s="43"/>
      <c r="B127" s="58"/>
      <c r="C127" s="43"/>
      <c r="D127" s="10" t="s">
        <v>14</v>
      </c>
      <c r="E127" s="12">
        <f>F127+G127+H127+M127+N127</f>
        <v>1401293</v>
      </c>
      <c r="F127" s="12">
        <v>1401293</v>
      </c>
      <c r="G127" s="14">
        <v>0</v>
      </c>
      <c r="H127" s="49">
        <v>0</v>
      </c>
      <c r="I127" s="50"/>
      <c r="J127" s="50"/>
      <c r="K127" s="50"/>
      <c r="L127" s="51"/>
      <c r="M127" s="14">
        <v>0</v>
      </c>
      <c r="N127" s="12">
        <v>0</v>
      </c>
      <c r="O127" s="52"/>
    </row>
    <row r="128" spans="1:15" ht="40.15" customHeight="1" x14ac:dyDescent="0.25">
      <c r="A128" s="43"/>
      <c r="B128" s="58"/>
      <c r="C128" s="43"/>
      <c r="D128" s="10" t="s">
        <v>12</v>
      </c>
      <c r="E128" s="12">
        <f>F128+G128+H128+M128+N128</f>
        <v>4459389.8770000003</v>
      </c>
      <c r="F128" s="12">
        <v>3828650.7560000001</v>
      </c>
      <c r="G128" s="14">
        <v>630739.12100000004</v>
      </c>
      <c r="H128" s="49">
        <v>0</v>
      </c>
      <c r="I128" s="50"/>
      <c r="J128" s="50"/>
      <c r="K128" s="50"/>
      <c r="L128" s="51"/>
      <c r="M128" s="14">
        <v>0</v>
      </c>
      <c r="N128" s="12">
        <v>0</v>
      </c>
      <c r="O128" s="52"/>
    </row>
    <row r="129" spans="1:15" ht="48.6" customHeight="1" x14ac:dyDescent="0.25">
      <c r="A129" s="44"/>
      <c r="B129" s="59"/>
      <c r="C129" s="44"/>
      <c r="D129" s="10" t="s">
        <v>6</v>
      </c>
      <c r="E129" s="12">
        <f>F129+G129+H129+M129+N129</f>
        <v>72907.009999999995</v>
      </c>
      <c r="F129" s="12">
        <v>66535.92</v>
      </c>
      <c r="G129" s="14">
        <v>6371.09</v>
      </c>
      <c r="H129" s="49">
        <v>0</v>
      </c>
      <c r="I129" s="50"/>
      <c r="J129" s="50"/>
      <c r="K129" s="50"/>
      <c r="L129" s="51"/>
      <c r="M129" s="14">
        <v>0</v>
      </c>
      <c r="N129" s="12">
        <v>0</v>
      </c>
      <c r="O129" s="53"/>
    </row>
    <row r="130" spans="1:15" ht="26.45" customHeight="1" x14ac:dyDescent="0.25">
      <c r="A130" s="54"/>
      <c r="B130" s="37" t="s">
        <v>33</v>
      </c>
      <c r="C130" s="54"/>
      <c r="D130" s="63"/>
      <c r="E130" s="60" t="s">
        <v>22</v>
      </c>
      <c r="F130" s="45" t="s">
        <v>37</v>
      </c>
      <c r="G130" s="47" t="s">
        <v>42</v>
      </c>
      <c r="H130" s="60" t="s">
        <v>43</v>
      </c>
      <c r="I130" s="61" t="s">
        <v>23</v>
      </c>
      <c r="J130" s="61"/>
      <c r="K130" s="61"/>
      <c r="L130" s="61"/>
      <c r="M130" s="47" t="s">
        <v>44</v>
      </c>
      <c r="N130" s="47" t="s">
        <v>47</v>
      </c>
      <c r="O130" s="54"/>
    </row>
    <row r="131" spans="1:15" ht="24" customHeight="1" x14ac:dyDescent="0.25">
      <c r="A131" s="54"/>
      <c r="B131" s="37"/>
      <c r="C131" s="54"/>
      <c r="D131" s="63"/>
      <c r="E131" s="38"/>
      <c r="F131" s="46"/>
      <c r="G131" s="48"/>
      <c r="H131" s="38"/>
      <c r="I131" s="12" t="s">
        <v>24</v>
      </c>
      <c r="J131" s="12" t="s">
        <v>25</v>
      </c>
      <c r="K131" s="12" t="s">
        <v>26</v>
      </c>
      <c r="L131" s="12" t="s">
        <v>27</v>
      </c>
      <c r="M131" s="48"/>
      <c r="N131" s="48"/>
      <c r="O131" s="55"/>
    </row>
    <row r="132" spans="1:15" ht="46.9" customHeight="1" x14ac:dyDescent="0.25">
      <c r="A132" s="55"/>
      <c r="B132" s="38"/>
      <c r="C132" s="55"/>
      <c r="D132" s="38"/>
      <c r="E132" s="17">
        <v>1</v>
      </c>
      <c r="F132" s="17">
        <v>1</v>
      </c>
      <c r="G132" s="17" t="s">
        <v>36</v>
      </c>
      <c r="H132" s="17" t="s">
        <v>36</v>
      </c>
      <c r="I132" s="17" t="s">
        <v>36</v>
      </c>
      <c r="J132" s="17" t="s">
        <v>36</v>
      </c>
      <c r="K132" s="17" t="s">
        <v>36</v>
      </c>
      <c r="L132" s="17" t="s">
        <v>36</v>
      </c>
      <c r="M132" s="17" t="s">
        <v>36</v>
      </c>
      <c r="N132" s="17" t="s">
        <v>36</v>
      </c>
      <c r="O132" s="55"/>
    </row>
    <row r="133" spans="1:15" ht="30" customHeight="1" x14ac:dyDescent="0.25">
      <c r="A133" s="42" t="s">
        <v>59</v>
      </c>
      <c r="B133" s="57" t="s">
        <v>91</v>
      </c>
      <c r="C133" s="42" t="s">
        <v>18</v>
      </c>
      <c r="D133" s="10" t="s">
        <v>5</v>
      </c>
      <c r="E133" s="11">
        <f>E134+E135+E136</f>
        <v>4734859.3020100007</v>
      </c>
      <c r="F133" s="25">
        <f>F134+F135+F136</f>
        <v>3487001.7150100004</v>
      </c>
      <c r="G133" s="11">
        <f>G134+G135+G136</f>
        <v>1247857.5870000001</v>
      </c>
      <c r="H133" s="49">
        <f>H134+H135+H136</f>
        <v>0</v>
      </c>
      <c r="I133" s="50"/>
      <c r="J133" s="50"/>
      <c r="K133" s="50"/>
      <c r="L133" s="51"/>
      <c r="M133" s="11">
        <f>M134+M135+M136</f>
        <v>0</v>
      </c>
      <c r="N133" s="11">
        <f>N134+N135+N136</f>
        <v>0</v>
      </c>
      <c r="O133" s="42" t="s">
        <v>19</v>
      </c>
    </row>
    <row r="134" spans="1:15" ht="39.6" customHeight="1" x14ac:dyDescent="0.25">
      <c r="A134" s="43"/>
      <c r="B134" s="58"/>
      <c r="C134" s="43"/>
      <c r="D134" s="10" t="s">
        <v>14</v>
      </c>
      <c r="E134" s="12">
        <f>F134+G134+H134+M134+N134</f>
        <v>732030.78</v>
      </c>
      <c r="F134" s="12">
        <v>485003.1</v>
      </c>
      <c r="G134" s="14">
        <v>247027.68</v>
      </c>
      <c r="H134" s="49">
        <v>0</v>
      </c>
      <c r="I134" s="50"/>
      <c r="J134" s="50"/>
      <c r="K134" s="50"/>
      <c r="L134" s="51"/>
      <c r="M134" s="14">
        <v>0</v>
      </c>
      <c r="N134" s="12">
        <v>0</v>
      </c>
      <c r="O134" s="52"/>
    </row>
    <row r="135" spans="1:15" ht="36.6" customHeight="1" x14ac:dyDescent="0.25">
      <c r="A135" s="43"/>
      <c r="B135" s="58"/>
      <c r="C135" s="43"/>
      <c r="D135" s="10" t="s">
        <v>12</v>
      </c>
      <c r="E135" s="12">
        <f>F135+G135+H135+M135+N135</f>
        <v>2223828.4500000002</v>
      </c>
      <c r="F135" s="12">
        <v>1782341.554</v>
      </c>
      <c r="G135" s="14">
        <v>441486.89600000001</v>
      </c>
      <c r="H135" s="49">
        <v>0</v>
      </c>
      <c r="I135" s="50"/>
      <c r="J135" s="50"/>
      <c r="K135" s="50"/>
      <c r="L135" s="51"/>
      <c r="M135" s="14">
        <v>0</v>
      </c>
      <c r="N135" s="12">
        <v>0</v>
      </c>
      <c r="O135" s="52"/>
    </row>
    <row r="136" spans="1:15" ht="52.9" customHeight="1" x14ac:dyDescent="0.25">
      <c r="A136" s="44"/>
      <c r="B136" s="59"/>
      <c r="C136" s="44"/>
      <c r="D136" s="10" t="s">
        <v>6</v>
      </c>
      <c r="E136" s="12">
        <f>F136+G136+H136+M136+N136</f>
        <v>1779000.0720100002</v>
      </c>
      <c r="F136" s="12">
        <v>1219657.0610100001</v>
      </c>
      <c r="G136" s="14">
        <v>559343.01100000006</v>
      </c>
      <c r="H136" s="49">
        <v>0</v>
      </c>
      <c r="I136" s="50"/>
      <c r="J136" s="50"/>
      <c r="K136" s="50"/>
      <c r="L136" s="51"/>
      <c r="M136" s="14">
        <v>0</v>
      </c>
      <c r="N136" s="12">
        <v>0</v>
      </c>
      <c r="O136" s="53"/>
    </row>
    <row r="137" spans="1:15" ht="22.15" customHeight="1" x14ac:dyDescent="0.25">
      <c r="A137" s="54"/>
      <c r="B137" s="37" t="s">
        <v>34</v>
      </c>
      <c r="C137" s="54"/>
      <c r="D137" s="63"/>
      <c r="E137" s="60" t="s">
        <v>22</v>
      </c>
      <c r="F137" s="45" t="s">
        <v>37</v>
      </c>
      <c r="G137" s="47" t="s">
        <v>42</v>
      </c>
      <c r="H137" s="60" t="s">
        <v>42</v>
      </c>
      <c r="I137" s="61" t="s">
        <v>23</v>
      </c>
      <c r="J137" s="61"/>
      <c r="K137" s="61"/>
      <c r="L137" s="61"/>
      <c r="M137" s="47" t="s">
        <v>44</v>
      </c>
      <c r="N137" s="47" t="s">
        <v>47</v>
      </c>
      <c r="O137" s="54"/>
    </row>
    <row r="138" spans="1:15" ht="29.45" customHeight="1" x14ac:dyDescent="0.25">
      <c r="A138" s="54"/>
      <c r="B138" s="37"/>
      <c r="C138" s="54"/>
      <c r="D138" s="63"/>
      <c r="E138" s="38"/>
      <c r="F138" s="46"/>
      <c r="G138" s="48"/>
      <c r="H138" s="38"/>
      <c r="I138" s="12" t="s">
        <v>24</v>
      </c>
      <c r="J138" s="12" t="s">
        <v>25</v>
      </c>
      <c r="K138" s="12" t="s">
        <v>26</v>
      </c>
      <c r="L138" s="12" t="s">
        <v>27</v>
      </c>
      <c r="M138" s="48"/>
      <c r="N138" s="48"/>
      <c r="O138" s="55"/>
    </row>
    <row r="139" spans="1:15" ht="46.15" customHeight="1" x14ac:dyDescent="0.25">
      <c r="A139" s="55"/>
      <c r="B139" s="38"/>
      <c r="C139" s="55"/>
      <c r="D139" s="38"/>
      <c r="E139" s="17">
        <v>2</v>
      </c>
      <c r="F139" s="17">
        <v>1</v>
      </c>
      <c r="G139" s="17">
        <v>1</v>
      </c>
      <c r="H139" s="17" t="s">
        <v>36</v>
      </c>
      <c r="I139" s="17" t="s">
        <v>36</v>
      </c>
      <c r="J139" s="17" t="s">
        <v>36</v>
      </c>
      <c r="K139" s="17" t="s">
        <v>36</v>
      </c>
      <c r="L139" s="17" t="s">
        <v>36</v>
      </c>
      <c r="M139" s="17" t="s">
        <v>36</v>
      </c>
      <c r="N139" s="17" t="s">
        <v>36</v>
      </c>
      <c r="O139" s="55"/>
    </row>
    <row r="140" spans="1:15" ht="30" customHeight="1" x14ac:dyDescent="0.25">
      <c r="A140" s="42" t="s">
        <v>60</v>
      </c>
      <c r="B140" s="64" t="s">
        <v>92</v>
      </c>
      <c r="C140" s="42" t="s">
        <v>18</v>
      </c>
      <c r="D140" s="10" t="s">
        <v>5</v>
      </c>
      <c r="E140" s="11">
        <f>F140+G140+H140+M140+N140</f>
        <v>1145658.9539999999</v>
      </c>
      <c r="F140" s="11">
        <f>F141+F142+F143</f>
        <v>1145658.9539999999</v>
      </c>
      <c r="G140" s="24">
        <v>0</v>
      </c>
      <c r="H140" s="49">
        <f>H141+H142+H143</f>
        <v>0</v>
      </c>
      <c r="I140" s="50"/>
      <c r="J140" s="50"/>
      <c r="K140" s="50"/>
      <c r="L140" s="51"/>
      <c r="M140" s="24">
        <v>0</v>
      </c>
      <c r="N140" s="12">
        <v>0</v>
      </c>
      <c r="O140" s="42"/>
    </row>
    <row r="141" spans="1:15" ht="35.25" customHeight="1" x14ac:dyDescent="0.25">
      <c r="A141" s="43"/>
      <c r="B141" s="65"/>
      <c r="C141" s="43"/>
      <c r="D141" s="10" t="s">
        <v>14</v>
      </c>
      <c r="E141" s="11">
        <f>F141+G141+H141+M141+N141</f>
        <v>131801.1</v>
      </c>
      <c r="F141" s="11">
        <f t="shared" ref="F141:F143" si="42">F145</f>
        <v>131801.1</v>
      </c>
      <c r="G141" s="24">
        <v>0</v>
      </c>
      <c r="H141" s="49">
        <f t="shared" ref="H141" si="43">H145</f>
        <v>0</v>
      </c>
      <c r="I141" s="50"/>
      <c r="J141" s="50"/>
      <c r="K141" s="50"/>
      <c r="L141" s="51"/>
      <c r="M141" s="24">
        <v>0</v>
      </c>
      <c r="N141" s="12">
        <v>0</v>
      </c>
      <c r="O141" s="52"/>
    </row>
    <row r="142" spans="1:15" ht="44.25" customHeight="1" x14ac:dyDescent="0.25">
      <c r="A142" s="43"/>
      <c r="B142" s="65"/>
      <c r="C142" s="43"/>
      <c r="D142" s="10" t="s">
        <v>12</v>
      </c>
      <c r="E142" s="11">
        <f>F142+G142+H142+M142+N142</f>
        <v>584291.58400000003</v>
      </c>
      <c r="F142" s="11">
        <f t="shared" si="42"/>
        <v>584291.58400000003</v>
      </c>
      <c r="G142" s="24">
        <v>0</v>
      </c>
      <c r="H142" s="49">
        <f t="shared" ref="H142" si="44">H146</f>
        <v>0</v>
      </c>
      <c r="I142" s="50"/>
      <c r="J142" s="50"/>
      <c r="K142" s="50"/>
      <c r="L142" s="51"/>
      <c r="M142" s="24">
        <v>0</v>
      </c>
      <c r="N142" s="12">
        <v>0</v>
      </c>
      <c r="O142" s="52"/>
    </row>
    <row r="143" spans="1:15" ht="55.15" customHeight="1" x14ac:dyDescent="0.25">
      <c r="A143" s="44"/>
      <c r="B143" s="66"/>
      <c r="C143" s="44"/>
      <c r="D143" s="15" t="s">
        <v>6</v>
      </c>
      <c r="E143" s="12">
        <f>F143+G143+H143+M143+N143</f>
        <v>429566.27</v>
      </c>
      <c r="F143" s="12">
        <f t="shared" si="42"/>
        <v>429566.27</v>
      </c>
      <c r="G143" s="14">
        <v>0</v>
      </c>
      <c r="H143" s="49">
        <f t="shared" ref="H143" si="45">H147</f>
        <v>0</v>
      </c>
      <c r="I143" s="50"/>
      <c r="J143" s="50"/>
      <c r="K143" s="50"/>
      <c r="L143" s="51"/>
      <c r="M143" s="14">
        <v>0</v>
      </c>
      <c r="N143" s="12">
        <v>0</v>
      </c>
      <c r="O143" s="53"/>
    </row>
    <row r="144" spans="1:15" ht="26.45" customHeight="1" x14ac:dyDescent="0.25">
      <c r="A144" s="67" t="s">
        <v>61</v>
      </c>
      <c r="B144" s="57" t="s">
        <v>93</v>
      </c>
      <c r="C144" s="42" t="s">
        <v>18</v>
      </c>
      <c r="D144" s="10" t="s">
        <v>5</v>
      </c>
      <c r="E144" s="11">
        <f t="shared" ref="E144:N144" si="46">E145+E146+E147</f>
        <v>1145658.9539999999</v>
      </c>
      <c r="F144" s="25">
        <f>F145+F146+F147</f>
        <v>1145658.9539999999</v>
      </c>
      <c r="G144" s="11">
        <f t="shared" ref="G144" si="47">G145+G146+G147</f>
        <v>0</v>
      </c>
      <c r="H144" s="49">
        <f>H145+H146+H147</f>
        <v>0</v>
      </c>
      <c r="I144" s="50"/>
      <c r="J144" s="50"/>
      <c r="K144" s="50"/>
      <c r="L144" s="51"/>
      <c r="M144" s="11">
        <f t="shared" si="46"/>
        <v>0</v>
      </c>
      <c r="N144" s="11">
        <f t="shared" si="46"/>
        <v>0</v>
      </c>
      <c r="O144" s="42" t="s">
        <v>19</v>
      </c>
    </row>
    <row r="145" spans="1:15" ht="33" customHeight="1" x14ac:dyDescent="0.25">
      <c r="A145" s="68"/>
      <c r="B145" s="58"/>
      <c r="C145" s="43"/>
      <c r="D145" s="10" t="s">
        <v>14</v>
      </c>
      <c r="E145" s="11">
        <f>F145+G145+H145+M145+N145</f>
        <v>131801.1</v>
      </c>
      <c r="F145" s="11">
        <v>131801.1</v>
      </c>
      <c r="G145" s="24">
        <v>0</v>
      </c>
      <c r="H145" s="49">
        <v>0</v>
      </c>
      <c r="I145" s="50"/>
      <c r="J145" s="50"/>
      <c r="K145" s="50"/>
      <c r="L145" s="51"/>
      <c r="M145" s="24">
        <v>0</v>
      </c>
      <c r="N145" s="12">
        <v>0</v>
      </c>
      <c r="O145" s="52"/>
    </row>
    <row r="146" spans="1:15" ht="36.6" customHeight="1" x14ac:dyDescent="0.25">
      <c r="A146" s="68"/>
      <c r="B146" s="58"/>
      <c r="C146" s="43"/>
      <c r="D146" s="10" t="s">
        <v>12</v>
      </c>
      <c r="E146" s="11">
        <f>F146+G146+H146+M146+N146</f>
        <v>584291.58400000003</v>
      </c>
      <c r="F146" s="11">
        <v>584291.58400000003</v>
      </c>
      <c r="G146" s="24">
        <v>0</v>
      </c>
      <c r="H146" s="49">
        <v>0</v>
      </c>
      <c r="I146" s="50"/>
      <c r="J146" s="50"/>
      <c r="K146" s="50"/>
      <c r="L146" s="51"/>
      <c r="M146" s="24">
        <v>0</v>
      </c>
      <c r="N146" s="12">
        <v>0</v>
      </c>
      <c r="O146" s="52"/>
    </row>
    <row r="147" spans="1:15" ht="55.5" customHeight="1" x14ac:dyDescent="0.25">
      <c r="A147" s="69"/>
      <c r="B147" s="59"/>
      <c r="C147" s="44"/>
      <c r="D147" s="10" t="s">
        <v>6</v>
      </c>
      <c r="E147" s="11">
        <f>F147+G147+H147+M147+N147</f>
        <v>429566.27</v>
      </c>
      <c r="F147" s="12">
        <v>429566.27</v>
      </c>
      <c r="G147" s="24">
        <v>0</v>
      </c>
      <c r="H147" s="49">
        <v>0</v>
      </c>
      <c r="I147" s="50"/>
      <c r="J147" s="50"/>
      <c r="K147" s="50"/>
      <c r="L147" s="51"/>
      <c r="M147" s="24">
        <v>0</v>
      </c>
      <c r="N147" s="12">
        <v>0</v>
      </c>
      <c r="O147" s="52"/>
    </row>
    <row r="148" spans="1:15" ht="33" customHeight="1" x14ac:dyDescent="0.25">
      <c r="A148" s="54"/>
      <c r="B148" s="37" t="s">
        <v>35</v>
      </c>
      <c r="C148" s="54"/>
      <c r="D148" s="63"/>
      <c r="E148" s="60" t="s">
        <v>22</v>
      </c>
      <c r="F148" s="45" t="s">
        <v>37</v>
      </c>
      <c r="G148" s="47" t="s">
        <v>42</v>
      </c>
      <c r="H148" s="60" t="s">
        <v>43</v>
      </c>
      <c r="I148" s="61" t="s">
        <v>23</v>
      </c>
      <c r="J148" s="61"/>
      <c r="K148" s="61"/>
      <c r="L148" s="61"/>
      <c r="M148" s="47" t="s">
        <v>44</v>
      </c>
      <c r="N148" s="47" t="s">
        <v>47</v>
      </c>
      <c r="O148" s="71"/>
    </row>
    <row r="149" spans="1:15" ht="33" customHeight="1" x14ac:dyDescent="0.25">
      <c r="A149" s="54"/>
      <c r="B149" s="37"/>
      <c r="C149" s="54"/>
      <c r="D149" s="63"/>
      <c r="E149" s="38"/>
      <c r="F149" s="46"/>
      <c r="G149" s="48"/>
      <c r="H149" s="38"/>
      <c r="I149" s="12" t="s">
        <v>24</v>
      </c>
      <c r="J149" s="12" t="s">
        <v>25</v>
      </c>
      <c r="K149" s="12" t="s">
        <v>26</v>
      </c>
      <c r="L149" s="12" t="s">
        <v>27</v>
      </c>
      <c r="M149" s="48"/>
      <c r="N149" s="48"/>
      <c r="O149" s="72"/>
    </row>
    <row r="150" spans="1:15" ht="35.25" customHeight="1" x14ac:dyDescent="0.25">
      <c r="A150" s="55"/>
      <c r="B150" s="38"/>
      <c r="C150" s="55"/>
      <c r="D150" s="38"/>
      <c r="E150" s="17">
        <v>1</v>
      </c>
      <c r="F150" s="17">
        <v>1</v>
      </c>
      <c r="G150" s="17" t="s">
        <v>36</v>
      </c>
      <c r="H150" s="17" t="s">
        <v>36</v>
      </c>
      <c r="I150" s="17" t="s">
        <v>36</v>
      </c>
      <c r="J150" s="17" t="s">
        <v>36</v>
      </c>
      <c r="K150" s="17" t="s">
        <v>36</v>
      </c>
      <c r="L150" s="17" t="s">
        <v>36</v>
      </c>
      <c r="M150" s="17" t="s">
        <v>36</v>
      </c>
      <c r="N150" s="17" t="s">
        <v>36</v>
      </c>
      <c r="O150" s="72"/>
    </row>
    <row r="151" spans="1:15" ht="28.9" customHeight="1" x14ac:dyDescent="0.25">
      <c r="A151" s="84"/>
      <c r="B151" s="62" t="s">
        <v>48</v>
      </c>
      <c r="C151" s="62" t="s">
        <v>18</v>
      </c>
      <c r="D151" s="23" t="s">
        <v>5</v>
      </c>
      <c r="E151" s="20">
        <f>SUM(E152:E154)</f>
        <v>21759156.0414</v>
      </c>
      <c r="F151" s="20">
        <f>F152+F153+F154</f>
        <v>13811930.45978</v>
      </c>
      <c r="G151" s="20">
        <f>SUM(G152:G154)</f>
        <v>4865208.92368</v>
      </c>
      <c r="H151" s="85">
        <f>H152+H153+H154</f>
        <v>2677526.2279399997</v>
      </c>
      <c r="I151" s="85"/>
      <c r="J151" s="85"/>
      <c r="K151" s="85"/>
      <c r="L151" s="85"/>
      <c r="M151" s="20">
        <f>SUM(M152:M154)</f>
        <v>405162.77376000001</v>
      </c>
      <c r="N151" s="20">
        <f>SUM(N152:N154)</f>
        <v>0</v>
      </c>
      <c r="O151" s="54"/>
    </row>
    <row r="152" spans="1:15" ht="40.15" customHeight="1" x14ac:dyDescent="0.25">
      <c r="A152" s="84"/>
      <c r="B152" s="62"/>
      <c r="C152" s="62"/>
      <c r="D152" s="23" t="s">
        <v>14</v>
      </c>
      <c r="E152" s="20">
        <f>E123+E141</f>
        <v>2265124.8800000004</v>
      </c>
      <c r="F152" s="20">
        <f>F123+F141</f>
        <v>2018097.2000000002</v>
      </c>
      <c r="G152" s="20">
        <f>G123+G141</f>
        <v>247027.68</v>
      </c>
      <c r="H152" s="85">
        <f>H123+H141</f>
        <v>0</v>
      </c>
      <c r="I152" s="85"/>
      <c r="J152" s="85"/>
      <c r="K152" s="85"/>
      <c r="L152" s="85"/>
      <c r="M152" s="20">
        <f>M123+M141</f>
        <v>0</v>
      </c>
      <c r="N152" s="20">
        <f>N123+N141</f>
        <v>0</v>
      </c>
      <c r="O152" s="54"/>
    </row>
    <row r="153" spans="1:15" ht="37.15" customHeight="1" x14ac:dyDescent="0.25">
      <c r="A153" s="84"/>
      <c r="B153" s="62"/>
      <c r="C153" s="62"/>
      <c r="D153" s="23" t="s">
        <v>12</v>
      </c>
      <c r="E153" s="20">
        <f>E21+E42+E124+E142+E90+E69</f>
        <v>14159789.266010001</v>
      </c>
      <c r="F153" s="20">
        <f>F21+F42+F124+F142</f>
        <v>9044254.5340000018</v>
      </c>
      <c r="G153" s="20">
        <f>G21+G42+G124+G142+G90+G69</f>
        <v>3149459.36742</v>
      </c>
      <c r="H153" s="85">
        <f>H21+H42+H124+H142+H90+H69</f>
        <v>1584946.1045899999</v>
      </c>
      <c r="I153" s="85"/>
      <c r="J153" s="85"/>
      <c r="K153" s="85"/>
      <c r="L153" s="85"/>
      <c r="M153" s="20">
        <f>M21+M42+M124+M142</f>
        <v>381129.26</v>
      </c>
      <c r="N153" s="20">
        <f>N21+N42+N124+N142</f>
        <v>0</v>
      </c>
      <c r="O153" s="54"/>
    </row>
    <row r="154" spans="1:15" ht="48.6" customHeight="1" x14ac:dyDescent="0.25">
      <c r="A154" s="84"/>
      <c r="B154" s="62"/>
      <c r="C154" s="62"/>
      <c r="D154" s="23" t="s">
        <v>6</v>
      </c>
      <c r="E154" s="20">
        <f>E22+E43+E125+E143+E91+E70</f>
        <v>5334241.8953899993</v>
      </c>
      <c r="F154" s="20">
        <f>F22+F43+F125+F143</f>
        <v>2749578.72578</v>
      </c>
      <c r="G154" s="20">
        <f>G22+G43+G125+G143+G91+G70</f>
        <v>1468721.8762599998</v>
      </c>
      <c r="H154" s="85">
        <f>H22+H43+H125+H143+H91+H70</f>
        <v>1092580.12335</v>
      </c>
      <c r="I154" s="85"/>
      <c r="J154" s="85"/>
      <c r="K154" s="85"/>
      <c r="L154" s="85"/>
      <c r="M154" s="20">
        <f>M22+M43+M125+M143+M37</f>
        <v>24033.513759999998</v>
      </c>
      <c r="N154" s="20">
        <f>N22+N43+N125+N143</f>
        <v>0</v>
      </c>
      <c r="O154" s="54"/>
    </row>
    <row r="155" spans="1:15" ht="24.6" customHeight="1" x14ac:dyDescent="0.25">
      <c r="A155" s="62" t="s">
        <v>9</v>
      </c>
      <c r="B155" s="55"/>
      <c r="C155" s="55"/>
      <c r="D155" s="23" t="s">
        <v>5</v>
      </c>
      <c r="E155" s="20">
        <f>SUM(E156:E158)</f>
        <v>21856641.580720004</v>
      </c>
      <c r="F155" s="20">
        <f>F156+F157+F158</f>
        <v>13811930.45978</v>
      </c>
      <c r="G155" s="20">
        <f>SUM(G156:G158)</f>
        <v>4865208.92368</v>
      </c>
      <c r="H155" s="85">
        <f>H156+H157+H158</f>
        <v>2677526.2279399997</v>
      </c>
      <c r="I155" s="85"/>
      <c r="J155" s="85"/>
      <c r="K155" s="85"/>
      <c r="L155" s="85"/>
      <c r="M155" s="20">
        <f>SUM(M157:M158)</f>
        <v>501975.96932000003</v>
      </c>
      <c r="N155" s="20">
        <f>SUM(N157:N158)</f>
        <v>0</v>
      </c>
      <c r="O155" s="82"/>
    </row>
    <row r="156" spans="1:15" ht="48.75" customHeight="1" x14ac:dyDescent="0.25">
      <c r="A156" s="55"/>
      <c r="B156" s="55"/>
      <c r="C156" s="55"/>
      <c r="D156" s="23" t="s">
        <v>14</v>
      </c>
      <c r="E156" s="20">
        <f>F156+M156+N156+G156+H156</f>
        <v>2265124.8800000004</v>
      </c>
      <c r="F156" s="20">
        <f>F152</f>
        <v>2018097.2000000002</v>
      </c>
      <c r="G156" s="20">
        <f t="shared" ref="G156" si="48">G152</f>
        <v>247027.68</v>
      </c>
      <c r="H156" s="85">
        <f>H152</f>
        <v>0</v>
      </c>
      <c r="I156" s="76"/>
      <c r="J156" s="76"/>
      <c r="K156" s="76"/>
      <c r="L156" s="76"/>
      <c r="M156" s="20">
        <f t="shared" ref="M156:N156" si="49">M152</f>
        <v>0</v>
      </c>
      <c r="N156" s="20">
        <f t="shared" si="49"/>
        <v>0</v>
      </c>
      <c r="O156" s="83"/>
    </row>
    <row r="157" spans="1:15" ht="40.9" customHeight="1" x14ac:dyDescent="0.25">
      <c r="A157" s="55"/>
      <c r="B157" s="55"/>
      <c r="C157" s="55"/>
      <c r="D157" s="23" t="s">
        <v>12</v>
      </c>
      <c r="E157" s="20">
        <f>F157+M157+N157+G157+H157</f>
        <v>14159789.266010003</v>
      </c>
      <c r="F157" s="20">
        <f t="shared" ref="F157:H158" si="50">F153+F17</f>
        <v>9044254.5340000018</v>
      </c>
      <c r="G157" s="20">
        <f t="shared" si="50"/>
        <v>3149459.36742</v>
      </c>
      <c r="H157" s="85">
        <f t="shared" si="50"/>
        <v>1584946.1045899999</v>
      </c>
      <c r="I157" s="76"/>
      <c r="J157" s="76"/>
      <c r="K157" s="76"/>
      <c r="L157" s="76"/>
      <c r="M157" s="20">
        <f>M153+M17</f>
        <v>381129.26</v>
      </c>
      <c r="N157" s="20">
        <f>N153+N17</f>
        <v>0</v>
      </c>
      <c r="O157" s="83"/>
    </row>
    <row r="158" spans="1:15" ht="52.5" customHeight="1" x14ac:dyDescent="0.25">
      <c r="A158" s="55"/>
      <c r="B158" s="55"/>
      <c r="C158" s="55"/>
      <c r="D158" s="23" t="s">
        <v>6</v>
      </c>
      <c r="E158" s="20">
        <f>F158+M158+N158+G158+H158</f>
        <v>5431727.4347099997</v>
      </c>
      <c r="F158" s="20">
        <f t="shared" si="50"/>
        <v>2749578.72578</v>
      </c>
      <c r="G158" s="20">
        <f t="shared" si="50"/>
        <v>1468721.8762599998</v>
      </c>
      <c r="H158" s="85">
        <f t="shared" si="50"/>
        <v>1092580.12335</v>
      </c>
      <c r="I158" s="76"/>
      <c r="J158" s="76"/>
      <c r="K158" s="76"/>
      <c r="L158" s="76"/>
      <c r="M158" s="20">
        <f>M154+M18</f>
        <v>120846.70931999999</v>
      </c>
      <c r="N158" s="20">
        <f>+N154+N18</f>
        <v>0</v>
      </c>
      <c r="O158" s="83"/>
    </row>
    <row r="159" spans="1:15" ht="15.75" x14ac:dyDescent="0.25">
      <c r="G159" s="3"/>
      <c r="O159" s="29" t="s">
        <v>94</v>
      </c>
    </row>
    <row r="160" spans="1:15" x14ac:dyDescent="0.25">
      <c r="G160" s="3"/>
    </row>
    <row r="161" spans="1:15" ht="16.5" x14ac:dyDescent="0.25">
      <c r="A161" s="94" t="s">
        <v>103</v>
      </c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4"/>
      <c r="O161" s="94"/>
    </row>
    <row r="163" spans="1:15" ht="16.5" x14ac:dyDescent="0.25">
      <c r="B163" s="87" t="s">
        <v>104</v>
      </c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</row>
  </sheetData>
  <mergeCells count="450">
    <mergeCell ref="B163:N163"/>
    <mergeCell ref="A16:A18"/>
    <mergeCell ref="B16:B18"/>
    <mergeCell ref="C16:C18"/>
    <mergeCell ref="H16:L16"/>
    <mergeCell ref="O16:O18"/>
    <mergeCell ref="H17:L17"/>
    <mergeCell ref="H18:L18"/>
    <mergeCell ref="M13:M14"/>
    <mergeCell ref="N13:N14"/>
    <mergeCell ref="O13:O15"/>
    <mergeCell ref="A13:A15"/>
    <mergeCell ref="B13:B15"/>
    <mergeCell ref="C13:C15"/>
    <mergeCell ref="D13:D15"/>
    <mergeCell ref="E13:E14"/>
    <mergeCell ref="F13:F14"/>
    <mergeCell ref="G13:G14"/>
    <mergeCell ref="H13:H14"/>
    <mergeCell ref="I13:L13"/>
    <mergeCell ref="A161:O161"/>
    <mergeCell ref="H123:L123"/>
    <mergeCell ref="H124:L124"/>
    <mergeCell ref="H125:L125"/>
    <mergeCell ref="H8:L8"/>
    <mergeCell ref="H9:L9"/>
    <mergeCell ref="A10:A12"/>
    <mergeCell ref="B10:B12"/>
    <mergeCell ref="C10:C12"/>
    <mergeCell ref="H10:L10"/>
    <mergeCell ref="O10:O12"/>
    <mergeCell ref="H11:L11"/>
    <mergeCell ref="H12:L12"/>
    <mergeCell ref="H126:L126"/>
    <mergeCell ref="H127:L127"/>
    <mergeCell ref="H128:L128"/>
    <mergeCell ref="H129:L129"/>
    <mergeCell ref="H130:H131"/>
    <mergeCell ref="I130:L130"/>
    <mergeCell ref="H144:L144"/>
    <mergeCell ref="H145:L145"/>
    <mergeCell ref="H146:L146"/>
    <mergeCell ref="H147:L147"/>
    <mergeCell ref="H148:H149"/>
    <mergeCell ref="I148:L148"/>
    <mergeCell ref="H151:L151"/>
    <mergeCell ref="H152:L152"/>
    <mergeCell ref="H133:L133"/>
    <mergeCell ref="H134:L134"/>
    <mergeCell ref="H135:L135"/>
    <mergeCell ref="H136:L136"/>
    <mergeCell ref="H137:H138"/>
    <mergeCell ref="I137:L137"/>
    <mergeCell ref="H140:L140"/>
    <mergeCell ref="H141:L141"/>
    <mergeCell ref="H142:L142"/>
    <mergeCell ref="H143:L143"/>
    <mergeCell ref="G65:G66"/>
    <mergeCell ref="G74:G75"/>
    <mergeCell ref="G80:G81"/>
    <mergeCell ref="H122:L122"/>
    <mergeCell ref="H74:H75"/>
    <mergeCell ref="I74:L74"/>
    <mergeCell ref="H59:H60"/>
    <mergeCell ref="I59:L59"/>
    <mergeCell ref="H62:L62"/>
    <mergeCell ref="H63:L63"/>
    <mergeCell ref="H77:L77"/>
    <mergeCell ref="H78:L78"/>
    <mergeCell ref="H79:L79"/>
    <mergeCell ref="H80:H81"/>
    <mergeCell ref="I80:L80"/>
    <mergeCell ref="H64:L64"/>
    <mergeCell ref="H65:H66"/>
    <mergeCell ref="I65:L65"/>
    <mergeCell ref="H68:L68"/>
    <mergeCell ref="H69:L69"/>
    <mergeCell ref="H70:L70"/>
    <mergeCell ref="H71:L71"/>
    <mergeCell ref="H72:L72"/>
    <mergeCell ref="H73:L73"/>
    <mergeCell ref="A68:A70"/>
    <mergeCell ref="F74:F75"/>
    <mergeCell ref="D113:D115"/>
    <mergeCell ref="H32:H33"/>
    <mergeCell ref="I32:L32"/>
    <mergeCell ref="H35:L35"/>
    <mergeCell ref="H36:L36"/>
    <mergeCell ref="H53:H54"/>
    <mergeCell ref="I53:L53"/>
    <mergeCell ref="H56:L56"/>
    <mergeCell ref="H57:L57"/>
    <mergeCell ref="H58:L58"/>
    <mergeCell ref="H47:H48"/>
    <mergeCell ref="I47:L47"/>
    <mergeCell ref="H50:L50"/>
    <mergeCell ref="H51:L51"/>
    <mergeCell ref="H52:L52"/>
    <mergeCell ref="H37:L37"/>
    <mergeCell ref="H38:H39"/>
    <mergeCell ref="I38:L38"/>
    <mergeCell ref="H41:L41"/>
    <mergeCell ref="H42:L42"/>
    <mergeCell ref="H45:L45"/>
    <mergeCell ref="H46:L46"/>
    <mergeCell ref="A116:A118"/>
    <mergeCell ref="B116:B118"/>
    <mergeCell ref="C116:C118"/>
    <mergeCell ref="A110:A112"/>
    <mergeCell ref="B110:B112"/>
    <mergeCell ref="C110:C112"/>
    <mergeCell ref="A104:A106"/>
    <mergeCell ref="B104:B106"/>
    <mergeCell ref="C104:C106"/>
    <mergeCell ref="D119:D121"/>
    <mergeCell ref="E119:E120"/>
    <mergeCell ref="M119:M120"/>
    <mergeCell ref="N119:N120"/>
    <mergeCell ref="O119:O121"/>
    <mergeCell ref="H116:L116"/>
    <mergeCell ref="H117:L117"/>
    <mergeCell ref="H118:L118"/>
    <mergeCell ref="H119:H120"/>
    <mergeCell ref="I119:L119"/>
    <mergeCell ref="F119:F120"/>
    <mergeCell ref="G119:G120"/>
    <mergeCell ref="E113:E114"/>
    <mergeCell ref="M113:M114"/>
    <mergeCell ref="N113:N114"/>
    <mergeCell ref="O113:O115"/>
    <mergeCell ref="H110:L110"/>
    <mergeCell ref="H111:L111"/>
    <mergeCell ref="H112:L112"/>
    <mergeCell ref="H113:H114"/>
    <mergeCell ref="I113:L113"/>
    <mergeCell ref="F113:F114"/>
    <mergeCell ref="G113:G114"/>
    <mergeCell ref="D107:D109"/>
    <mergeCell ref="E107:E108"/>
    <mergeCell ref="M107:M108"/>
    <mergeCell ref="N107:N108"/>
    <mergeCell ref="O107:O109"/>
    <mergeCell ref="H104:L104"/>
    <mergeCell ref="H105:L105"/>
    <mergeCell ref="H106:L106"/>
    <mergeCell ref="H107:H108"/>
    <mergeCell ref="I107:L107"/>
    <mergeCell ref="F107:F108"/>
    <mergeCell ref="G107:G108"/>
    <mergeCell ref="D101:D103"/>
    <mergeCell ref="E101:E102"/>
    <mergeCell ref="M101:M102"/>
    <mergeCell ref="N101:N102"/>
    <mergeCell ref="O101:O103"/>
    <mergeCell ref="H98:L98"/>
    <mergeCell ref="H99:L99"/>
    <mergeCell ref="H100:L100"/>
    <mergeCell ref="H101:H102"/>
    <mergeCell ref="I101:L101"/>
    <mergeCell ref="F101:F102"/>
    <mergeCell ref="G101:G102"/>
    <mergeCell ref="M53:M54"/>
    <mergeCell ref="E59:E60"/>
    <mergeCell ref="C83:C85"/>
    <mergeCell ref="O83:O85"/>
    <mergeCell ref="N86:N87"/>
    <mergeCell ref="H95:H96"/>
    <mergeCell ref="I95:L95"/>
    <mergeCell ref="M80:M81"/>
    <mergeCell ref="C89:C91"/>
    <mergeCell ref="F86:F87"/>
    <mergeCell ref="M86:M87"/>
    <mergeCell ref="F80:F81"/>
    <mergeCell ref="F95:F96"/>
    <mergeCell ref="G86:G87"/>
    <mergeCell ref="G95:G96"/>
    <mergeCell ref="H83:L83"/>
    <mergeCell ref="H84:L84"/>
    <mergeCell ref="F53:F54"/>
    <mergeCell ref="F59:F60"/>
    <mergeCell ref="F65:F66"/>
    <mergeCell ref="D95:D97"/>
    <mergeCell ref="E95:E96"/>
    <mergeCell ref="G53:G54"/>
    <mergeCell ref="G59:G60"/>
    <mergeCell ref="O89:O91"/>
    <mergeCell ref="A92:A94"/>
    <mergeCell ref="B92:B94"/>
    <mergeCell ref="C92:C94"/>
    <mergeCell ref="O92:O94"/>
    <mergeCell ref="H85:L85"/>
    <mergeCell ref="H86:H87"/>
    <mergeCell ref="I86:L86"/>
    <mergeCell ref="H89:L89"/>
    <mergeCell ref="H90:L90"/>
    <mergeCell ref="H91:L91"/>
    <mergeCell ref="H92:L92"/>
    <mergeCell ref="H93:L93"/>
    <mergeCell ref="H94:L94"/>
    <mergeCell ref="B89:B91"/>
    <mergeCell ref="A83:A85"/>
    <mergeCell ref="B83:B85"/>
    <mergeCell ref="A89:A91"/>
    <mergeCell ref="O133:O136"/>
    <mergeCell ref="M130:M131"/>
    <mergeCell ref="N130:N131"/>
    <mergeCell ref="M32:M33"/>
    <mergeCell ref="N32:N33"/>
    <mergeCell ref="M59:M60"/>
    <mergeCell ref="N59:N60"/>
    <mergeCell ref="N53:N54"/>
    <mergeCell ref="N47:N48"/>
    <mergeCell ref="M95:M96"/>
    <mergeCell ref="O98:O100"/>
    <mergeCell ref="O104:O106"/>
    <mergeCell ref="O110:O112"/>
    <mergeCell ref="O116:O118"/>
    <mergeCell ref="O65:O67"/>
    <mergeCell ref="O59:O61"/>
    <mergeCell ref="N80:N81"/>
    <mergeCell ref="O80:O82"/>
    <mergeCell ref="N95:N96"/>
    <mergeCell ref="O95:O97"/>
    <mergeCell ref="O77:O79"/>
    <mergeCell ref="O68:O70"/>
    <mergeCell ref="M74:M75"/>
    <mergeCell ref="N74:N75"/>
    <mergeCell ref="O137:O139"/>
    <mergeCell ref="F137:F138"/>
    <mergeCell ref="O56:O58"/>
    <mergeCell ref="O62:O64"/>
    <mergeCell ref="O122:O125"/>
    <mergeCell ref="O126:O129"/>
    <mergeCell ref="C144:C147"/>
    <mergeCell ref="E74:E75"/>
    <mergeCell ref="D59:D61"/>
    <mergeCell ref="D80:D82"/>
    <mergeCell ref="E80:E81"/>
    <mergeCell ref="F130:F131"/>
    <mergeCell ref="O86:O88"/>
    <mergeCell ref="O130:O132"/>
    <mergeCell ref="O140:O143"/>
    <mergeCell ref="O144:O147"/>
    <mergeCell ref="N137:N138"/>
    <mergeCell ref="M137:M138"/>
    <mergeCell ref="D65:D67"/>
    <mergeCell ref="E65:E66"/>
    <mergeCell ref="C86:C88"/>
    <mergeCell ref="D86:D88"/>
    <mergeCell ref="E86:E87"/>
    <mergeCell ref="C98:C100"/>
    <mergeCell ref="D74:D76"/>
    <mergeCell ref="O151:O154"/>
    <mergeCell ref="O155:O158"/>
    <mergeCell ref="A155:C158"/>
    <mergeCell ref="C151:C154"/>
    <mergeCell ref="A148:A150"/>
    <mergeCell ref="B148:B150"/>
    <mergeCell ref="C148:C150"/>
    <mergeCell ref="D148:D150"/>
    <mergeCell ref="E148:E149"/>
    <mergeCell ref="M148:M149"/>
    <mergeCell ref="N148:N149"/>
    <mergeCell ref="O148:O150"/>
    <mergeCell ref="F148:F149"/>
    <mergeCell ref="A151:A154"/>
    <mergeCell ref="H153:L153"/>
    <mergeCell ref="H154:L154"/>
    <mergeCell ref="H155:L155"/>
    <mergeCell ref="H156:L156"/>
    <mergeCell ref="H157:L157"/>
    <mergeCell ref="H158:L158"/>
    <mergeCell ref="D137:D139"/>
    <mergeCell ref="E137:E138"/>
    <mergeCell ref="A122:A125"/>
    <mergeCell ref="C122:C125"/>
    <mergeCell ref="A80:A82"/>
    <mergeCell ref="B80:B82"/>
    <mergeCell ref="C80:C82"/>
    <mergeCell ref="A95:A97"/>
    <mergeCell ref="B95:B97"/>
    <mergeCell ref="B122:B125"/>
    <mergeCell ref="A86:A88"/>
    <mergeCell ref="B86:B88"/>
    <mergeCell ref="A98:A100"/>
    <mergeCell ref="B98:B100"/>
    <mergeCell ref="C95:C97"/>
    <mergeCell ref="A101:A103"/>
    <mergeCell ref="B101:B103"/>
    <mergeCell ref="C101:C103"/>
    <mergeCell ref="A107:A109"/>
    <mergeCell ref="B107:B109"/>
    <mergeCell ref="C107:C109"/>
    <mergeCell ref="A113:A115"/>
    <mergeCell ref="B113:B115"/>
    <mergeCell ref="C113:C115"/>
    <mergeCell ref="A119:A121"/>
    <mergeCell ref="B119:B121"/>
    <mergeCell ref="C119:C121"/>
    <mergeCell ref="O74:O76"/>
    <mergeCell ref="O71:O73"/>
    <mergeCell ref="C59:C61"/>
    <mergeCell ref="B68:B70"/>
    <mergeCell ref="C68:C70"/>
    <mergeCell ref="A29:A31"/>
    <mergeCell ref="B44:B46"/>
    <mergeCell ref="A44:A46"/>
    <mergeCell ref="C44:C46"/>
    <mergeCell ref="C41:C43"/>
    <mergeCell ref="B41:B43"/>
    <mergeCell ref="B32:B34"/>
    <mergeCell ref="C32:C34"/>
    <mergeCell ref="C29:C31"/>
    <mergeCell ref="A32:A34"/>
    <mergeCell ref="A35:A37"/>
    <mergeCell ref="B35:B37"/>
    <mergeCell ref="C35:C37"/>
    <mergeCell ref="A41:A43"/>
    <mergeCell ref="B47:B49"/>
    <mergeCell ref="B56:B58"/>
    <mergeCell ref="C62:C64"/>
    <mergeCell ref="A56:A58"/>
    <mergeCell ref="C56:C58"/>
    <mergeCell ref="A77:A79"/>
    <mergeCell ref="B77:B79"/>
    <mergeCell ref="A74:A76"/>
    <mergeCell ref="B74:B76"/>
    <mergeCell ref="C77:C79"/>
    <mergeCell ref="C74:C76"/>
    <mergeCell ref="A71:A73"/>
    <mergeCell ref="B71:B73"/>
    <mergeCell ref="C71:C73"/>
    <mergeCell ref="D3:D4"/>
    <mergeCell ref="C3:C4"/>
    <mergeCell ref="B3:B4"/>
    <mergeCell ref="O3:O4"/>
    <mergeCell ref="A20:A22"/>
    <mergeCell ref="B19:O19"/>
    <mergeCell ref="B20:B22"/>
    <mergeCell ref="O20:O22"/>
    <mergeCell ref="O23:O25"/>
    <mergeCell ref="H4:L4"/>
    <mergeCell ref="H5:L5"/>
    <mergeCell ref="H20:L20"/>
    <mergeCell ref="H22:L22"/>
    <mergeCell ref="H23:L23"/>
    <mergeCell ref="H24:L24"/>
    <mergeCell ref="H25:L25"/>
    <mergeCell ref="C20:C22"/>
    <mergeCell ref="H21:L21"/>
    <mergeCell ref="B6:O6"/>
    <mergeCell ref="A7:A9"/>
    <mergeCell ref="B7:B9"/>
    <mergeCell ref="C7:C9"/>
    <mergeCell ref="H7:L7"/>
    <mergeCell ref="O7:O9"/>
    <mergeCell ref="A65:A67"/>
    <mergeCell ref="B65:B67"/>
    <mergeCell ref="C65:C67"/>
    <mergeCell ref="A53:A55"/>
    <mergeCell ref="B53:B55"/>
    <mergeCell ref="D32:D34"/>
    <mergeCell ref="E32:E33"/>
    <mergeCell ref="A38:A40"/>
    <mergeCell ref="B38:B40"/>
    <mergeCell ref="C38:C40"/>
    <mergeCell ref="D38:D40"/>
    <mergeCell ref="E38:E39"/>
    <mergeCell ref="D47:D49"/>
    <mergeCell ref="E47:E48"/>
    <mergeCell ref="C47:C49"/>
    <mergeCell ref="H29:L29"/>
    <mergeCell ref="H30:L30"/>
    <mergeCell ref="H31:L31"/>
    <mergeCell ref="G26:G27"/>
    <mergeCell ref="C23:C25"/>
    <mergeCell ref="D26:D28"/>
    <mergeCell ref="E26:E27"/>
    <mergeCell ref="A62:A64"/>
    <mergeCell ref="B62:B64"/>
    <mergeCell ref="N1:O1"/>
    <mergeCell ref="M65:M66"/>
    <mergeCell ref="N65:N66"/>
    <mergeCell ref="O53:O55"/>
    <mergeCell ref="A47:A49"/>
    <mergeCell ref="C53:C55"/>
    <mergeCell ref="D53:D55"/>
    <mergeCell ref="E53:E54"/>
    <mergeCell ref="B50:B52"/>
    <mergeCell ref="A50:A52"/>
    <mergeCell ref="C50:C52"/>
    <mergeCell ref="A59:A61"/>
    <mergeCell ref="B59:B61"/>
    <mergeCell ref="O47:O49"/>
    <mergeCell ref="O50:O52"/>
    <mergeCell ref="O44:O46"/>
    <mergeCell ref="O41:O43"/>
    <mergeCell ref="M47:M48"/>
    <mergeCell ref="A23:A25"/>
    <mergeCell ref="A26:A28"/>
    <mergeCell ref="O29:O31"/>
    <mergeCell ref="O26:O28"/>
    <mergeCell ref="C26:C28"/>
    <mergeCell ref="H43:L43"/>
    <mergeCell ref="B151:B154"/>
    <mergeCell ref="B126:B129"/>
    <mergeCell ref="C126:C129"/>
    <mergeCell ref="A137:A139"/>
    <mergeCell ref="G148:G149"/>
    <mergeCell ref="A130:A132"/>
    <mergeCell ref="B130:B132"/>
    <mergeCell ref="C130:C132"/>
    <mergeCell ref="B144:B147"/>
    <mergeCell ref="B137:B139"/>
    <mergeCell ref="C137:C139"/>
    <mergeCell ref="A133:A136"/>
    <mergeCell ref="B133:B136"/>
    <mergeCell ref="C133:C136"/>
    <mergeCell ref="D130:D132"/>
    <mergeCell ref="E130:E131"/>
    <mergeCell ref="A140:A143"/>
    <mergeCell ref="C140:C143"/>
    <mergeCell ref="B140:B143"/>
    <mergeCell ref="A144:A147"/>
    <mergeCell ref="G130:G131"/>
    <mergeCell ref="G137:G138"/>
    <mergeCell ref="A3:A4"/>
    <mergeCell ref="E3:E4"/>
    <mergeCell ref="B2:O2"/>
    <mergeCell ref="B26:B28"/>
    <mergeCell ref="F3:N3"/>
    <mergeCell ref="A126:A129"/>
    <mergeCell ref="F47:F48"/>
    <mergeCell ref="G32:G33"/>
    <mergeCell ref="G38:G39"/>
    <mergeCell ref="G47:G48"/>
    <mergeCell ref="H44:L44"/>
    <mergeCell ref="O35:O37"/>
    <mergeCell ref="O38:O40"/>
    <mergeCell ref="M38:M39"/>
    <mergeCell ref="N38:N39"/>
    <mergeCell ref="O32:O34"/>
    <mergeCell ref="F32:F33"/>
    <mergeCell ref="B23:B25"/>
    <mergeCell ref="B29:B31"/>
    <mergeCell ref="M26:M27"/>
    <mergeCell ref="N26:N27"/>
    <mergeCell ref="F26:F27"/>
    <mergeCell ref="H26:H27"/>
    <mergeCell ref="I26:L26"/>
  </mergeCells>
  <phoneticPr fontId="1" type="noConversion"/>
  <printOptions horizontalCentered="1"/>
  <pageMargins left="0.23622047244094491" right="0.23622047244094491" top="0.74803149606299213" bottom="0.55118110236220474" header="0.31496062992125984" footer="0.31496062992125984"/>
  <pageSetup paperSize="9" scale="58" fitToWidth="0" fitToHeight="0" orientation="landscape" r:id="rId1"/>
  <headerFooter differentFirst="1">
    <oddHeader xml:space="preserve">&amp;L
&amp;C&amp;P 
</oddHeader>
  </headerFooter>
  <rowBreaks count="7" manualBreakCount="7">
    <brk id="18" max="16383" man="1"/>
    <brk id="40" max="16383" man="1"/>
    <brk id="61" max="16383" man="1"/>
    <brk id="82" max="16383" man="1"/>
    <brk id="100" max="16383" man="1"/>
    <brk id="121" max="16383" man="1"/>
    <brk id="1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2025-12-25T12:42:32Z</dcterms:modified>
</cp:coreProperties>
</file>