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_krupnitskaya\AppData\Local\Microsoft\Windows\INetCache\Content.Outlook\Q0JSMIYX\"/>
    </mc:Choice>
  </mc:AlternateContent>
  <bookViews>
    <workbookView xWindow="0" yWindow="0" windowWidth="28800" windowHeight="11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Sheet1!$7:$9</definedName>
    <definedName name="_xlnm.Print_Area" localSheetId="0">Sheet1!$A$1:$O$186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" l="1"/>
  <c r="E72" i="1" l="1"/>
  <c r="M20" i="1" l="1"/>
  <c r="N20" i="1"/>
  <c r="N14" i="1"/>
  <c r="M14" i="1"/>
  <c r="G14" i="1"/>
  <c r="H14" i="1"/>
  <c r="F14" i="1"/>
  <c r="E15" i="1"/>
  <c r="E16" i="1"/>
  <c r="M47" i="1"/>
  <c r="M166" i="1"/>
  <c r="M175" i="1" s="1"/>
  <c r="N166" i="1"/>
  <c r="N175" i="1" s="1"/>
  <c r="G166" i="1"/>
  <c r="G175" i="1" s="1"/>
  <c r="H166" i="1"/>
  <c r="H175" i="1" s="1"/>
  <c r="F166" i="1"/>
  <c r="F175" i="1" s="1"/>
  <c r="M167" i="1"/>
  <c r="N167" i="1"/>
  <c r="N176" i="1" s="1"/>
  <c r="G167" i="1"/>
  <c r="G176" i="1" s="1"/>
  <c r="H167" i="1"/>
  <c r="H165" i="1" s="1"/>
  <c r="H176" i="1"/>
  <c r="F167" i="1"/>
  <c r="F176" i="1" s="1"/>
  <c r="M168" i="1"/>
  <c r="N168" i="1"/>
  <c r="G168" i="1"/>
  <c r="E168" i="1" s="1"/>
  <c r="H168" i="1"/>
  <c r="F168" i="1"/>
  <c r="E170" i="1"/>
  <c r="G109" i="1"/>
  <c r="H109" i="1"/>
  <c r="H163" i="1" s="1"/>
  <c r="F109" i="1"/>
  <c r="F163" i="1" s="1"/>
  <c r="M108" i="1"/>
  <c r="M162" i="1"/>
  <c r="N108" i="1"/>
  <c r="N162" i="1"/>
  <c r="G108" i="1"/>
  <c r="H108" i="1"/>
  <c r="H162" i="1" s="1"/>
  <c r="F108" i="1"/>
  <c r="F162" i="1" s="1"/>
  <c r="G116" i="1"/>
  <c r="H116" i="1"/>
  <c r="F116" i="1"/>
  <c r="G110" i="1"/>
  <c r="H110" i="1"/>
  <c r="F110" i="1"/>
  <c r="E144" i="1"/>
  <c r="E140" i="1"/>
  <c r="E131" i="1"/>
  <c r="E117" i="1"/>
  <c r="E111" i="1"/>
  <c r="N95" i="1"/>
  <c r="N104" i="1" s="1"/>
  <c r="F96" i="1"/>
  <c r="F105" i="1" s="1"/>
  <c r="N96" i="1"/>
  <c r="N105" i="1" s="1"/>
  <c r="M96" i="1"/>
  <c r="M105" i="1" s="1"/>
  <c r="G96" i="1"/>
  <c r="G105" i="1" s="1"/>
  <c r="H96" i="1"/>
  <c r="M95" i="1"/>
  <c r="M104" i="1" s="1"/>
  <c r="G95" i="1"/>
  <c r="H95" i="1"/>
  <c r="F95" i="1"/>
  <c r="M97" i="1"/>
  <c r="G97" i="1"/>
  <c r="H97" i="1"/>
  <c r="F97" i="1"/>
  <c r="E99" i="1"/>
  <c r="M82" i="1"/>
  <c r="M81" i="1" s="1"/>
  <c r="N82" i="1"/>
  <c r="N91" i="1" s="1"/>
  <c r="N90" i="1" s="1"/>
  <c r="G82" i="1"/>
  <c r="G91" i="1" s="1"/>
  <c r="H82" i="1"/>
  <c r="F82" i="1"/>
  <c r="F91" i="1" s="1"/>
  <c r="F83" i="1"/>
  <c r="F92" i="1" s="1"/>
  <c r="M83" i="1"/>
  <c r="M92" i="1" s="1"/>
  <c r="N83" i="1"/>
  <c r="N92" i="1" s="1"/>
  <c r="G83" i="1"/>
  <c r="H83" i="1"/>
  <c r="H92" i="1" s="1"/>
  <c r="N84" i="1"/>
  <c r="M84" i="1"/>
  <c r="G84" i="1"/>
  <c r="H84" i="1"/>
  <c r="F84" i="1"/>
  <c r="E86" i="1"/>
  <c r="E85" i="1"/>
  <c r="E30" i="1"/>
  <c r="E34" i="1"/>
  <c r="E38" i="1"/>
  <c r="E42" i="1"/>
  <c r="M49" i="1"/>
  <c r="N49" i="1"/>
  <c r="G49" i="1"/>
  <c r="H49" i="1"/>
  <c r="F49" i="1"/>
  <c r="E51" i="1"/>
  <c r="E50" i="1"/>
  <c r="N48" i="1"/>
  <c r="M48" i="1"/>
  <c r="M46" i="1" s="1"/>
  <c r="G48" i="1"/>
  <c r="H48" i="1"/>
  <c r="F48" i="1"/>
  <c r="N47" i="1"/>
  <c r="G47" i="1"/>
  <c r="H47" i="1"/>
  <c r="F47" i="1"/>
  <c r="M65" i="1"/>
  <c r="N65" i="1"/>
  <c r="G65" i="1"/>
  <c r="H65" i="1"/>
  <c r="F65" i="1"/>
  <c r="M62" i="1"/>
  <c r="N62" i="1"/>
  <c r="G62" i="1"/>
  <c r="H62" i="1"/>
  <c r="F62" i="1"/>
  <c r="E67" i="1"/>
  <c r="E66" i="1"/>
  <c r="E64" i="1"/>
  <c r="E63" i="1"/>
  <c r="G61" i="1"/>
  <c r="G79" i="1" s="1"/>
  <c r="H61" i="1"/>
  <c r="F61" i="1"/>
  <c r="F79" i="1" s="1"/>
  <c r="M60" i="1"/>
  <c r="M78" i="1" s="1"/>
  <c r="N60" i="1"/>
  <c r="G60" i="1"/>
  <c r="H60" i="1"/>
  <c r="H78" i="1" s="1"/>
  <c r="F60" i="1"/>
  <c r="M29" i="1"/>
  <c r="N29" i="1"/>
  <c r="G29" i="1"/>
  <c r="H29" i="1"/>
  <c r="F29" i="1"/>
  <c r="E25" i="1"/>
  <c r="F20" i="1"/>
  <c r="E20" i="1" s="1"/>
  <c r="E21" i="1"/>
  <c r="N13" i="1"/>
  <c r="M13" i="1"/>
  <c r="G13" i="1"/>
  <c r="H13" i="1"/>
  <c r="F13" i="1"/>
  <c r="N12" i="1"/>
  <c r="N56" i="1" s="1"/>
  <c r="M12" i="1"/>
  <c r="M56" i="1" s="1"/>
  <c r="G12" i="1"/>
  <c r="G56" i="1" s="1"/>
  <c r="H12" i="1"/>
  <c r="F12" i="1"/>
  <c r="E136" i="1"/>
  <c r="N97" i="1"/>
  <c r="E98" i="1"/>
  <c r="E126" i="1"/>
  <c r="E122" i="1"/>
  <c r="N116" i="1"/>
  <c r="E118" i="1"/>
  <c r="M116" i="1"/>
  <c r="M109" i="1"/>
  <c r="M163" i="1" s="1"/>
  <c r="M110" i="1"/>
  <c r="E112" i="1"/>
  <c r="N61" i="1"/>
  <c r="N79" i="1" s="1"/>
  <c r="E73" i="1"/>
  <c r="M61" i="1"/>
  <c r="M79" i="1" s="1"/>
  <c r="N110" i="1"/>
  <c r="N109" i="1"/>
  <c r="N107" i="1" s="1"/>
  <c r="B35" i="1"/>
  <c r="B43" i="1"/>
  <c r="B39" i="1"/>
  <c r="B31" i="1"/>
  <c r="H103" i="1"/>
  <c r="E169" i="1"/>
  <c r="G46" i="1" l="1"/>
  <c r="G165" i="1"/>
  <c r="E165" i="1" s="1"/>
  <c r="F59" i="1"/>
  <c r="E49" i="1"/>
  <c r="N57" i="1"/>
  <c r="F165" i="1"/>
  <c r="N174" i="1"/>
  <c r="M57" i="1"/>
  <c r="M55" i="1" s="1"/>
  <c r="E110" i="1"/>
  <c r="F46" i="1"/>
  <c r="F107" i="1"/>
  <c r="M161" i="1"/>
  <c r="N163" i="1"/>
  <c r="N161" i="1" s="1"/>
  <c r="M91" i="1"/>
  <c r="M178" i="1" s="1"/>
  <c r="F94" i="1"/>
  <c r="E96" i="1"/>
  <c r="M103" i="1"/>
  <c r="E84" i="1"/>
  <c r="H161" i="1"/>
  <c r="N165" i="1"/>
  <c r="E12" i="1"/>
  <c r="F104" i="1"/>
  <c r="F103" i="1" s="1"/>
  <c r="H56" i="1"/>
  <c r="E48" i="1"/>
  <c r="E83" i="1"/>
  <c r="M94" i="1"/>
  <c r="M165" i="1"/>
  <c r="N46" i="1"/>
  <c r="E82" i="1"/>
  <c r="E108" i="1"/>
  <c r="N55" i="1"/>
  <c r="N103" i="1"/>
  <c r="E166" i="1"/>
  <c r="F78" i="1"/>
  <c r="F77" i="1" s="1"/>
  <c r="F81" i="1"/>
  <c r="G174" i="1"/>
  <c r="M107" i="1"/>
  <c r="E47" i="1"/>
  <c r="H81" i="1"/>
  <c r="M11" i="1"/>
  <c r="F57" i="1"/>
  <c r="F179" i="1" s="1"/>
  <c r="H46" i="1"/>
  <c r="H11" i="1"/>
  <c r="N11" i="1"/>
  <c r="F11" i="1"/>
  <c r="F56" i="1"/>
  <c r="F161" i="1"/>
  <c r="E105" i="1"/>
  <c r="E175" i="1"/>
  <c r="F174" i="1"/>
  <c r="F90" i="1"/>
  <c r="G107" i="1"/>
  <c r="H94" i="1"/>
  <c r="N81" i="1"/>
  <c r="G94" i="1"/>
  <c r="G162" i="1"/>
  <c r="E162" i="1" s="1"/>
  <c r="M176" i="1"/>
  <c r="E176" i="1" s="1"/>
  <c r="G81" i="1"/>
  <c r="H91" i="1"/>
  <c r="H90" i="1" s="1"/>
  <c r="N94" i="1"/>
  <c r="N179" i="1"/>
  <c r="G92" i="1"/>
  <c r="G90" i="1" s="1"/>
  <c r="E29" i="1"/>
  <c r="H174" i="1"/>
  <c r="E167" i="1"/>
  <c r="N59" i="1"/>
  <c r="N78" i="1"/>
  <c r="M77" i="1"/>
  <c r="M59" i="1"/>
  <c r="E62" i="1"/>
  <c r="E116" i="1"/>
  <c r="H107" i="1"/>
  <c r="E97" i="1"/>
  <c r="H59" i="1"/>
  <c r="E60" i="1"/>
  <c r="E65" i="1"/>
  <c r="H79" i="1"/>
  <c r="H77" i="1" s="1"/>
  <c r="H57" i="1"/>
  <c r="E13" i="1"/>
  <c r="E14" i="1"/>
  <c r="E109" i="1"/>
  <c r="G163" i="1"/>
  <c r="E95" i="1"/>
  <c r="G104" i="1"/>
  <c r="G78" i="1"/>
  <c r="G77" i="1" s="1"/>
  <c r="G59" i="1"/>
  <c r="E61" i="1"/>
  <c r="G57" i="1"/>
  <c r="G11" i="1"/>
  <c r="M90" i="1" l="1"/>
  <c r="F178" i="1"/>
  <c r="F177" i="1" s="1"/>
  <c r="E46" i="1"/>
  <c r="E81" i="1"/>
  <c r="E94" i="1"/>
  <c r="M174" i="1"/>
  <c r="E92" i="1"/>
  <c r="F55" i="1"/>
  <c r="M179" i="1"/>
  <c r="M177" i="1" s="1"/>
  <c r="E107" i="1"/>
  <c r="E11" i="1"/>
  <c r="E56" i="1"/>
  <c r="E90" i="1"/>
  <c r="E174" i="1"/>
  <c r="H178" i="1"/>
  <c r="E91" i="1"/>
  <c r="N178" i="1"/>
  <c r="N177" i="1" s="1"/>
  <c r="N77" i="1"/>
  <c r="E77" i="1" s="1"/>
  <c r="E59" i="1"/>
  <c r="E79" i="1"/>
  <c r="H55" i="1"/>
  <c r="H179" i="1"/>
  <c r="G161" i="1"/>
  <c r="E161" i="1" s="1"/>
  <c r="E163" i="1"/>
  <c r="E104" i="1"/>
  <c r="G103" i="1"/>
  <c r="E103" i="1" s="1"/>
  <c r="E78" i="1"/>
  <c r="G178" i="1"/>
  <c r="G55" i="1"/>
  <c r="E57" i="1"/>
  <c r="G179" i="1"/>
  <c r="H177" i="1" l="1"/>
  <c r="E178" i="1"/>
  <c r="E55" i="1"/>
  <c r="G177" i="1"/>
  <c r="E179" i="1"/>
  <c r="E177" i="1" l="1"/>
</calcChain>
</file>

<file path=xl/sharedStrings.xml><?xml version="1.0" encoding="utf-8"?>
<sst xmlns="http://schemas.openxmlformats.org/spreadsheetml/2006/main" count="691" uniqueCount="162">
  <si>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</si>
  <si>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</si>
  <si>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</si>
  <si>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</si>
  <si>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</si>
  <si>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</si>
  <si>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>Итого:</t>
  </si>
  <si>
    <t>Средства бюджета Московской области</t>
  </si>
  <si>
    <t>Средства бюджета Одинцовского городского округа</t>
  </si>
  <si>
    <t>Отдел муниципальной службы и кадров Управления кадровой политики</t>
  </si>
  <si>
    <t>Всего</t>
  </si>
  <si>
    <t>Всего:</t>
  </si>
  <si>
    <t>Управление образования</t>
  </si>
  <si>
    <t>Отдел по труду Управления по инвестициям и поддержке предпринимательства</t>
  </si>
  <si>
    <t>Управление территориальной политики и социальных коммуникаций</t>
  </si>
  <si>
    <t>Основное мероприятие 10. Проведение социально значимых мероприятий</t>
  </si>
  <si>
    <t xml:space="preserve">Средства бюджета Одинцовского городского округа </t>
  </si>
  <si>
    <t>1.1</t>
  </si>
  <si>
    <t>1.2</t>
  </si>
  <si>
    <t>2.1</t>
  </si>
  <si>
    <t>3.1</t>
  </si>
  <si>
    <t>3.2</t>
  </si>
  <si>
    <t>3.3</t>
  </si>
  <si>
    <t>3.4</t>
  </si>
  <si>
    <t>1.3</t>
  </si>
  <si>
    <t>1.6</t>
  </si>
  <si>
    <t>2.2</t>
  </si>
  <si>
    <t>1.5</t>
  </si>
  <si>
    <t>Ответственный за выполнение мероприятия подпрограммы</t>
  </si>
  <si>
    <t>ПЕРЕЧЕНЬ МЕРОПРИЯТИЙ МУНИЦИПАЛЬНОЙ ПРОГРАММЫ 
«СОЦИАЛЬНАЯ ЗАЩИТА НАСЕЛЕНИЯ»</t>
  </si>
  <si>
    <t>Отдел по социальным вопросам  Управления социального развития</t>
  </si>
  <si>
    <t>Управление жилищно-коммунального хозяйства</t>
  </si>
  <si>
    <t>1</t>
  </si>
  <si>
    <t>1.4</t>
  </si>
  <si>
    <t>Управление по делам несовершеннолетних и защите их прав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</si>
  <si>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</si>
  <si>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 xml:space="preserve">2023-2027 </t>
  </si>
  <si>
    <t>2023-2027</t>
  </si>
  <si>
    <t>Отдел социальной поддержки населения Управления социального развития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</si>
  <si>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</si>
  <si>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</si>
  <si>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</si>
  <si>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Основное мероприятие 20. Обеспечение проведения мероприятий, направленных на увеличение продолжительности здоровой жизни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</si>
  <si>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</si>
  <si>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</si>
  <si>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</si>
  <si>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Основное мероприятие 03. Профилактика производственного травматизма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</si>
  <si>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</si>
  <si>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</si>
  <si>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</si>
  <si>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</si>
  <si>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</si>
  <si>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</si>
  <si>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</si>
  <si>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</si>
  <si>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Основное мероприятие 09. Социальная поддержка отдельных категорий граждан и почетных граждан Московской области</t>
  </si>
  <si>
    <t>МАУ "Центр реализации социально-культурных проектов" Одинцовского городского округа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</si>
  <si>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</si>
  <si>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Отдел по социальным вопросам Управления социального развития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</si>
  <si>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</si>
  <si>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</si>
  <si>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1.7</t>
  </si>
  <si>
    <t>1.8</t>
  </si>
  <si>
    <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</si>
  <si>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Основное мероприятие 15. Предоставление государственных гарантий муниципальным служащим, поощрение за муниципальную службу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</si>
  <si>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</si>
  <si>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</si>
  <si>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X</t>
  </si>
  <si>
    <t>I</t>
  </si>
  <si>
    <t>II</t>
  </si>
  <si>
    <t>III</t>
  </si>
  <si>
    <t>IV</t>
  </si>
  <si>
    <t>В том числе по кварталам</t>
  </si>
  <si>
    <t>2025</t>
  </si>
  <si>
    <t>2026</t>
  </si>
  <si>
    <t>2027</t>
  </si>
  <si>
    <t xml:space="preserve"> </t>
  </si>
  <si>
    <t>Х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</si>
  <si>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</si>
  <si>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 xml:space="preserve">Итого по программе, в том числе: </t>
  </si>
  <si>
    <t>Начальник Управления социального развития</t>
  </si>
  <si>
    <t>».</t>
  </si>
  <si>
    <t>Подпрограмма 1 «Социальная поддержка граждан»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</si>
  <si>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</si>
  <si>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</si>
  <si>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 xml:space="preserve">Итого по Подпрограмме 2 «Развитие системы отдыха и оздоровления детей», в том числе: </t>
  </si>
  <si>
    <t>Подпрограмма 4 «Содействие занятости населения, развитие трудовых ресурсов и охраны труда»</t>
  </si>
  <si>
    <t>Итого по Подпрограмме 4 «Содействие занятости населения, развитие трудовых ресурсов и охраны труда», в том числе: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</si>
  <si>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</si>
  <si>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</si>
  <si>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</si>
  <si>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</si>
  <si>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</si>
  <si>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>2</t>
  </si>
  <si>
    <t>4</t>
  </si>
  <si>
    <t>12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</si>
  <si>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</si>
  <si>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Московской области</t>
    </r>
  </si>
  <si>
    <t>3</t>
  </si>
  <si>
    <t>336</t>
  </si>
  <si>
    <t>0</t>
  </si>
  <si>
    <t>8</t>
  </si>
  <si>
    <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</si>
  <si>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13 500</t>
  </si>
  <si>
    <t>4.1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</si>
  <si>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шт.</t>
  </si>
  <si>
    <t>Количество детей, охваченных проведением летней оздоровительной компанией детей в пришкольных лагерях, чел.</t>
  </si>
  <si>
    <t>И.В. Баженова</t>
  </si>
  <si>
    <t>Н.А. Стародубова</t>
  </si>
  <si>
    <t>1 979</t>
  </si>
  <si>
    <t>100</t>
  </si>
  <si>
    <t>Обеспечена ежемесячная компенсационная выплата, материальная помощь, единовременная выплата и т.д., чел.</t>
  </si>
  <si>
    <t>Обеспечена ежемесячная оплата труда сотрудникам управления по делам несовершеннолетних, чел.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</si>
  <si>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</si>
  <si>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Количество детей, охваченных отдыхом и оздоровлением в каникулярное время, чел.</t>
  </si>
  <si>
    <t>Доля оказания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 (предоставлена субсидия), %</t>
  </si>
  <si>
    <t>Средства бюджета Одинцовского городского округа.</t>
  </si>
  <si>
    <t>2023</t>
  </si>
  <si>
    <t>7 916</t>
  </si>
  <si>
    <t>Доля СО НКО в сфере социальной защиты населения, которым предоставлена субсидия, %</t>
  </si>
  <si>
    <t>Доля СО НКО в сфере культуры, которым предоставлена субсидия, %</t>
  </si>
  <si>
    <t>Доля СО НКО, реализующих основные образовательные программы дошкольного образования в качестве основного вида деятельности, которым предоставлена субсидия, %</t>
  </si>
  <si>
    <t>Доля СО НКО, оказывающих услугу присмотра и ухода за детьми, которым предоставлена субсидия, %</t>
  </si>
  <si>
    <t>Доля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 , которым предоставлена субсидия, %</t>
  </si>
  <si>
    <t>Доля СО НКО в сфере физической культуры и спорта, которым предоставлена субсидия,  %</t>
  </si>
  <si>
    <t>Доля СО НКО в сфере охраны здоровья, которым предоставлена субсидия, %</t>
  </si>
  <si>
    <t>Количество учреждений, оказывающих социальные услуги гражданам старшего возраста, ед.</t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</si>
  <si>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</si>
  <si>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</si>
  <si>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Количество установленных пандусов на входных группах и в подъездах МКД на территории городского округа, ед.</t>
  </si>
  <si>
    <t>406</t>
  </si>
  <si>
    <t>6</t>
  </si>
  <si>
    <t>19</t>
  </si>
  <si>
    <t>2024</t>
  </si>
  <si>
    <t>7</t>
  </si>
  <si>
    <t>20</t>
  </si>
  <si>
    <t>12 016</t>
  </si>
  <si>
    <t>4 476</t>
  </si>
  <si>
    <t>Подпрограмма 5 «Обеспечивающая подпрограмма»</t>
  </si>
  <si>
    <t>Приобретены продуктовые наборы, поздравительные открытки для участников и ветеранов ВОВ, участников СВО чел.</t>
  </si>
  <si>
    <t>«Приложение  1
к  муниципальной программе</t>
  </si>
  <si>
    <t>45 804</t>
  </si>
  <si>
    <t>52 231,24938</t>
  </si>
  <si>
    <t>12864,00000</t>
  </si>
  <si>
    <t>48</t>
  </si>
  <si>
    <t>Начальник Управления бухгалтерского учета и отчетности - Главный бухгалтер</t>
  </si>
  <si>
    <t xml:space="preserve">Основное мероприятие 01. Развитие негосударственного сектора </t>
  </si>
  <si>
    <t>1.9</t>
  </si>
  <si>
    <t>Количество некоммерческих организаций, получивших субсидию, ед</t>
  </si>
  <si>
    <t>-</t>
  </si>
  <si>
    <t>39</t>
  </si>
  <si>
    <t>117</t>
  </si>
  <si>
    <t>28</t>
  </si>
  <si>
    <t>342</t>
  </si>
  <si>
    <t xml:space="preserve">Приложение  1
к постановлению Администрации
Одинцовского городского округа
Московской  области
от «___» ________ 2025 № </t>
  </si>
  <si>
    <r>
      <t xml:space="preserve">Мероприятие 01.09.
</t>
    </r>
    <r>
      <rPr>
        <sz val="10"/>
        <rFont val="Times New Roman"/>
        <family val="1"/>
        <charset val="204"/>
      </rPr>
      <t>Предоставление субсидии на обеспечение деятельности некоммерческих организаций</t>
    </r>
  </si>
  <si>
    <t>54 603</t>
  </si>
  <si>
    <t>1 624</t>
  </si>
  <si>
    <r>
      <rPr>
        <b/>
        <sz val="10"/>
        <rFont val="Times New Roman"/>
        <family val="1"/>
        <charset val="204"/>
      </rPr>
      <t>Мероприятие 02.01.</t>
    </r>
    <r>
      <rPr>
        <sz val="10"/>
        <rFont val="Times New Roman"/>
        <family val="1"/>
        <charset val="204"/>
      </rPr>
      <t xml:space="preserve"> Предоставление имущественной и консультационной поддержки деятельности СО НКО</t>
    </r>
  </si>
  <si>
    <t xml:space="preserve">Доля СО НКО, обеспеченных помещениями для осуществления своей деятельности и проведения консультаций, % </t>
  </si>
  <si>
    <t>1 712</t>
  </si>
  <si>
    <r>
      <rPr>
        <b/>
        <sz val="10"/>
        <rFont val="Times New Roman"/>
        <family val="1"/>
        <charset val="204"/>
      </rPr>
      <t>Основное мероприятие 02.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Осуществление имущественной, информационной и консультационной   поддержки  СО НКО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</si>
</sst>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0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0" borderId="14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0" fontId="5" fillId="3" borderId="0" xfId="0" applyFont="1" applyFill="1"/>
    <xf numFmtId="0" fontId="1" fillId="2" borderId="4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" fillId="2" borderId="2" xfId="0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left" vertical="top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top"/>
    </xf>
    <xf numFmtId="164" fontId="2" fillId="2" borderId="6" xfId="0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165" fontId="2" fillId="2" borderId="5" xfId="0" applyNumberFormat="1" applyFont="1" applyFill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7" xfId="0" applyNumberFormat="1" applyFont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-s32\Share_107\Users\i_krupnitskaya\Desktop\2023\&#1052;&#1055;\&#1052;&#1059;&#1053;&#1048;&#1062;&#1048;&#1055;,%20&#1055;&#1056;&#1054;&#1043;&#1056;&#1040;&#1052;&#1052;&#1040;%20&#1053;&#1040;%202023-2027\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tabSelected="1" view="pageBreakPreview" topLeftCell="A142" zoomScaleNormal="100" zoomScaleSheetLayoutView="100" workbookViewId="0">
      <selection activeCell="P151" sqref="P151"/>
    </sheetView>
  </sheetViews>
  <sheetFormatPr defaultColWidth="9.140625" defaultRowHeight="15" x14ac:dyDescent="0.25"/>
  <cols>
    <col min="1" max="1" width="5.5703125" style="25" customWidth="1"/>
    <col min="2" max="2" width="39.7109375" style="11" customWidth="1"/>
    <col min="3" max="3" width="11.42578125" style="12" customWidth="1"/>
    <col min="4" max="4" width="16.85546875" style="13" customWidth="1"/>
    <col min="5" max="5" width="17" style="6" customWidth="1"/>
    <col min="6" max="6" width="17.5703125" style="6" customWidth="1"/>
    <col min="7" max="7" width="17.7109375" style="6" customWidth="1"/>
    <col min="8" max="8" width="13.7109375" style="6" customWidth="1"/>
    <col min="9" max="9" width="6.42578125" style="6" customWidth="1"/>
    <col min="10" max="10" width="7.5703125" style="6" customWidth="1"/>
    <col min="11" max="11" width="7.7109375" style="6" customWidth="1"/>
    <col min="12" max="12" width="10" style="6" customWidth="1"/>
    <col min="13" max="13" width="15.42578125" style="6" customWidth="1"/>
    <col min="14" max="14" width="16.140625" style="6" customWidth="1"/>
    <col min="15" max="15" width="24.5703125" style="11" customWidth="1"/>
    <col min="16" max="16" width="22.28515625" style="6" customWidth="1"/>
    <col min="17" max="17" width="15" style="6" bestFit="1" customWidth="1"/>
    <col min="18" max="18" width="11.28515625" style="6" bestFit="1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2.5" customHeight="1" x14ac:dyDescent="0.25">
      <c r="A1" s="24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N1" s="174" t="s">
        <v>154</v>
      </c>
      <c r="O1" s="174"/>
    </row>
    <row r="2" spans="1:17" ht="15" customHeight="1" x14ac:dyDescent="0.25">
      <c r="A2" s="24"/>
      <c r="B2" s="2"/>
      <c r="C2" s="3"/>
      <c r="D2" s="4"/>
      <c r="E2" s="5"/>
      <c r="F2" s="5"/>
      <c r="G2" s="5"/>
      <c r="H2" s="5"/>
      <c r="I2" s="5"/>
      <c r="J2" s="5"/>
      <c r="K2" s="5"/>
      <c r="L2" s="5"/>
      <c r="N2" s="21"/>
      <c r="O2" s="21"/>
    </row>
    <row r="3" spans="1:17" ht="35.25" customHeight="1" x14ac:dyDescent="0.25">
      <c r="A3" s="24"/>
      <c r="B3" s="2"/>
      <c r="C3" s="3"/>
      <c r="D3" s="4"/>
      <c r="E3" s="5"/>
      <c r="F3" s="5"/>
      <c r="G3" s="5"/>
      <c r="H3" s="5"/>
      <c r="I3" s="5"/>
      <c r="J3" s="5"/>
      <c r="K3" s="5"/>
      <c r="L3" s="5"/>
      <c r="M3" s="20"/>
      <c r="N3" s="174" t="s">
        <v>140</v>
      </c>
      <c r="O3" s="175"/>
    </row>
    <row r="4" spans="1:17" ht="14.25" customHeight="1" x14ac:dyDescent="0.25">
      <c r="A4" s="24"/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20"/>
      <c r="N4" s="28"/>
      <c r="O4" s="29"/>
    </row>
    <row r="5" spans="1:17" ht="32.25" customHeight="1" x14ac:dyDescent="0.25">
      <c r="A5" s="182" t="s">
        <v>29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17" ht="12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7" ht="21" customHeight="1" x14ac:dyDescent="0.25">
      <c r="A7" s="113" t="s">
        <v>0</v>
      </c>
      <c r="B7" s="197" t="s">
        <v>1</v>
      </c>
      <c r="C7" s="197" t="s">
        <v>2</v>
      </c>
      <c r="D7" s="197" t="s">
        <v>3</v>
      </c>
      <c r="E7" s="197" t="s">
        <v>4</v>
      </c>
      <c r="F7" s="209" t="s">
        <v>5</v>
      </c>
      <c r="G7" s="210"/>
      <c r="H7" s="210"/>
      <c r="I7" s="210"/>
      <c r="J7" s="210"/>
      <c r="K7" s="210"/>
      <c r="L7" s="210"/>
      <c r="M7" s="210"/>
      <c r="N7" s="211"/>
      <c r="O7" s="116" t="s">
        <v>28</v>
      </c>
    </row>
    <row r="8" spans="1:17" ht="18" customHeight="1" x14ac:dyDescent="0.25">
      <c r="A8" s="115"/>
      <c r="B8" s="199"/>
      <c r="C8" s="199"/>
      <c r="D8" s="199"/>
      <c r="E8" s="199"/>
      <c r="F8" s="38">
        <v>2023</v>
      </c>
      <c r="G8" s="38">
        <v>2024</v>
      </c>
      <c r="H8" s="212">
        <v>2025</v>
      </c>
      <c r="I8" s="213"/>
      <c r="J8" s="213"/>
      <c r="K8" s="213"/>
      <c r="L8" s="214"/>
      <c r="M8" s="38">
        <v>2026</v>
      </c>
      <c r="N8" s="38">
        <v>2027</v>
      </c>
      <c r="O8" s="118"/>
    </row>
    <row r="9" spans="1:17" s="7" customFormat="1" x14ac:dyDescent="0.25">
      <c r="A9" s="27">
        <v>1</v>
      </c>
      <c r="B9" s="43">
        <v>2</v>
      </c>
      <c r="C9" s="38">
        <v>3</v>
      </c>
      <c r="D9" s="38">
        <v>4</v>
      </c>
      <c r="E9" s="53">
        <v>5</v>
      </c>
      <c r="F9" s="53">
        <v>6</v>
      </c>
      <c r="G9" s="53">
        <v>7</v>
      </c>
      <c r="H9" s="183">
        <v>8</v>
      </c>
      <c r="I9" s="184"/>
      <c r="J9" s="184"/>
      <c r="K9" s="184"/>
      <c r="L9" s="185"/>
      <c r="M9" s="53">
        <v>9</v>
      </c>
      <c r="N9" s="53">
        <v>10</v>
      </c>
      <c r="O9" s="43">
        <v>11</v>
      </c>
    </row>
    <row r="10" spans="1:17" x14ac:dyDescent="0.25">
      <c r="A10" s="186" t="s">
        <v>82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8"/>
    </row>
    <row r="11" spans="1:17" ht="15" customHeight="1" x14ac:dyDescent="0.25">
      <c r="A11" s="159">
        <v>1</v>
      </c>
      <c r="B11" s="206" t="s">
        <v>55</v>
      </c>
      <c r="C11" s="168" t="s">
        <v>36</v>
      </c>
      <c r="D11" s="31" t="s">
        <v>6</v>
      </c>
      <c r="E11" s="40">
        <f t="shared" ref="E11:E16" si="0">SUM(F11:N11)</f>
        <v>713023.90213000006</v>
      </c>
      <c r="F11" s="40">
        <f>SUM(F12:F13)</f>
        <v>122164.37982</v>
      </c>
      <c r="G11" s="40">
        <f>SUM(G12:G13)</f>
        <v>127722.0898</v>
      </c>
      <c r="H11" s="171">
        <f>SUM(H12:L13)</f>
        <v>211867.43251000001</v>
      </c>
      <c r="I11" s="172"/>
      <c r="J11" s="172"/>
      <c r="K11" s="172"/>
      <c r="L11" s="173"/>
      <c r="M11" s="40">
        <f>SUM(M12:M13)</f>
        <v>125635</v>
      </c>
      <c r="N11" s="40">
        <f>SUM(N12:N13)</f>
        <v>125635</v>
      </c>
      <c r="O11" s="197" t="s">
        <v>77</v>
      </c>
    </row>
    <row r="12" spans="1:17" ht="38.25" x14ac:dyDescent="0.25">
      <c r="A12" s="160"/>
      <c r="B12" s="207"/>
      <c r="C12" s="169"/>
      <c r="D12" s="47" t="s">
        <v>7</v>
      </c>
      <c r="E12" s="39">
        <f t="shared" si="0"/>
        <v>0</v>
      </c>
      <c r="F12" s="39">
        <f t="shared" ref="F12:H13" si="1">SUM(F15)</f>
        <v>0</v>
      </c>
      <c r="G12" s="39">
        <f t="shared" si="1"/>
        <v>0</v>
      </c>
      <c r="H12" s="138">
        <f t="shared" si="1"/>
        <v>0</v>
      </c>
      <c r="I12" s="139"/>
      <c r="J12" s="139"/>
      <c r="K12" s="139"/>
      <c r="L12" s="140"/>
      <c r="M12" s="39">
        <f t="shared" ref="M12:N13" si="2">SUM(M15)</f>
        <v>0</v>
      </c>
      <c r="N12" s="39">
        <f t="shared" si="2"/>
        <v>0</v>
      </c>
      <c r="O12" s="198"/>
      <c r="Q12" s="8"/>
    </row>
    <row r="13" spans="1:17" ht="41.25" customHeight="1" x14ac:dyDescent="0.25">
      <c r="A13" s="161"/>
      <c r="B13" s="208"/>
      <c r="C13" s="170"/>
      <c r="D13" s="47" t="s">
        <v>8</v>
      </c>
      <c r="E13" s="39">
        <f t="shared" si="0"/>
        <v>713023.90213000006</v>
      </c>
      <c r="F13" s="39">
        <f t="shared" si="1"/>
        <v>122164.37982</v>
      </c>
      <c r="G13" s="46">
        <f t="shared" si="1"/>
        <v>127722.0898</v>
      </c>
      <c r="H13" s="138">
        <f t="shared" si="1"/>
        <v>211867.43251000001</v>
      </c>
      <c r="I13" s="139"/>
      <c r="J13" s="139"/>
      <c r="K13" s="139"/>
      <c r="L13" s="140"/>
      <c r="M13" s="46">
        <f t="shared" si="2"/>
        <v>125635</v>
      </c>
      <c r="N13" s="46">
        <f t="shared" si="2"/>
        <v>125635</v>
      </c>
      <c r="O13" s="199"/>
    </row>
    <row r="14" spans="1:17" ht="15" customHeight="1" x14ac:dyDescent="0.25">
      <c r="A14" s="159" t="s">
        <v>17</v>
      </c>
      <c r="B14" s="116" t="s">
        <v>39</v>
      </c>
      <c r="C14" s="168" t="s">
        <v>37</v>
      </c>
      <c r="D14" s="47" t="s">
        <v>6</v>
      </c>
      <c r="E14" s="39">
        <f t="shared" si="0"/>
        <v>713023.90213000006</v>
      </c>
      <c r="F14" s="39">
        <f>SUM(F15:F16)</f>
        <v>122164.37982</v>
      </c>
      <c r="G14" s="46">
        <f>SUM(G15:G16)</f>
        <v>127722.0898</v>
      </c>
      <c r="H14" s="138">
        <f>SUM(H15:L16)</f>
        <v>211867.43251000001</v>
      </c>
      <c r="I14" s="139"/>
      <c r="J14" s="139"/>
      <c r="K14" s="139"/>
      <c r="L14" s="140"/>
      <c r="M14" s="46">
        <f>SUM(M15:M16)</f>
        <v>125635</v>
      </c>
      <c r="N14" s="46">
        <f>SUM(N15:N16)</f>
        <v>125635</v>
      </c>
      <c r="O14" s="116" t="s">
        <v>38</v>
      </c>
    </row>
    <row r="15" spans="1:17" ht="38.25" x14ac:dyDescent="0.25">
      <c r="A15" s="160"/>
      <c r="B15" s="117"/>
      <c r="C15" s="169"/>
      <c r="D15" s="47" t="s">
        <v>7</v>
      </c>
      <c r="E15" s="39">
        <f t="shared" si="0"/>
        <v>0</v>
      </c>
      <c r="F15" s="39">
        <v>0</v>
      </c>
      <c r="G15" s="46">
        <v>0</v>
      </c>
      <c r="H15" s="138">
        <v>0</v>
      </c>
      <c r="I15" s="139"/>
      <c r="J15" s="139"/>
      <c r="K15" s="139"/>
      <c r="L15" s="140"/>
      <c r="M15" s="46">
        <v>0</v>
      </c>
      <c r="N15" s="46">
        <v>0</v>
      </c>
      <c r="O15" s="117"/>
    </row>
    <row r="16" spans="1:17" ht="40.5" customHeight="1" x14ac:dyDescent="0.25">
      <c r="A16" s="161"/>
      <c r="B16" s="118"/>
      <c r="C16" s="170"/>
      <c r="D16" s="47" t="s">
        <v>8</v>
      </c>
      <c r="E16" s="39">
        <f t="shared" si="0"/>
        <v>713023.90213000006</v>
      </c>
      <c r="F16" s="39">
        <v>122164.37982</v>
      </c>
      <c r="G16" s="46">
        <v>127722.0898</v>
      </c>
      <c r="H16" s="138">
        <v>211867.43251000001</v>
      </c>
      <c r="I16" s="139"/>
      <c r="J16" s="139"/>
      <c r="K16" s="139"/>
      <c r="L16" s="140"/>
      <c r="M16" s="46">
        <v>125635</v>
      </c>
      <c r="N16" s="46">
        <v>125635</v>
      </c>
      <c r="O16" s="118"/>
    </row>
    <row r="17" spans="1:16" ht="15" customHeight="1" x14ac:dyDescent="0.25">
      <c r="A17" s="113"/>
      <c r="B17" s="116" t="s">
        <v>111</v>
      </c>
      <c r="C17" s="168" t="s">
        <v>67</v>
      </c>
      <c r="D17" s="168" t="s">
        <v>67</v>
      </c>
      <c r="E17" s="113" t="s">
        <v>10</v>
      </c>
      <c r="F17" s="133">
        <v>2023</v>
      </c>
      <c r="G17" s="127">
        <v>2024</v>
      </c>
      <c r="H17" s="133">
        <v>2025</v>
      </c>
      <c r="I17" s="176" t="s">
        <v>72</v>
      </c>
      <c r="J17" s="177"/>
      <c r="K17" s="177"/>
      <c r="L17" s="178"/>
      <c r="M17" s="127" t="s">
        <v>74</v>
      </c>
      <c r="N17" s="127" t="s">
        <v>75</v>
      </c>
      <c r="O17" s="197" t="s">
        <v>77</v>
      </c>
    </row>
    <row r="18" spans="1:16" ht="12.75" customHeight="1" x14ac:dyDescent="0.25">
      <c r="A18" s="114"/>
      <c r="B18" s="117"/>
      <c r="C18" s="169"/>
      <c r="D18" s="169"/>
      <c r="E18" s="115"/>
      <c r="F18" s="134"/>
      <c r="G18" s="128"/>
      <c r="H18" s="134"/>
      <c r="I18" s="39" t="s">
        <v>68</v>
      </c>
      <c r="J18" s="39" t="s">
        <v>69</v>
      </c>
      <c r="K18" s="39" t="s">
        <v>70</v>
      </c>
      <c r="L18" s="39" t="s">
        <v>71</v>
      </c>
      <c r="M18" s="128"/>
      <c r="N18" s="128"/>
      <c r="O18" s="198"/>
    </row>
    <row r="19" spans="1:16" ht="15.75" customHeight="1" x14ac:dyDescent="0.25">
      <c r="A19" s="115"/>
      <c r="B19" s="118"/>
      <c r="C19" s="170"/>
      <c r="D19" s="170"/>
      <c r="E19" s="42" t="s">
        <v>156</v>
      </c>
      <c r="F19" s="41" t="s">
        <v>100</v>
      </c>
      <c r="G19" s="41" t="s">
        <v>103</v>
      </c>
      <c r="H19" s="34">
        <v>14103</v>
      </c>
      <c r="I19" s="34">
        <v>6266</v>
      </c>
      <c r="J19" s="34">
        <v>12142</v>
      </c>
      <c r="K19" s="34">
        <v>12818</v>
      </c>
      <c r="L19" s="34">
        <v>14103</v>
      </c>
      <c r="M19" s="41" t="s">
        <v>103</v>
      </c>
      <c r="N19" s="41" t="s">
        <v>103</v>
      </c>
      <c r="O19" s="199"/>
      <c r="P19" s="107"/>
    </row>
    <row r="20" spans="1:16" ht="40.5" customHeight="1" x14ac:dyDescent="0.25">
      <c r="A20" s="44">
        <v>2</v>
      </c>
      <c r="B20" s="45" t="s">
        <v>15</v>
      </c>
      <c r="C20" s="38" t="s">
        <v>37</v>
      </c>
      <c r="D20" s="47" t="s">
        <v>8</v>
      </c>
      <c r="E20" s="40">
        <f>SUM(F20:N20)</f>
        <v>66661.345000000001</v>
      </c>
      <c r="F20" s="40">
        <f>F21+F25</f>
        <v>1330.675</v>
      </c>
      <c r="G20" s="46">
        <v>20330.669999999998</v>
      </c>
      <c r="H20" s="135">
        <v>15000</v>
      </c>
      <c r="I20" s="136"/>
      <c r="J20" s="136"/>
      <c r="K20" s="136"/>
      <c r="L20" s="137"/>
      <c r="M20" s="54">
        <f>M21+M25</f>
        <v>15000</v>
      </c>
      <c r="N20" s="54">
        <f>N21+N25</f>
        <v>15000</v>
      </c>
      <c r="O20" s="43" t="s">
        <v>77</v>
      </c>
    </row>
    <row r="21" spans="1:16" ht="44.25" customHeight="1" x14ac:dyDescent="0.25">
      <c r="A21" s="44" t="s">
        <v>19</v>
      </c>
      <c r="B21" s="45" t="s">
        <v>102</v>
      </c>
      <c r="C21" s="38" t="s">
        <v>37</v>
      </c>
      <c r="D21" s="47" t="s">
        <v>8</v>
      </c>
      <c r="E21" s="39">
        <f>SUM(F21:N21)</f>
        <v>66661.345000000001</v>
      </c>
      <c r="F21" s="39">
        <v>1330.675</v>
      </c>
      <c r="G21" s="46">
        <v>20330.669999999998</v>
      </c>
      <c r="H21" s="135">
        <v>15000</v>
      </c>
      <c r="I21" s="136"/>
      <c r="J21" s="136"/>
      <c r="K21" s="136"/>
      <c r="L21" s="137"/>
      <c r="M21" s="46">
        <v>15000</v>
      </c>
      <c r="N21" s="46">
        <v>15000</v>
      </c>
      <c r="O21" s="47" t="s">
        <v>58</v>
      </c>
    </row>
    <row r="22" spans="1:16" ht="15" customHeight="1" x14ac:dyDescent="0.25">
      <c r="A22" s="113"/>
      <c r="B22" s="116" t="s">
        <v>139</v>
      </c>
      <c r="C22" s="119" t="s">
        <v>67</v>
      </c>
      <c r="D22" s="119" t="s">
        <v>67</v>
      </c>
      <c r="E22" s="62" t="s">
        <v>10</v>
      </c>
      <c r="F22" s="35">
        <v>2023</v>
      </c>
      <c r="G22" s="62" t="s">
        <v>133</v>
      </c>
      <c r="H22" s="127">
        <v>2025</v>
      </c>
      <c r="I22" s="179" t="s">
        <v>72</v>
      </c>
      <c r="J22" s="180"/>
      <c r="K22" s="180"/>
      <c r="L22" s="181"/>
      <c r="M22" s="62" t="s">
        <v>74</v>
      </c>
      <c r="N22" s="62" t="s">
        <v>75</v>
      </c>
      <c r="O22" s="197" t="s">
        <v>77</v>
      </c>
    </row>
    <row r="23" spans="1:16" ht="12.75" customHeight="1" x14ac:dyDescent="0.25">
      <c r="A23" s="114"/>
      <c r="B23" s="117"/>
      <c r="C23" s="120"/>
      <c r="D23" s="120"/>
      <c r="E23" s="63"/>
      <c r="F23" s="36"/>
      <c r="G23" s="63"/>
      <c r="H23" s="128"/>
      <c r="I23" s="46" t="s">
        <v>68</v>
      </c>
      <c r="J23" s="46" t="s">
        <v>69</v>
      </c>
      <c r="K23" s="46" t="s">
        <v>70</v>
      </c>
      <c r="L23" s="46" t="s">
        <v>71</v>
      </c>
      <c r="M23" s="63"/>
      <c r="N23" s="63"/>
      <c r="O23" s="198"/>
    </row>
    <row r="24" spans="1:16" ht="14.25" customHeight="1" x14ac:dyDescent="0.25">
      <c r="A24" s="115"/>
      <c r="B24" s="118"/>
      <c r="C24" s="121"/>
      <c r="D24" s="121"/>
      <c r="E24" s="41" t="s">
        <v>141</v>
      </c>
      <c r="F24" s="41" t="s">
        <v>100</v>
      </c>
      <c r="G24" s="41" t="s">
        <v>136</v>
      </c>
      <c r="H24" s="34">
        <v>9756</v>
      </c>
      <c r="I24" s="41" t="s">
        <v>137</v>
      </c>
      <c r="J24" s="34">
        <v>9756</v>
      </c>
      <c r="K24" s="26">
        <v>0</v>
      </c>
      <c r="L24" s="34">
        <v>9756</v>
      </c>
      <c r="M24" s="41" t="s">
        <v>136</v>
      </c>
      <c r="N24" s="41" t="s">
        <v>136</v>
      </c>
      <c r="O24" s="199"/>
    </row>
    <row r="25" spans="1:16" ht="64.5" customHeight="1" x14ac:dyDescent="0.25">
      <c r="A25" s="44" t="s">
        <v>26</v>
      </c>
      <c r="B25" s="47" t="s">
        <v>35</v>
      </c>
      <c r="C25" s="38" t="s">
        <v>37</v>
      </c>
      <c r="D25" s="47" t="s">
        <v>8</v>
      </c>
      <c r="E25" s="39">
        <f>SUM(F25:N25)</f>
        <v>0</v>
      </c>
      <c r="F25" s="39">
        <v>0</v>
      </c>
      <c r="G25" s="39">
        <v>0</v>
      </c>
      <c r="H25" s="138">
        <v>0</v>
      </c>
      <c r="I25" s="139"/>
      <c r="J25" s="139"/>
      <c r="K25" s="139"/>
      <c r="L25" s="140"/>
      <c r="M25" s="39">
        <v>0</v>
      </c>
      <c r="N25" s="39">
        <v>0</v>
      </c>
      <c r="O25" s="47" t="s">
        <v>58</v>
      </c>
    </row>
    <row r="26" spans="1:16" ht="16.5" customHeight="1" x14ac:dyDescent="0.25">
      <c r="A26" s="113"/>
      <c r="B26" s="116" t="s">
        <v>105</v>
      </c>
      <c r="C26" s="119" t="s">
        <v>67</v>
      </c>
      <c r="D26" s="119" t="s">
        <v>67</v>
      </c>
      <c r="E26" s="62" t="s">
        <v>10</v>
      </c>
      <c r="F26" s="35">
        <v>2023</v>
      </c>
      <c r="G26" s="62" t="s">
        <v>133</v>
      </c>
      <c r="H26" s="127">
        <v>2025</v>
      </c>
      <c r="I26" s="179" t="s">
        <v>72</v>
      </c>
      <c r="J26" s="180"/>
      <c r="K26" s="180"/>
      <c r="L26" s="181"/>
      <c r="M26" s="62" t="s">
        <v>74</v>
      </c>
      <c r="N26" s="62" t="s">
        <v>75</v>
      </c>
      <c r="O26" s="197" t="s">
        <v>77</v>
      </c>
    </row>
    <row r="27" spans="1:16" ht="15" customHeight="1" x14ac:dyDescent="0.25">
      <c r="A27" s="114"/>
      <c r="B27" s="117"/>
      <c r="C27" s="120"/>
      <c r="D27" s="120"/>
      <c r="E27" s="63"/>
      <c r="F27" s="36"/>
      <c r="G27" s="63"/>
      <c r="H27" s="128"/>
      <c r="I27" s="46" t="s">
        <v>68</v>
      </c>
      <c r="J27" s="46" t="s">
        <v>69</v>
      </c>
      <c r="K27" s="46" t="s">
        <v>70</v>
      </c>
      <c r="L27" s="46" t="s">
        <v>71</v>
      </c>
      <c r="M27" s="63"/>
      <c r="N27" s="63"/>
      <c r="O27" s="198"/>
    </row>
    <row r="28" spans="1:16" ht="33" customHeight="1" x14ac:dyDescent="0.25">
      <c r="A28" s="115"/>
      <c r="B28" s="118"/>
      <c r="C28" s="121"/>
      <c r="D28" s="121"/>
      <c r="E28" s="30" t="s">
        <v>131</v>
      </c>
      <c r="F28" s="41" t="s">
        <v>100</v>
      </c>
      <c r="G28" s="41" t="s">
        <v>100</v>
      </c>
      <c r="H28" s="41" t="s">
        <v>93</v>
      </c>
      <c r="I28" s="26">
        <v>0</v>
      </c>
      <c r="J28" s="26">
        <v>0</v>
      </c>
      <c r="K28" s="26">
        <v>2</v>
      </c>
      <c r="L28" s="26">
        <v>2</v>
      </c>
      <c r="M28" s="41" t="s">
        <v>93</v>
      </c>
      <c r="N28" s="41" t="s">
        <v>93</v>
      </c>
      <c r="O28" s="199"/>
    </row>
    <row r="29" spans="1:16" ht="54" customHeight="1" x14ac:dyDescent="0.25">
      <c r="A29" s="44">
        <v>3</v>
      </c>
      <c r="B29" s="9" t="s">
        <v>64</v>
      </c>
      <c r="C29" s="38" t="s">
        <v>37</v>
      </c>
      <c r="D29" s="47" t="s">
        <v>8</v>
      </c>
      <c r="E29" s="40">
        <f>SUM(F29:N29)</f>
        <v>162251.88245</v>
      </c>
      <c r="F29" s="40">
        <f>F30+F34+F38+F42</f>
        <v>30685.344450000001</v>
      </c>
      <c r="G29" s="54">
        <f>G30+G34+G38+G42</f>
        <v>34004.665000000001</v>
      </c>
      <c r="H29" s="171">
        <f>SUM(H30+H34+H38+H42)</f>
        <v>35107.873</v>
      </c>
      <c r="I29" s="172"/>
      <c r="J29" s="172"/>
      <c r="K29" s="172"/>
      <c r="L29" s="173"/>
      <c r="M29" s="54">
        <f t="shared" ref="M29:N29" si="3">M30+M34+M38+M42</f>
        <v>31227</v>
      </c>
      <c r="N29" s="54">
        <f t="shared" si="3"/>
        <v>31227</v>
      </c>
      <c r="O29" s="43" t="s">
        <v>77</v>
      </c>
    </row>
    <row r="30" spans="1:16" ht="65.25" customHeight="1" x14ac:dyDescent="0.25">
      <c r="A30" s="44" t="s">
        <v>20</v>
      </c>
      <c r="B30" s="1" t="s">
        <v>40</v>
      </c>
      <c r="C30" s="38" t="s">
        <v>37</v>
      </c>
      <c r="D30" s="47" t="s">
        <v>8</v>
      </c>
      <c r="E30" s="39">
        <f>SUM(F30:N30)</f>
        <v>700</v>
      </c>
      <c r="F30" s="39">
        <v>100</v>
      </c>
      <c r="G30" s="46">
        <v>350</v>
      </c>
      <c r="H30" s="135">
        <v>150</v>
      </c>
      <c r="I30" s="136"/>
      <c r="J30" s="136"/>
      <c r="K30" s="136"/>
      <c r="L30" s="137"/>
      <c r="M30" s="46">
        <v>50</v>
      </c>
      <c r="N30" s="46">
        <v>50</v>
      </c>
      <c r="O30" s="1" t="s">
        <v>9</v>
      </c>
    </row>
    <row r="31" spans="1:16" ht="18" customHeight="1" x14ac:dyDescent="0.25">
      <c r="A31" s="113"/>
      <c r="B31" s="156" t="str">
        <f>[1]Мероприятия!$B$38</f>
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</c>
      <c r="C31" s="119" t="s">
        <v>67</v>
      </c>
      <c r="D31" s="119" t="s">
        <v>67</v>
      </c>
      <c r="E31" s="62" t="s">
        <v>10</v>
      </c>
      <c r="F31" s="35">
        <v>2023</v>
      </c>
      <c r="G31" s="62" t="s">
        <v>133</v>
      </c>
      <c r="H31" s="127">
        <v>2025</v>
      </c>
      <c r="I31" s="179" t="s">
        <v>72</v>
      </c>
      <c r="J31" s="180"/>
      <c r="K31" s="180"/>
      <c r="L31" s="181"/>
      <c r="M31" s="62" t="s">
        <v>74</v>
      </c>
      <c r="N31" s="62" t="s">
        <v>75</v>
      </c>
      <c r="O31" s="197" t="s">
        <v>67</v>
      </c>
    </row>
    <row r="32" spans="1:16" x14ac:dyDescent="0.25">
      <c r="A32" s="114"/>
      <c r="B32" s="157"/>
      <c r="C32" s="120"/>
      <c r="D32" s="120"/>
      <c r="E32" s="63"/>
      <c r="F32" s="36"/>
      <c r="G32" s="63"/>
      <c r="H32" s="128"/>
      <c r="I32" s="46" t="s">
        <v>68</v>
      </c>
      <c r="J32" s="46" t="s">
        <v>69</v>
      </c>
      <c r="K32" s="46" t="s">
        <v>70</v>
      </c>
      <c r="L32" s="46" t="s">
        <v>71</v>
      </c>
      <c r="M32" s="63"/>
      <c r="N32" s="63"/>
      <c r="O32" s="198"/>
    </row>
    <row r="33" spans="1:15" ht="31.5" customHeight="1" x14ac:dyDescent="0.25">
      <c r="A33" s="115"/>
      <c r="B33" s="158"/>
      <c r="C33" s="121"/>
      <c r="D33" s="121"/>
      <c r="E33" s="30" t="s">
        <v>132</v>
      </c>
      <c r="F33" s="41" t="s">
        <v>94</v>
      </c>
      <c r="G33" s="41" t="s">
        <v>131</v>
      </c>
      <c r="H33" s="41" t="s">
        <v>98</v>
      </c>
      <c r="I33" s="26">
        <v>0</v>
      </c>
      <c r="J33" s="26">
        <v>1</v>
      </c>
      <c r="K33" s="26">
        <v>3</v>
      </c>
      <c r="L33" s="26">
        <v>3</v>
      </c>
      <c r="M33" s="41" t="s">
        <v>98</v>
      </c>
      <c r="N33" s="41" t="s">
        <v>98</v>
      </c>
      <c r="O33" s="199"/>
    </row>
    <row r="34" spans="1:15" ht="78" customHeight="1" x14ac:dyDescent="0.25">
      <c r="A34" s="44" t="s">
        <v>21</v>
      </c>
      <c r="B34" s="1" t="s">
        <v>41</v>
      </c>
      <c r="C34" s="38"/>
      <c r="D34" s="47" t="s">
        <v>8</v>
      </c>
      <c r="E34" s="39">
        <f>SUM(F34:N34)</f>
        <v>5522.7360000000008</v>
      </c>
      <c r="F34" s="39">
        <v>623.07000000000005</v>
      </c>
      <c r="G34" s="46">
        <v>2262.6660000000002</v>
      </c>
      <c r="H34" s="135">
        <v>879</v>
      </c>
      <c r="I34" s="136"/>
      <c r="J34" s="136"/>
      <c r="K34" s="136"/>
      <c r="L34" s="137"/>
      <c r="M34" s="46">
        <v>879</v>
      </c>
      <c r="N34" s="46">
        <v>879</v>
      </c>
      <c r="O34" s="1" t="s">
        <v>9</v>
      </c>
    </row>
    <row r="35" spans="1:15" ht="28.5" customHeight="1" x14ac:dyDescent="0.25">
      <c r="A35" s="113"/>
      <c r="B35" s="156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5" s="119" t="s">
        <v>67</v>
      </c>
      <c r="D35" s="119" t="s">
        <v>67</v>
      </c>
      <c r="E35" s="62" t="s">
        <v>10</v>
      </c>
      <c r="F35" s="35">
        <v>2023</v>
      </c>
      <c r="G35" s="62" t="s">
        <v>133</v>
      </c>
      <c r="H35" s="127">
        <v>2025</v>
      </c>
      <c r="I35" s="179" t="s">
        <v>72</v>
      </c>
      <c r="J35" s="180"/>
      <c r="K35" s="180"/>
      <c r="L35" s="181"/>
      <c r="M35" s="62" t="s">
        <v>74</v>
      </c>
      <c r="N35" s="62" t="s">
        <v>75</v>
      </c>
      <c r="O35" s="168" t="s">
        <v>67</v>
      </c>
    </row>
    <row r="36" spans="1:15" ht="18.75" customHeight="1" x14ac:dyDescent="0.25">
      <c r="A36" s="114"/>
      <c r="B36" s="157"/>
      <c r="C36" s="120"/>
      <c r="D36" s="120"/>
      <c r="E36" s="63"/>
      <c r="F36" s="36"/>
      <c r="G36" s="63"/>
      <c r="H36" s="128"/>
      <c r="I36" s="46" t="s">
        <v>68</v>
      </c>
      <c r="J36" s="46" t="s">
        <v>69</v>
      </c>
      <c r="K36" s="46" t="s">
        <v>70</v>
      </c>
      <c r="L36" s="46" t="s">
        <v>71</v>
      </c>
      <c r="M36" s="63"/>
      <c r="N36" s="63"/>
      <c r="O36" s="169"/>
    </row>
    <row r="37" spans="1:15" ht="31.5" customHeight="1" x14ac:dyDescent="0.25">
      <c r="A37" s="115"/>
      <c r="B37" s="158"/>
      <c r="C37" s="121"/>
      <c r="D37" s="121"/>
      <c r="E37" s="30" t="s">
        <v>135</v>
      </c>
      <c r="F37" s="41" t="s">
        <v>98</v>
      </c>
      <c r="G37" s="41" t="s">
        <v>94</v>
      </c>
      <c r="H37" s="41" t="s">
        <v>134</v>
      </c>
      <c r="I37" s="26">
        <v>0</v>
      </c>
      <c r="J37" s="26">
        <v>0</v>
      </c>
      <c r="K37" s="26">
        <v>0</v>
      </c>
      <c r="L37" s="26">
        <v>7</v>
      </c>
      <c r="M37" s="41" t="s">
        <v>98</v>
      </c>
      <c r="N37" s="41" t="s">
        <v>98</v>
      </c>
      <c r="O37" s="170"/>
    </row>
    <row r="38" spans="1:15" ht="66.75" customHeight="1" x14ac:dyDescent="0.25">
      <c r="A38" s="44" t="s">
        <v>22</v>
      </c>
      <c r="B38" s="47" t="s">
        <v>65</v>
      </c>
      <c r="C38" s="38" t="s">
        <v>37</v>
      </c>
      <c r="D38" s="47" t="s">
        <v>8</v>
      </c>
      <c r="E38" s="39">
        <f>SUM(F38:N38)</f>
        <v>156029.14645</v>
      </c>
      <c r="F38" s="39">
        <v>29962.274450000001</v>
      </c>
      <c r="G38" s="46">
        <v>31391.999</v>
      </c>
      <c r="H38" s="135">
        <v>34078.873</v>
      </c>
      <c r="I38" s="136"/>
      <c r="J38" s="136"/>
      <c r="K38" s="136"/>
      <c r="L38" s="137"/>
      <c r="M38" s="46">
        <v>30298</v>
      </c>
      <c r="N38" s="46">
        <v>30298</v>
      </c>
      <c r="O38" s="47" t="s">
        <v>9</v>
      </c>
    </row>
    <row r="39" spans="1:15" ht="20.25" customHeight="1" x14ac:dyDescent="0.25">
      <c r="A39" s="113"/>
      <c r="B39" s="116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9" s="168" t="s">
        <v>67</v>
      </c>
      <c r="D39" s="168" t="s">
        <v>67</v>
      </c>
      <c r="E39" s="58" t="s">
        <v>10</v>
      </c>
      <c r="F39" s="56">
        <v>2023</v>
      </c>
      <c r="G39" s="58" t="s">
        <v>133</v>
      </c>
      <c r="H39" s="133">
        <v>2025</v>
      </c>
      <c r="I39" s="176" t="s">
        <v>72</v>
      </c>
      <c r="J39" s="177"/>
      <c r="K39" s="177"/>
      <c r="L39" s="178"/>
      <c r="M39" s="58" t="s">
        <v>74</v>
      </c>
      <c r="N39" s="58" t="s">
        <v>75</v>
      </c>
      <c r="O39" s="168" t="s">
        <v>67</v>
      </c>
    </row>
    <row r="40" spans="1:15" ht="16.5" customHeight="1" x14ac:dyDescent="0.25">
      <c r="A40" s="114"/>
      <c r="B40" s="117"/>
      <c r="C40" s="169"/>
      <c r="D40" s="169"/>
      <c r="E40" s="59"/>
      <c r="F40" s="57"/>
      <c r="G40" s="59"/>
      <c r="H40" s="134"/>
      <c r="I40" s="39" t="s">
        <v>68</v>
      </c>
      <c r="J40" s="39" t="s">
        <v>69</v>
      </c>
      <c r="K40" s="39" t="s">
        <v>70</v>
      </c>
      <c r="L40" s="39" t="s">
        <v>71</v>
      </c>
      <c r="M40" s="59"/>
      <c r="N40" s="59"/>
      <c r="O40" s="169"/>
    </row>
    <row r="41" spans="1:15" ht="15" customHeight="1" x14ac:dyDescent="0.25">
      <c r="A41" s="115"/>
      <c r="B41" s="118"/>
      <c r="C41" s="170"/>
      <c r="D41" s="170"/>
      <c r="E41" s="33" t="s">
        <v>160</v>
      </c>
      <c r="F41" s="42" t="s">
        <v>99</v>
      </c>
      <c r="G41" s="26">
        <v>344</v>
      </c>
      <c r="H41" s="41" t="s">
        <v>153</v>
      </c>
      <c r="I41" s="26">
        <v>344</v>
      </c>
      <c r="J41" s="26">
        <v>344</v>
      </c>
      <c r="K41" s="26">
        <v>343</v>
      </c>
      <c r="L41" s="26">
        <v>344</v>
      </c>
      <c r="M41" s="26">
        <v>344</v>
      </c>
      <c r="N41" s="26">
        <v>344</v>
      </c>
      <c r="O41" s="170"/>
    </row>
    <row r="42" spans="1:15" ht="54" customHeight="1" x14ac:dyDescent="0.25">
      <c r="A42" s="44" t="s">
        <v>23</v>
      </c>
      <c r="B42" s="1" t="s">
        <v>66</v>
      </c>
      <c r="C42" s="38" t="s">
        <v>37</v>
      </c>
      <c r="D42" s="47" t="s">
        <v>8</v>
      </c>
      <c r="E42" s="39">
        <f>SUM(F42:N42)</f>
        <v>0</v>
      </c>
      <c r="F42" s="39">
        <v>0</v>
      </c>
      <c r="G42" s="39">
        <v>0</v>
      </c>
      <c r="H42" s="138">
        <v>0</v>
      </c>
      <c r="I42" s="139"/>
      <c r="J42" s="139"/>
      <c r="K42" s="139"/>
      <c r="L42" s="140"/>
      <c r="M42" s="39">
        <v>0</v>
      </c>
      <c r="N42" s="39">
        <v>0</v>
      </c>
      <c r="O42" s="1" t="s">
        <v>9</v>
      </c>
    </row>
    <row r="43" spans="1:15" ht="24" customHeight="1" x14ac:dyDescent="0.25">
      <c r="A43" s="113"/>
      <c r="B43" s="156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3" s="119" t="s">
        <v>67</v>
      </c>
      <c r="D43" s="119" t="s">
        <v>67</v>
      </c>
      <c r="E43" s="62" t="s">
        <v>10</v>
      </c>
      <c r="F43" s="35">
        <v>2023</v>
      </c>
      <c r="G43" s="62" t="s">
        <v>133</v>
      </c>
      <c r="H43" s="127">
        <v>2025</v>
      </c>
      <c r="I43" s="179" t="s">
        <v>72</v>
      </c>
      <c r="J43" s="180"/>
      <c r="K43" s="180"/>
      <c r="L43" s="181"/>
      <c r="M43" s="62" t="s">
        <v>74</v>
      </c>
      <c r="N43" s="62" t="s">
        <v>75</v>
      </c>
      <c r="O43" s="168" t="s">
        <v>67</v>
      </c>
    </row>
    <row r="44" spans="1:15" ht="14.25" customHeight="1" x14ac:dyDescent="0.25">
      <c r="A44" s="114"/>
      <c r="B44" s="157"/>
      <c r="C44" s="120"/>
      <c r="D44" s="120"/>
      <c r="E44" s="63"/>
      <c r="F44" s="36"/>
      <c r="G44" s="63"/>
      <c r="H44" s="128"/>
      <c r="I44" s="46" t="s">
        <v>68</v>
      </c>
      <c r="J44" s="46" t="s">
        <v>69</v>
      </c>
      <c r="K44" s="46" t="s">
        <v>70</v>
      </c>
      <c r="L44" s="46" t="s">
        <v>71</v>
      </c>
      <c r="M44" s="63"/>
      <c r="N44" s="63"/>
      <c r="O44" s="169"/>
    </row>
    <row r="45" spans="1:15" ht="14.25" customHeight="1" x14ac:dyDescent="0.25">
      <c r="A45" s="115"/>
      <c r="B45" s="158"/>
      <c r="C45" s="121"/>
      <c r="D45" s="121"/>
      <c r="E45" s="30" t="s">
        <v>98</v>
      </c>
      <c r="F45" s="41" t="s">
        <v>98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170"/>
    </row>
    <row r="46" spans="1:15" ht="15.75" customHeight="1" x14ac:dyDescent="0.25">
      <c r="A46" s="159" t="s">
        <v>94</v>
      </c>
      <c r="B46" s="206" t="s">
        <v>42</v>
      </c>
      <c r="C46" s="168" t="s">
        <v>37</v>
      </c>
      <c r="D46" s="47" t="s">
        <v>6</v>
      </c>
      <c r="E46" s="40">
        <f t="shared" ref="E46:E51" si="4">SUM(F46:N46)</f>
        <v>0</v>
      </c>
      <c r="F46" s="40">
        <f>SUM(F47:F48)</f>
        <v>0</v>
      </c>
      <c r="G46" s="40">
        <f>SUM(G47:G48)</f>
        <v>0</v>
      </c>
      <c r="H46" s="171">
        <f>SUM(H47:L48)</f>
        <v>0</v>
      </c>
      <c r="I46" s="172"/>
      <c r="J46" s="172"/>
      <c r="K46" s="172"/>
      <c r="L46" s="173"/>
      <c r="M46" s="40">
        <f>SUM(M47:M48)</f>
        <v>0</v>
      </c>
      <c r="N46" s="40">
        <f>SUM(N47:N48)</f>
        <v>0</v>
      </c>
      <c r="O46" s="168" t="s">
        <v>77</v>
      </c>
    </row>
    <row r="47" spans="1:15" ht="41.25" customHeight="1" x14ac:dyDescent="0.25">
      <c r="A47" s="160"/>
      <c r="B47" s="207"/>
      <c r="C47" s="169"/>
      <c r="D47" s="47" t="s">
        <v>7</v>
      </c>
      <c r="E47" s="39">
        <f t="shared" si="4"/>
        <v>0</v>
      </c>
      <c r="F47" s="39">
        <f t="shared" ref="F47:H48" si="5">F50</f>
        <v>0</v>
      </c>
      <c r="G47" s="39">
        <f t="shared" si="5"/>
        <v>0</v>
      </c>
      <c r="H47" s="138">
        <f t="shared" si="5"/>
        <v>0</v>
      </c>
      <c r="I47" s="139"/>
      <c r="J47" s="139"/>
      <c r="K47" s="139"/>
      <c r="L47" s="140"/>
      <c r="M47" s="39">
        <f>M50</f>
        <v>0</v>
      </c>
      <c r="N47" s="39">
        <f t="shared" ref="M47:N48" si="6">N50</f>
        <v>0</v>
      </c>
      <c r="O47" s="169"/>
    </row>
    <row r="48" spans="1:15" ht="42" customHeight="1" x14ac:dyDescent="0.25">
      <c r="A48" s="161"/>
      <c r="B48" s="208"/>
      <c r="C48" s="170"/>
      <c r="D48" s="47" t="s">
        <v>8</v>
      </c>
      <c r="E48" s="39">
        <f t="shared" si="4"/>
        <v>0</v>
      </c>
      <c r="F48" s="39">
        <f t="shared" si="5"/>
        <v>0</v>
      </c>
      <c r="G48" s="39">
        <f t="shared" si="5"/>
        <v>0</v>
      </c>
      <c r="H48" s="138">
        <f t="shared" si="5"/>
        <v>0</v>
      </c>
      <c r="I48" s="139"/>
      <c r="J48" s="139"/>
      <c r="K48" s="139"/>
      <c r="L48" s="140"/>
      <c r="M48" s="39">
        <f t="shared" si="6"/>
        <v>0</v>
      </c>
      <c r="N48" s="39">
        <f t="shared" si="6"/>
        <v>0</v>
      </c>
      <c r="O48" s="170"/>
    </row>
    <row r="49" spans="1:15" ht="13.5" customHeight="1" x14ac:dyDescent="0.25">
      <c r="A49" s="159" t="s">
        <v>104</v>
      </c>
      <c r="B49" s="116" t="s">
        <v>43</v>
      </c>
      <c r="C49" s="168" t="s">
        <v>37</v>
      </c>
      <c r="D49" s="47" t="s">
        <v>6</v>
      </c>
      <c r="E49" s="39">
        <f t="shared" si="4"/>
        <v>0</v>
      </c>
      <c r="F49" s="39">
        <f>SUM(F50:F51)</f>
        <v>0</v>
      </c>
      <c r="G49" s="39">
        <f>SUM(G50:G51)</f>
        <v>0</v>
      </c>
      <c r="H49" s="138">
        <f>SUM(H50:L51)</f>
        <v>0</v>
      </c>
      <c r="I49" s="139"/>
      <c r="J49" s="139"/>
      <c r="K49" s="139"/>
      <c r="L49" s="140"/>
      <c r="M49" s="39">
        <f t="shared" ref="M49:N49" si="7">SUM(M50:M51)</f>
        <v>0</v>
      </c>
      <c r="N49" s="39">
        <f t="shared" si="7"/>
        <v>0</v>
      </c>
      <c r="O49" s="116" t="s">
        <v>56</v>
      </c>
    </row>
    <row r="50" spans="1:15" ht="39" customHeight="1" x14ac:dyDescent="0.25">
      <c r="A50" s="160"/>
      <c r="B50" s="117"/>
      <c r="C50" s="169"/>
      <c r="D50" s="47" t="s">
        <v>7</v>
      </c>
      <c r="E50" s="39">
        <f t="shared" si="4"/>
        <v>0</v>
      </c>
      <c r="F50" s="39">
        <v>0</v>
      </c>
      <c r="G50" s="39">
        <v>0</v>
      </c>
      <c r="H50" s="138">
        <v>0</v>
      </c>
      <c r="I50" s="139"/>
      <c r="J50" s="139"/>
      <c r="K50" s="139"/>
      <c r="L50" s="140"/>
      <c r="M50" s="39">
        <v>0</v>
      </c>
      <c r="N50" s="39">
        <v>0</v>
      </c>
      <c r="O50" s="117"/>
    </row>
    <row r="51" spans="1:15" ht="40.5" customHeight="1" x14ac:dyDescent="0.25">
      <c r="A51" s="161"/>
      <c r="B51" s="118"/>
      <c r="C51" s="170"/>
      <c r="D51" s="47" t="s">
        <v>8</v>
      </c>
      <c r="E51" s="39">
        <f t="shared" si="4"/>
        <v>0</v>
      </c>
      <c r="F51" s="39">
        <v>0</v>
      </c>
      <c r="G51" s="39">
        <v>0</v>
      </c>
      <c r="H51" s="138">
        <v>0</v>
      </c>
      <c r="I51" s="139"/>
      <c r="J51" s="139"/>
      <c r="K51" s="139"/>
      <c r="L51" s="140"/>
      <c r="M51" s="39">
        <v>0</v>
      </c>
      <c r="N51" s="39">
        <v>0</v>
      </c>
      <c r="O51" s="118"/>
    </row>
    <row r="52" spans="1:15" ht="15.75" customHeight="1" x14ac:dyDescent="0.25">
      <c r="A52" s="113"/>
      <c r="B52" s="156" t="s">
        <v>126</v>
      </c>
      <c r="C52" s="119" t="s">
        <v>67</v>
      </c>
      <c r="D52" s="119" t="s">
        <v>67</v>
      </c>
      <c r="E52" s="226" t="s">
        <v>10</v>
      </c>
      <c r="F52" s="113" t="s">
        <v>117</v>
      </c>
      <c r="G52" s="125" t="s">
        <v>133</v>
      </c>
      <c r="H52" s="113" t="s">
        <v>73</v>
      </c>
      <c r="I52" s="179" t="s">
        <v>72</v>
      </c>
      <c r="J52" s="180"/>
      <c r="K52" s="180"/>
      <c r="L52" s="181"/>
      <c r="M52" s="62" t="s">
        <v>74</v>
      </c>
      <c r="N52" s="62" t="s">
        <v>75</v>
      </c>
      <c r="O52" s="197" t="s">
        <v>77</v>
      </c>
    </row>
    <row r="53" spans="1:15" ht="14.25" customHeight="1" x14ac:dyDescent="0.25">
      <c r="A53" s="114"/>
      <c r="B53" s="157"/>
      <c r="C53" s="120"/>
      <c r="D53" s="120"/>
      <c r="E53" s="227"/>
      <c r="F53" s="115"/>
      <c r="G53" s="126"/>
      <c r="H53" s="115"/>
      <c r="I53" s="46" t="s">
        <v>68</v>
      </c>
      <c r="J53" s="46" t="s">
        <v>69</v>
      </c>
      <c r="K53" s="46" t="s">
        <v>70</v>
      </c>
      <c r="L53" s="46" t="s">
        <v>71</v>
      </c>
      <c r="M53" s="63"/>
      <c r="N53" s="63"/>
      <c r="O53" s="198"/>
    </row>
    <row r="54" spans="1:15" ht="15" customHeight="1" x14ac:dyDescent="0.25">
      <c r="A54" s="115"/>
      <c r="B54" s="158"/>
      <c r="C54" s="121"/>
      <c r="D54" s="121"/>
      <c r="E54" s="41" t="s">
        <v>93</v>
      </c>
      <c r="F54" s="26">
        <v>0</v>
      </c>
      <c r="G54" s="41" t="s">
        <v>93</v>
      </c>
      <c r="H54" s="26">
        <v>2</v>
      </c>
      <c r="I54" s="26">
        <v>2</v>
      </c>
      <c r="J54" s="26">
        <v>2</v>
      </c>
      <c r="K54" s="26">
        <v>2</v>
      </c>
      <c r="L54" s="26">
        <v>2</v>
      </c>
      <c r="M54" s="41" t="s">
        <v>93</v>
      </c>
      <c r="N54" s="41" t="s">
        <v>93</v>
      </c>
      <c r="O54" s="199"/>
    </row>
    <row r="55" spans="1:15" ht="15" customHeight="1" x14ac:dyDescent="0.25">
      <c r="A55" s="147" t="s">
        <v>83</v>
      </c>
      <c r="B55" s="148"/>
      <c r="C55" s="149"/>
      <c r="D55" s="31" t="s">
        <v>11</v>
      </c>
      <c r="E55" s="40">
        <f>SUM(F55:N55)</f>
        <v>941937.12957999995</v>
      </c>
      <c r="F55" s="40">
        <f>SUM(F56:F57)</f>
        <v>154180.39926999999</v>
      </c>
      <c r="G55" s="54">
        <f>SUM(G56:G57)</f>
        <v>182057.42480000001</v>
      </c>
      <c r="H55" s="171">
        <f>SUM(H56:L57)</f>
        <v>261975.30551000001</v>
      </c>
      <c r="I55" s="172"/>
      <c r="J55" s="172"/>
      <c r="K55" s="172"/>
      <c r="L55" s="173"/>
      <c r="M55" s="54">
        <f t="shared" ref="M55:N55" si="8">SUM(M56:M57)</f>
        <v>171862</v>
      </c>
      <c r="N55" s="54">
        <f t="shared" si="8"/>
        <v>171862</v>
      </c>
      <c r="O55" s="197" t="s">
        <v>77</v>
      </c>
    </row>
    <row r="56" spans="1:15" ht="38.25" x14ac:dyDescent="0.25">
      <c r="A56" s="150"/>
      <c r="B56" s="151"/>
      <c r="C56" s="152"/>
      <c r="D56" s="45" t="s">
        <v>7</v>
      </c>
      <c r="E56" s="40">
        <f>SUM(F56:N56)</f>
        <v>0</v>
      </c>
      <c r="F56" s="40">
        <f>F12+F47</f>
        <v>0</v>
      </c>
      <c r="G56" s="54">
        <f>G12+G50</f>
        <v>0</v>
      </c>
      <c r="H56" s="171">
        <f>H12+H47</f>
        <v>0</v>
      </c>
      <c r="I56" s="172"/>
      <c r="J56" s="172"/>
      <c r="K56" s="172"/>
      <c r="L56" s="173"/>
      <c r="M56" s="54">
        <f t="shared" ref="M56:N56" si="9">M12+M50</f>
        <v>0</v>
      </c>
      <c r="N56" s="54">
        <f t="shared" si="9"/>
        <v>0</v>
      </c>
      <c r="O56" s="198"/>
    </row>
    <row r="57" spans="1:15" ht="38.25" x14ac:dyDescent="0.25">
      <c r="A57" s="153"/>
      <c r="B57" s="154"/>
      <c r="C57" s="155"/>
      <c r="D57" s="45" t="s">
        <v>8</v>
      </c>
      <c r="E57" s="40">
        <f>SUM(F57:N57)</f>
        <v>941937.12957999995</v>
      </c>
      <c r="F57" s="40">
        <f>F13+F20+F29+F48</f>
        <v>154180.39926999999</v>
      </c>
      <c r="G57" s="54">
        <f>G13+G20+G29+G48</f>
        <v>182057.42480000001</v>
      </c>
      <c r="H57" s="171">
        <f>H13+H20+H29+H48</f>
        <v>261975.30551000001</v>
      </c>
      <c r="I57" s="172"/>
      <c r="J57" s="172"/>
      <c r="K57" s="172"/>
      <c r="L57" s="173"/>
      <c r="M57" s="54">
        <f t="shared" ref="M57:N57" si="10">M13+M20+M29+M48</f>
        <v>171862</v>
      </c>
      <c r="N57" s="54">
        <f t="shared" si="10"/>
        <v>171862</v>
      </c>
      <c r="O57" s="199"/>
    </row>
    <row r="58" spans="1:15" x14ac:dyDescent="0.25">
      <c r="A58" s="186" t="s">
        <v>84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8"/>
    </row>
    <row r="59" spans="1:15" ht="15" customHeight="1" x14ac:dyDescent="0.25">
      <c r="A59" s="159" t="s">
        <v>32</v>
      </c>
      <c r="B59" s="206" t="s">
        <v>44</v>
      </c>
      <c r="C59" s="168" t="s">
        <v>36</v>
      </c>
      <c r="D59" s="47" t="s">
        <v>6</v>
      </c>
      <c r="E59" s="54">
        <f t="shared" ref="E59:E67" si="11">SUM(F59:N59)</f>
        <v>237849.97938</v>
      </c>
      <c r="F59" s="40">
        <f>SUM(F60:F61)</f>
        <v>31094.371589999999</v>
      </c>
      <c r="G59" s="54">
        <f>SUM(G60:G61)</f>
        <v>38740.44</v>
      </c>
      <c r="H59" s="171">
        <f>SUM(H60:L61)</f>
        <v>54762.16779</v>
      </c>
      <c r="I59" s="172"/>
      <c r="J59" s="172"/>
      <c r="K59" s="172"/>
      <c r="L59" s="173"/>
      <c r="M59" s="54">
        <f t="shared" ref="M59:N59" si="12">SUM(M60:M61)</f>
        <v>56456</v>
      </c>
      <c r="N59" s="54">
        <f t="shared" si="12"/>
        <v>56797</v>
      </c>
      <c r="O59" s="197" t="s">
        <v>77</v>
      </c>
    </row>
    <row r="60" spans="1:15" ht="38.25" x14ac:dyDescent="0.25">
      <c r="A60" s="160"/>
      <c r="B60" s="207"/>
      <c r="C60" s="169"/>
      <c r="D60" s="47" t="s">
        <v>7</v>
      </c>
      <c r="E60" s="46">
        <f t="shared" si="11"/>
        <v>104160</v>
      </c>
      <c r="F60" s="39">
        <f>SUM(F63+F66)</f>
        <v>13746</v>
      </c>
      <c r="G60" s="39">
        <f>SUM(G63+G66)</f>
        <v>17184</v>
      </c>
      <c r="H60" s="138">
        <f>SUM(H63+H66)</f>
        <v>23691</v>
      </c>
      <c r="I60" s="139"/>
      <c r="J60" s="139"/>
      <c r="K60" s="139"/>
      <c r="L60" s="140"/>
      <c r="M60" s="39">
        <f t="shared" ref="M60:N60" si="13">SUM(M63+M66)</f>
        <v>24673</v>
      </c>
      <c r="N60" s="39">
        <f t="shared" si="13"/>
        <v>24866</v>
      </c>
      <c r="O60" s="198"/>
    </row>
    <row r="61" spans="1:15" ht="41.25" customHeight="1" x14ac:dyDescent="0.25">
      <c r="A61" s="161"/>
      <c r="B61" s="208"/>
      <c r="C61" s="170"/>
      <c r="D61" s="47" t="s">
        <v>8</v>
      </c>
      <c r="E61" s="46">
        <f t="shared" si="11"/>
        <v>133689.97938</v>
      </c>
      <c r="F61" s="39">
        <f>SUM(F64+F67+F72+F73)</f>
        <v>17348.371589999999</v>
      </c>
      <c r="G61" s="39">
        <f>SUM(G64+G67+G72+G73)</f>
        <v>21556.44</v>
      </c>
      <c r="H61" s="138">
        <f>SUM(H64+H67+H72+H73)</f>
        <v>31071.16779</v>
      </c>
      <c r="I61" s="139"/>
      <c r="J61" s="139"/>
      <c r="K61" s="139"/>
      <c r="L61" s="140"/>
      <c r="M61" s="39">
        <f t="shared" ref="M61:N61" si="14">SUM(M64+M67+M72+M73)</f>
        <v>31783</v>
      </c>
      <c r="N61" s="39">
        <f t="shared" si="14"/>
        <v>31931</v>
      </c>
      <c r="O61" s="199"/>
    </row>
    <row r="62" spans="1:15" ht="15" customHeight="1" x14ac:dyDescent="0.25">
      <c r="A62" s="159" t="s">
        <v>17</v>
      </c>
      <c r="B62" s="116" t="s">
        <v>96</v>
      </c>
      <c r="C62" s="168" t="s">
        <v>37</v>
      </c>
      <c r="D62" s="45" t="s">
        <v>6</v>
      </c>
      <c r="E62" s="54">
        <f t="shared" si="11"/>
        <v>162711.38193</v>
      </c>
      <c r="F62" s="40">
        <f>SUM(F63:F64)</f>
        <v>17984.863539999998</v>
      </c>
      <c r="G62" s="54">
        <f>SUM(G63:G64)</f>
        <v>23718.144</v>
      </c>
      <c r="H62" s="189">
        <f>SUM(H63:L64)</f>
        <v>39181.263789999997</v>
      </c>
      <c r="I62" s="190"/>
      <c r="J62" s="190"/>
      <c r="K62" s="190"/>
      <c r="L62" s="191"/>
      <c r="M62" s="54">
        <f t="shared" ref="M62:N62" si="15">SUM(M63:M64)</f>
        <v>40798.646810000006</v>
      </c>
      <c r="N62" s="54">
        <f t="shared" si="15"/>
        <v>41028.463790000002</v>
      </c>
      <c r="O62" s="116" t="s">
        <v>30</v>
      </c>
    </row>
    <row r="63" spans="1:15" ht="41.25" customHeight="1" x14ac:dyDescent="0.25">
      <c r="A63" s="160"/>
      <c r="B63" s="117"/>
      <c r="C63" s="169"/>
      <c r="D63" s="47" t="s">
        <v>7</v>
      </c>
      <c r="E63" s="46">
        <f t="shared" si="11"/>
        <v>91427.18449</v>
      </c>
      <c r="F63" s="39">
        <v>9891.6734400000005</v>
      </c>
      <c r="G63" s="46">
        <v>13044.9792</v>
      </c>
      <c r="H63" s="135">
        <v>22176.537270000001</v>
      </c>
      <c r="I63" s="136"/>
      <c r="J63" s="136"/>
      <c r="K63" s="136"/>
      <c r="L63" s="137"/>
      <c r="M63" s="46">
        <v>23091.962090000001</v>
      </c>
      <c r="N63" s="46">
        <v>23222.032490000001</v>
      </c>
      <c r="O63" s="117"/>
    </row>
    <row r="64" spans="1:15" ht="42" customHeight="1" x14ac:dyDescent="0.25">
      <c r="A64" s="160"/>
      <c r="B64" s="117"/>
      <c r="C64" s="169"/>
      <c r="D64" s="47" t="s">
        <v>8</v>
      </c>
      <c r="E64" s="46">
        <f t="shared" si="11"/>
        <v>71284.197440000004</v>
      </c>
      <c r="F64" s="39">
        <v>8093.1900999999998</v>
      </c>
      <c r="G64" s="46">
        <v>10673.1648</v>
      </c>
      <c r="H64" s="135">
        <v>17004.72652</v>
      </c>
      <c r="I64" s="136"/>
      <c r="J64" s="136"/>
      <c r="K64" s="136"/>
      <c r="L64" s="137"/>
      <c r="M64" s="46">
        <v>17706.684720000001</v>
      </c>
      <c r="N64" s="46">
        <v>17806.4313</v>
      </c>
      <c r="O64" s="118"/>
    </row>
    <row r="65" spans="1:22" ht="15" customHeight="1" x14ac:dyDescent="0.25">
      <c r="A65" s="160"/>
      <c r="B65" s="117"/>
      <c r="C65" s="169"/>
      <c r="D65" s="45" t="s">
        <v>6</v>
      </c>
      <c r="E65" s="54">
        <f t="shared" si="11"/>
        <v>22907.34807</v>
      </c>
      <c r="F65" s="40">
        <f>SUM(F66:F67)</f>
        <v>7007.8664600000002</v>
      </c>
      <c r="G65" s="54">
        <f>SUM(G66:G67)</f>
        <v>7525.8559999999998</v>
      </c>
      <c r="H65" s="189">
        <f>SUM(H66:L67)</f>
        <v>2675.73621</v>
      </c>
      <c r="I65" s="190"/>
      <c r="J65" s="190"/>
      <c r="K65" s="190"/>
      <c r="L65" s="191"/>
      <c r="M65" s="54">
        <f t="shared" ref="M65:N65" si="16">SUM(M66:M67)</f>
        <v>2793.3531899999998</v>
      </c>
      <c r="N65" s="54">
        <f t="shared" si="16"/>
        <v>2904.5362100000002</v>
      </c>
      <c r="O65" s="116" t="s">
        <v>12</v>
      </c>
    </row>
    <row r="66" spans="1:22" ht="41.25" customHeight="1" x14ac:dyDescent="0.25">
      <c r="A66" s="160"/>
      <c r="B66" s="117"/>
      <c r="C66" s="169"/>
      <c r="D66" s="47" t="s">
        <v>7</v>
      </c>
      <c r="E66" s="46">
        <f t="shared" si="11"/>
        <v>12732.815509999999</v>
      </c>
      <c r="F66" s="39">
        <v>3854.32656</v>
      </c>
      <c r="G66" s="46">
        <v>4139.0208000000002</v>
      </c>
      <c r="H66" s="135">
        <v>1514.46273</v>
      </c>
      <c r="I66" s="136"/>
      <c r="J66" s="136"/>
      <c r="K66" s="136"/>
      <c r="L66" s="137"/>
      <c r="M66" s="46">
        <v>1581.03791</v>
      </c>
      <c r="N66" s="46">
        <v>1643.9675099999999</v>
      </c>
      <c r="O66" s="117"/>
    </row>
    <row r="67" spans="1:22" ht="42" customHeight="1" x14ac:dyDescent="0.25">
      <c r="A67" s="161"/>
      <c r="B67" s="118"/>
      <c r="C67" s="170"/>
      <c r="D67" s="47" t="s">
        <v>8</v>
      </c>
      <c r="E67" s="46">
        <f t="shared" si="11"/>
        <v>10174.53256</v>
      </c>
      <c r="F67" s="39">
        <v>3153.5399000000002</v>
      </c>
      <c r="G67" s="46">
        <v>3386.8352</v>
      </c>
      <c r="H67" s="135">
        <v>1161.2734800000001</v>
      </c>
      <c r="I67" s="136"/>
      <c r="J67" s="136"/>
      <c r="K67" s="136"/>
      <c r="L67" s="137"/>
      <c r="M67" s="46">
        <v>1212.31528</v>
      </c>
      <c r="N67" s="46">
        <v>1260.5687</v>
      </c>
      <c r="O67" s="118"/>
      <c r="Q67" s="8"/>
      <c r="R67" s="10"/>
      <c r="S67" s="10"/>
      <c r="T67" s="10"/>
      <c r="U67" s="10"/>
      <c r="V67" s="10"/>
    </row>
    <row r="68" spans="1:22" ht="15" customHeight="1" x14ac:dyDescent="0.25">
      <c r="A68" s="113"/>
      <c r="B68" s="116" t="s">
        <v>114</v>
      </c>
      <c r="C68" s="119" t="s">
        <v>67</v>
      </c>
      <c r="D68" s="119" t="s">
        <v>67</v>
      </c>
      <c r="E68" s="125" t="s">
        <v>10</v>
      </c>
      <c r="F68" s="127">
        <v>2023</v>
      </c>
      <c r="G68" s="113" t="s">
        <v>133</v>
      </c>
      <c r="H68" s="127">
        <v>2025</v>
      </c>
      <c r="I68" s="129" t="s">
        <v>72</v>
      </c>
      <c r="J68" s="130"/>
      <c r="K68" s="130"/>
      <c r="L68" s="131"/>
      <c r="M68" s="62" t="s">
        <v>74</v>
      </c>
      <c r="N68" s="62" t="s">
        <v>75</v>
      </c>
      <c r="O68" s="197" t="s">
        <v>77</v>
      </c>
      <c r="Q68" s="8"/>
      <c r="R68" s="10"/>
      <c r="S68" s="10"/>
      <c r="T68" s="10"/>
      <c r="U68" s="10"/>
      <c r="V68" s="10"/>
    </row>
    <row r="69" spans="1:22" ht="13.5" customHeight="1" x14ac:dyDescent="0.25">
      <c r="A69" s="114"/>
      <c r="B69" s="117"/>
      <c r="C69" s="120"/>
      <c r="D69" s="120"/>
      <c r="E69" s="126"/>
      <c r="F69" s="128"/>
      <c r="G69" s="115"/>
      <c r="H69" s="128"/>
      <c r="I69" s="46" t="s">
        <v>68</v>
      </c>
      <c r="J69" s="46" t="s">
        <v>69</v>
      </c>
      <c r="K69" s="46" t="s">
        <v>70</v>
      </c>
      <c r="L69" s="46" t="s">
        <v>71</v>
      </c>
      <c r="M69" s="63"/>
      <c r="N69" s="63"/>
      <c r="O69" s="198"/>
      <c r="Q69" s="8"/>
      <c r="R69" s="10"/>
      <c r="S69" s="10"/>
      <c r="T69" s="10"/>
      <c r="U69" s="10"/>
      <c r="V69" s="10"/>
    </row>
    <row r="70" spans="1:22" ht="15.75" customHeight="1" x14ac:dyDescent="0.25">
      <c r="A70" s="115"/>
      <c r="B70" s="118"/>
      <c r="C70" s="121"/>
      <c r="D70" s="121"/>
      <c r="E70" s="41" t="s">
        <v>157</v>
      </c>
      <c r="F70" s="26">
        <v>0</v>
      </c>
      <c r="G70" s="41" t="s">
        <v>130</v>
      </c>
      <c r="H70" s="26">
        <v>406</v>
      </c>
      <c r="I70" s="26">
        <v>0</v>
      </c>
      <c r="J70" s="26">
        <v>100</v>
      </c>
      <c r="K70" s="26">
        <v>406</v>
      </c>
      <c r="L70" s="26">
        <v>406</v>
      </c>
      <c r="M70" s="41" t="s">
        <v>130</v>
      </c>
      <c r="N70" s="41" t="s">
        <v>130</v>
      </c>
      <c r="O70" s="199"/>
      <c r="P70" s="107"/>
      <c r="Q70" s="8"/>
      <c r="R70" s="10"/>
      <c r="S70" s="10"/>
      <c r="T70" s="10"/>
      <c r="U70" s="10"/>
      <c r="V70" s="10"/>
    </row>
    <row r="71" spans="1:22" ht="15.75" customHeight="1" x14ac:dyDescent="0.25">
      <c r="A71" s="80"/>
      <c r="B71" s="81"/>
      <c r="C71" s="79"/>
      <c r="D71" s="45" t="s">
        <v>6</v>
      </c>
      <c r="E71" s="83" t="s">
        <v>142</v>
      </c>
      <c r="F71" s="40">
        <v>6101.6415900000002</v>
      </c>
      <c r="G71" s="54">
        <v>7496.44</v>
      </c>
      <c r="H71" s="192">
        <v>12905.16779</v>
      </c>
      <c r="I71" s="193"/>
      <c r="J71" s="193"/>
      <c r="K71" s="193"/>
      <c r="L71" s="194"/>
      <c r="M71" s="83" t="s">
        <v>143</v>
      </c>
      <c r="N71" s="83" t="s">
        <v>143</v>
      </c>
      <c r="O71" s="82"/>
      <c r="Q71" s="8"/>
      <c r="R71" s="10"/>
      <c r="S71" s="10"/>
      <c r="T71" s="10"/>
      <c r="U71" s="10"/>
      <c r="V71" s="10"/>
    </row>
    <row r="72" spans="1:22" ht="42.75" customHeight="1" x14ac:dyDescent="0.25">
      <c r="A72" s="159" t="s">
        <v>18</v>
      </c>
      <c r="B72" s="218" t="s">
        <v>45</v>
      </c>
      <c r="C72" s="38" t="s">
        <v>37</v>
      </c>
      <c r="D72" s="47" t="s">
        <v>8</v>
      </c>
      <c r="E72" s="46">
        <f>SUM(F72:N72)</f>
        <v>6846.4679999999998</v>
      </c>
      <c r="F72" s="39">
        <v>0</v>
      </c>
      <c r="G72" s="39">
        <v>0</v>
      </c>
      <c r="H72" s="138">
        <v>2282.1559999999999</v>
      </c>
      <c r="I72" s="139"/>
      <c r="J72" s="139"/>
      <c r="K72" s="139"/>
      <c r="L72" s="140"/>
      <c r="M72" s="39">
        <v>2282.1559999999999</v>
      </c>
      <c r="N72" s="39">
        <v>2282.1559999999999</v>
      </c>
      <c r="O72" s="47" t="s">
        <v>30</v>
      </c>
    </row>
    <row r="73" spans="1:22" ht="42" customHeight="1" x14ac:dyDescent="0.25">
      <c r="A73" s="161"/>
      <c r="B73" s="219"/>
      <c r="C73" s="38" t="s">
        <v>37</v>
      </c>
      <c r="D73" s="47" t="s">
        <v>8</v>
      </c>
      <c r="E73" s="46">
        <f>SUM(F73:N73)</f>
        <v>45384.781379999993</v>
      </c>
      <c r="F73" s="39">
        <v>6101.6415900000002</v>
      </c>
      <c r="G73" s="46">
        <v>7496.44</v>
      </c>
      <c r="H73" s="138">
        <v>10623.01179</v>
      </c>
      <c r="I73" s="139"/>
      <c r="J73" s="139"/>
      <c r="K73" s="139"/>
      <c r="L73" s="140"/>
      <c r="M73" s="46">
        <v>10581.843999999999</v>
      </c>
      <c r="N73" s="46">
        <v>10581.843999999999</v>
      </c>
      <c r="O73" s="47" t="s">
        <v>12</v>
      </c>
      <c r="Q73" s="10"/>
      <c r="R73" s="10"/>
      <c r="S73" s="10"/>
      <c r="T73" s="10"/>
      <c r="U73" s="10"/>
      <c r="V73" s="10"/>
    </row>
    <row r="74" spans="1:22" ht="14.25" customHeight="1" x14ac:dyDescent="0.25">
      <c r="A74" s="113"/>
      <c r="B74" s="116" t="s">
        <v>106</v>
      </c>
      <c r="C74" s="119" t="s">
        <v>67</v>
      </c>
      <c r="D74" s="119" t="s">
        <v>67</v>
      </c>
      <c r="E74" s="125" t="s">
        <v>10</v>
      </c>
      <c r="F74" s="127">
        <v>2023</v>
      </c>
      <c r="G74" s="125" t="s">
        <v>133</v>
      </c>
      <c r="H74" s="127">
        <v>2025</v>
      </c>
      <c r="I74" s="129" t="s">
        <v>72</v>
      </c>
      <c r="J74" s="130"/>
      <c r="K74" s="130"/>
      <c r="L74" s="131"/>
      <c r="M74" s="62" t="s">
        <v>74</v>
      </c>
      <c r="N74" s="62" t="s">
        <v>75</v>
      </c>
      <c r="O74" s="197" t="s">
        <v>77</v>
      </c>
      <c r="Q74" s="10"/>
      <c r="R74" s="10"/>
      <c r="S74" s="10"/>
      <c r="T74" s="10"/>
      <c r="U74" s="10"/>
      <c r="V74" s="10"/>
    </row>
    <row r="75" spans="1:22" ht="15.75" customHeight="1" x14ac:dyDescent="0.25">
      <c r="A75" s="114"/>
      <c r="B75" s="117"/>
      <c r="C75" s="120"/>
      <c r="D75" s="120"/>
      <c r="E75" s="126"/>
      <c r="F75" s="128"/>
      <c r="G75" s="126"/>
      <c r="H75" s="128"/>
      <c r="I75" s="46" t="s">
        <v>68</v>
      </c>
      <c r="J75" s="46" t="s">
        <v>69</v>
      </c>
      <c r="K75" s="46" t="s">
        <v>70</v>
      </c>
      <c r="L75" s="46" t="s">
        <v>71</v>
      </c>
      <c r="M75" s="63"/>
      <c r="N75" s="63"/>
      <c r="O75" s="198"/>
      <c r="Q75" s="10"/>
      <c r="R75" s="10"/>
      <c r="S75" s="10"/>
      <c r="T75" s="10"/>
      <c r="U75" s="10"/>
      <c r="V75" s="10"/>
    </row>
    <row r="76" spans="1:22" ht="14.25" customHeight="1" x14ac:dyDescent="0.25">
      <c r="A76" s="115"/>
      <c r="B76" s="118"/>
      <c r="C76" s="121"/>
      <c r="D76" s="121"/>
      <c r="E76" s="41" t="s">
        <v>118</v>
      </c>
      <c r="F76" s="26">
        <v>0</v>
      </c>
      <c r="G76" s="41" t="s">
        <v>109</v>
      </c>
      <c r="H76" s="41" t="s">
        <v>109</v>
      </c>
      <c r="I76" s="26">
        <v>0</v>
      </c>
      <c r="J76" s="34">
        <v>1949</v>
      </c>
      <c r="K76" s="34">
        <v>1979</v>
      </c>
      <c r="L76" s="34">
        <v>1979</v>
      </c>
      <c r="M76" s="41" t="s">
        <v>109</v>
      </c>
      <c r="N76" s="41" t="s">
        <v>109</v>
      </c>
      <c r="O76" s="199"/>
      <c r="Q76" s="10"/>
      <c r="R76" s="10"/>
      <c r="S76" s="10"/>
      <c r="T76" s="10"/>
      <c r="U76" s="10"/>
      <c r="V76" s="10"/>
    </row>
    <row r="77" spans="1:22" ht="15" customHeight="1" x14ac:dyDescent="0.25">
      <c r="A77" s="147" t="s">
        <v>85</v>
      </c>
      <c r="B77" s="148"/>
      <c r="C77" s="149"/>
      <c r="D77" s="45" t="s">
        <v>11</v>
      </c>
      <c r="E77" s="54">
        <f>SUM(F77:N77)</f>
        <v>237849.97938</v>
      </c>
      <c r="F77" s="40">
        <f>SUM(F78:F79)</f>
        <v>31094.371589999999</v>
      </c>
      <c r="G77" s="40">
        <f>SUM(G78:G79)</f>
        <v>38740.44</v>
      </c>
      <c r="H77" s="171">
        <f>SUM(H78:L79)</f>
        <v>54762.16779</v>
      </c>
      <c r="I77" s="172"/>
      <c r="J77" s="172"/>
      <c r="K77" s="172"/>
      <c r="L77" s="173"/>
      <c r="M77" s="40">
        <f t="shared" ref="M77:N77" si="17">SUM(M78:M79)</f>
        <v>56456</v>
      </c>
      <c r="N77" s="40">
        <f t="shared" si="17"/>
        <v>56797</v>
      </c>
      <c r="O77" s="197" t="s">
        <v>77</v>
      </c>
    </row>
    <row r="78" spans="1:22" ht="38.25" x14ac:dyDescent="0.25">
      <c r="A78" s="150"/>
      <c r="B78" s="151"/>
      <c r="C78" s="152"/>
      <c r="D78" s="45" t="s">
        <v>7</v>
      </c>
      <c r="E78" s="54">
        <f>SUM(F78:N78)</f>
        <v>104160</v>
      </c>
      <c r="F78" s="40">
        <f t="shared" ref="F78:H79" si="18">F60</f>
        <v>13746</v>
      </c>
      <c r="G78" s="40">
        <f t="shared" si="18"/>
        <v>17184</v>
      </c>
      <c r="H78" s="171">
        <f t="shared" si="18"/>
        <v>23691</v>
      </c>
      <c r="I78" s="172"/>
      <c r="J78" s="172"/>
      <c r="K78" s="172"/>
      <c r="L78" s="173"/>
      <c r="M78" s="40">
        <f t="shared" ref="M78:N78" si="19">M60</f>
        <v>24673</v>
      </c>
      <c r="N78" s="40">
        <f t="shared" si="19"/>
        <v>24866</v>
      </c>
      <c r="O78" s="198"/>
    </row>
    <row r="79" spans="1:22" ht="38.25" x14ac:dyDescent="0.25">
      <c r="A79" s="153"/>
      <c r="B79" s="154"/>
      <c r="C79" s="155"/>
      <c r="D79" s="45" t="s">
        <v>8</v>
      </c>
      <c r="E79" s="54">
        <f>SUM(F79:N79)</f>
        <v>133689.97938</v>
      </c>
      <c r="F79" s="40">
        <f t="shared" si="18"/>
        <v>17348.371589999999</v>
      </c>
      <c r="G79" s="40">
        <f t="shared" si="18"/>
        <v>21556.44</v>
      </c>
      <c r="H79" s="171">
        <f t="shared" si="18"/>
        <v>31071.16779</v>
      </c>
      <c r="I79" s="172"/>
      <c r="J79" s="172"/>
      <c r="K79" s="172"/>
      <c r="L79" s="173"/>
      <c r="M79" s="40">
        <f t="shared" ref="M79:N79" si="20">M61</f>
        <v>31783</v>
      </c>
      <c r="N79" s="40">
        <f t="shared" si="20"/>
        <v>31931</v>
      </c>
      <c r="O79" s="199"/>
    </row>
    <row r="80" spans="1:22" x14ac:dyDescent="0.25">
      <c r="A80" s="203" t="s">
        <v>86</v>
      </c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5"/>
    </row>
    <row r="81" spans="1:15" ht="15" customHeight="1" x14ac:dyDescent="0.25">
      <c r="A81" s="159">
        <v>1</v>
      </c>
      <c r="B81" s="206" t="s">
        <v>46</v>
      </c>
      <c r="C81" s="168" t="s">
        <v>37</v>
      </c>
      <c r="D81" s="47" t="s">
        <v>6</v>
      </c>
      <c r="E81" s="55">
        <f t="shared" ref="E81:E86" si="21">SUM(F81:N81)</f>
        <v>0</v>
      </c>
      <c r="F81" s="55">
        <f>SUM(F82:F83)</f>
        <v>0</v>
      </c>
      <c r="G81" s="55">
        <f>SUM(G82:G83)</f>
        <v>0</v>
      </c>
      <c r="H81" s="165">
        <f>SUM(H82:L83)</f>
        <v>0</v>
      </c>
      <c r="I81" s="166"/>
      <c r="J81" s="166"/>
      <c r="K81" s="166"/>
      <c r="L81" s="167"/>
      <c r="M81" s="55">
        <f>SUM(M82:M83)</f>
        <v>0</v>
      </c>
      <c r="N81" s="55">
        <f>SUM(N82:N83)</f>
        <v>0</v>
      </c>
      <c r="O81" s="197" t="s">
        <v>77</v>
      </c>
    </row>
    <row r="82" spans="1:15" ht="38.25" x14ac:dyDescent="0.25">
      <c r="A82" s="160"/>
      <c r="B82" s="207"/>
      <c r="C82" s="169"/>
      <c r="D82" s="47" t="s">
        <v>7</v>
      </c>
      <c r="E82" s="55">
        <f t="shared" si="21"/>
        <v>0</v>
      </c>
      <c r="F82" s="55">
        <f t="shared" ref="F82:H83" si="22">F85</f>
        <v>0</v>
      </c>
      <c r="G82" s="55">
        <f t="shared" si="22"/>
        <v>0</v>
      </c>
      <c r="H82" s="165">
        <f t="shared" si="22"/>
        <v>0</v>
      </c>
      <c r="I82" s="166"/>
      <c r="J82" s="166"/>
      <c r="K82" s="166"/>
      <c r="L82" s="167"/>
      <c r="M82" s="55">
        <f t="shared" ref="M82:N82" si="23">M85</f>
        <v>0</v>
      </c>
      <c r="N82" s="55">
        <f t="shared" si="23"/>
        <v>0</v>
      </c>
      <c r="O82" s="198"/>
    </row>
    <row r="83" spans="1:15" ht="40.5" customHeight="1" x14ac:dyDescent="0.25">
      <c r="A83" s="161"/>
      <c r="B83" s="208"/>
      <c r="C83" s="170"/>
      <c r="D83" s="47" t="s">
        <v>8</v>
      </c>
      <c r="E83" s="55">
        <f t="shared" si="21"/>
        <v>0</v>
      </c>
      <c r="F83" s="55">
        <f t="shared" si="22"/>
        <v>0</v>
      </c>
      <c r="G83" s="55">
        <f t="shared" si="22"/>
        <v>0</v>
      </c>
      <c r="H83" s="165">
        <f t="shared" si="22"/>
        <v>0</v>
      </c>
      <c r="I83" s="166"/>
      <c r="J83" s="166"/>
      <c r="K83" s="166"/>
      <c r="L83" s="167"/>
      <c r="M83" s="55">
        <f>M86</f>
        <v>0</v>
      </c>
      <c r="N83" s="55">
        <f t="shared" ref="N83" si="24">N86</f>
        <v>0</v>
      </c>
      <c r="O83" s="199"/>
    </row>
    <row r="84" spans="1:15" ht="15" customHeight="1" x14ac:dyDescent="0.25">
      <c r="A84" s="159" t="s">
        <v>17</v>
      </c>
      <c r="B84" s="116" t="s">
        <v>57</v>
      </c>
      <c r="C84" s="168" t="s">
        <v>37</v>
      </c>
      <c r="D84" s="47" t="s">
        <v>6</v>
      </c>
      <c r="E84" s="55">
        <f t="shared" si="21"/>
        <v>0</v>
      </c>
      <c r="F84" s="55">
        <f>SUM(F85:F86)</f>
        <v>0</v>
      </c>
      <c r="G84" s="55">
        <f>SUM(G85:G86)</f>
        <v>0</v>
      </c>
      <c r="H84" s="165">
        <f>SUM(H85:L86)</f>
        <v>0</v>
      </c>
      <c r="I84" s="166"/>
      <c r="J84" s="166"/>
      <c r="K84" s="166"/>
      <c r="L84" s="167"/>
      <c r="M84" s="55">
        <f>SUM(M85:M86)</f>
        <v>0</v>
      </c>
      <c r="N84" s="55">
        <f>SUM(N85:N86)</f>
        <v>0</v>
      </c>
      <c r="O84" s="116" t="s">
        <v>13</v>
      </c>
    </row>
    <row r="85" spans="1:15" ht="38.25" x14ac:dyDescent="0.25">
      <c r="A85" s="160"/>
      <c r="B85" s="117"/>
      <c r="C85" s="169"/>
      <c r="D85" s="47" t="s">
        <v>7</v>
      </c>
      <c r="E85" s="55">
        <f t="shared" si="21"/>
        <v>0</v>
      </c>
      <c r="F85" s="55">
        <v>0</v>
      </c>
      <c r="G85" s="55">
        <v>0</v>
      </c>
      <c r="H85" s="165">
        <v>0</v>
      </c>
      <c r="I85" s="166"/>
      <c r="J85" s="166"/>
      <c r="K85" s="166"/>
      <c r="L85" s="167"/>
      <c r="M85" s="55">
        <v>0</v>
      </c>
      <c r="N85" s="55">
        <v>0</v>
      </c>
      <c r="O85" s="117"/>
    </row>
    <row r="86" spans="1:15" ht="40.5" customHeight="1" x14ac:dyDescent="0.25">
      <c r="A86" s="161"/>
      <c r="B86" s="118"/>
      <c r="C86" s="170"/>
      <c r="D86" s="47" t="s">
        <v>8</v>
      </c>
      <c r="E86" s="55">
        <f t="shared" si="21"/>
        <v>0</v>
      </c>
      <c r="F86" s="55">
        <v>0</v>
      </c>
      <c r="G86" s="55">
        <v>0</v>
      </c>
      <c r="H86" s="165">
        <v>0</v>
      </c>
      <c r="I86" s="166"/>
      <c r="J86" s="166"/>
      <c r="K86" s="166"/>
      <c r="L86" s="167"/>
      <c r="M86" s="55">
        <v>0</v>
      </c>
      <c r="N86" s="55">
        <v>0</v>
      </c>
      <c r="O86" s="118"/>
    </row>
    <row r="87" spans="1:15" ht="18" customHeight="1" x14ac:dyDescent="0.25">
      <c r="A87" s="113"/>
      <c r="B87" s="156" t="s">
        <v>128</v>
      </c>
      <c r="C87" s="119" t="s">
        <v>77</v>
      </c>
      <c r="D87" s="122" t="s">
        <v>77</v>
      </c>
      <c r="E87" s="125" t="s">
        <v>10</v>
      </c>
      <c r="F87" s="127">
        <v>2023</v>
      </c>
      <c r="G87" s="125" t="s">
        <v>133</v>
      </c>
      <c r="H87" s="127">
        <v>2025</v>
      </c>
      <c r="I87" s="179" t="s">
        <v>72</v>
      </c>
      <c r="J87" s="180"/>
      <c r="K87" s="180"/>
      <c r="L87" s="181"/>
      <c r="M87" s="62" t="s">
        <v>74</v>
      </c>
      <c r="N87" s="62" t="s">
        <v>75</v>
      </c>
      <c r="O87" s="122" t="s">
        <v>77</v>
      </c>
    </row>
    <row r="88" spans="1:15" ht="15" customHeight="1" x14ac:dyDescent="0.25">
      <c r="A88" s="114"/>
      <c r="B88" s="157"/>
      <c r="C88" s="120"/>
      <c r="D88" s="123"/>
      <c r="E88" s="126"/>
      <c r="F88" s="128"/>
      <c r="G88" s="126"/>
      <c r="H88" s="128"/>
      <c r="I88" s="46" t="s">
        <v>68</v>
      </c>
      <c r="J88" s="46" t="s">
        <v>69</v>
      </c>
      <c r="K88" s="46" t="s">
        <v>70</v>
      </c>
      <c r="L88" s="46" t="s">
        <v>71</v>
      </c>
      <c r="M88" s="63"/>
      <c r="N88" s="63"/>
      <c r="O88" s="123"/>
    </row>
    <row r="89" spans="1:15" ht="19.5" customHeight="1" x14ac:dyDescent="0.25">
      <c r="A89" s="115"/>
      <c r="B89" s="158"/>
      <c r="C89" s="121"/>
      <c r="D89" s="124"/>
      <c r="E89" s="30" t="s">
        <v>100</v>
      </c>
      <c r="F89" s="41" t="s">
        <v>100</v>
      </c>
      <c r="G89" s="41" t="s">
        <v>100</v>
      </c>
      <c r="H89" s="41" t="s">
        <v>100</v>
      </c>
      <c r="I89" s="26">
        <v>0</v>
      </c>
      <c r="J89" s="26">
        <v>0</v>
      </c>
      <c r="K89" s="26">
        <v>0</v>
      </c>
      <c r="L89" s="26">
        <v>0</v>
      </c>
      <c r="M89" s="41" t="s">
        <v>100</v>
      </c>
      <c r="N89" s="41" t="s">
        <v>100</v>
      </c>
      <c r="O89" s="124"/>
    </row>
    <row r="90" spans="1:15" ht="15" customHeight="1" x14ac:dyDescent="0.25">
      <c r="A90" s="147" t="s">
        <v>87</v>
      </c>
      <c r="B90" s="148"/>
      <c r="C90" s="149"/>
      <c r="D90" s="45" t="s">
        <v>11</v>
      </c>
      <c r="E90" s="40">
        <f>SUM(F90:N90)</f>
        <v>0</v>
      </c>
      <c r="F90" s="40">
        <f>SUM(F91:F92)</f>
        <v>0</v>
      </c>
      <c r="G90" s="40">
        <f>SUM(G91:G92)</f>
        <v>0</v>
      </c>
      <c r="H90" s="171">
        <f>SUM(H91:L92)</f>
        <v>0</v>
      </c>
      <c r="I90" s="172"/>
      <c r="J90" s="172"/>
      <c r="K90" s="172"/>
      <c r="L90" s="173"/>
      <c r="M90" s="40">
        <f>SUM(M91:M92)</f>
        <v>0</v>
      </c>
      <c r="N90" s="40">
        <f>SUM(N91:N92)</f>
        <v>0</v>
      </c>
      <c r="O90" s="197" t="s">
        <v>77</v>
      </c>
    </row>
    <row r="91" spans="1:15" ht="38.25" x14ac:dyDescent="0.25">
      <c r="A91" s="150"/>
      <c r="B91" s="151"/>
      <c r="C91" s="152"/>
      <c r="D91" s="45" t="s">
        <v>7</v>
      </c>
      <c r="E91" s="40">
        <f>SUM(F91:N91)</f>
        <v>0</v>
      </c>
      <c r="F91" s="40">
        <f t="shared" ref="F91:H92" si="25">F82</f>
        <v>0</v>
      </c>
      <c r="G91" s="40">
        <f t="shared" si="25"/>
        <v>0</v>
      </c>
      <c r="H91" s="171">
        <f t="shared" si="25"/>
        <v>0</v>
      </c>
      <c r="I91" s="172"/>
      <c r="J91" s="172"/>
      <c r="K91" s="172"/>
      <c r="L91" s="173"/>
      <c r="M91" s="40">
        <f t="shared" ref="M91:N91" si="26">M82</f>
        <v>0</v>
      </c>
      <c r="N91" s="40">
        <f t="shared" si="26"/>
        <v>0</v>
      </c>
      <c r="O91" s="198"/>
    </row>
    <row r="92" spans="1:15" ht="38.25" x14ac:dyDescent="0.25">
      <c r="A92" s="153"/>
      <c r="B92" s="154"/>
      <c r="C92" s="155"/>
      <c r="D92" s="45" t="s">
        <v>8</v>
      </c>
      <c r="E92" s="40">
        <f>SUM(F92:N92)</f>
        <v>0</v>
      </c>
      <c r="F92" s="40">
        <f t="shared" si="25"/>
        <v>0</v>
      </c>
      <c r="G92" s="40">
        <f t="shared" si="25"/>
        <v>0</v>
      </c>
      <c r="H92" s="171">
        <f t="shared" si="25"/>
        <v>0</v>
      </c>
      <c r="I92" s="172"/>
      <c r="J92" s="172"/>
      <c r="K92" s="172"/>
      <c r="L92" s="173"/>
      <c r="M92" s="40">
        <f>M83</f>
        <v>0</v>
      </c>
      <c r="N92" s="40">
        <f>N83</f>
        <v>0</v>
      </c>
      <c r="O92" s="199"/>
    </row>
    <row r="93" spans="1:15" x14ac:dyDescent="0.25">
      <c r="A93" s="162" t="s">
        <v>138</v>
      </c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4"/>
    </row>
    <row r="94" spans="1:15" ht="15" customHeight="1" x14ac:dyDescent="0.25">
      <c r="A94" s="215">
        <v>1</v>
      </c>
      <c r="B94" s="206" t="s">
        <v>50</v>
      </c>
      <c r="C94" s="168" t="s">
        <v>36</v>
      </c>
      <c r="D94" s="47" t="s">
        <v>6</v>
      </c>
      <c r="E94" s="40">
        <f t="shared" ref="E94:E99" si="27">SUM(F94:N94)</f>
        <v>136159.21525000001</v>
      </c>
      <c r="F94" s="40">
        <f>SUM(F95:F96)</f>
        <v>22883.725590000002</v>
      </c>
      <c r="G94" s="54">
        <f>SUM(G95:G96)</f>
        <v>26141.489659999999</v>
      </c>
      <c r="H94" s="171">
        <f>SUM(H95:L96)</f>
        <v>32379</v>
      </c>
      <c r="I94" s="172"/>
      <c r="J94" s="172"/>
      <c r="K94" s="172"/>
      <c r="L94" s="173"/>
      <c r="M94" s="54">
        <f>SUM(M95:M96)</f>
        <v>27314</v>
      </c>
      <c r="N94" s="54">
        <f>SUM(N95:N96)</f>
        <v>27441</v>
      </c>
      <c r="O94" s="197" t="s">
        <v>77</v>
      </c>
    </row>
    <row r="95" spans="1:15" ht="39.75" customHeight="1" x14ac:dyDescent="0.25">
      <c r="A95" s="216"/>
      <c r="B95" s="207"/>
      <c r="C95" s="169"/>
      <c r="D95" s="47" t="s">
        <v>7</v>
      </c>
      <c r="E95" s="39">
        <f t="shared" si="27"/>
        <v>108422</v>
      </c>
      <c r="F95" s="39">
        <f t="shared" ref="F95:H96" si="28">F98</f>
        <v>15066</v>
      </c>
      <c r="G95" s="46">
        <f t="shared" si="28"/>
        <v>20679</v>
      </c>
      <c r="H95" s="138">
        <f t="shared" si="28"/>
        <v>27560</v>
      </c>
      <c r="I95" s="139"/>
      <c r="J95" s="139"/>
      <c r="K95" s="139"/>
      <c r="L95" s="140"/>
      <c r="M95" s="46">
        <f t="shared" ref="M95:N96" si="29">M98</f>
        <v>22495</v>
      </c>
      <c r="N95" s="46">
        <f t="shared" si="29"/>
        <v>22622</v>
      </c>
      <c r="O95" s="198"/>
    </row>
    <row r="96" spans="1:15" ht="41.25" customHeight="1" x14ac:dyDescent="0.25">
      <c r="A96" s="217"/>
      <c r="B96" s="208"/>
      <c r="C96" s="170"/>
      <c r="D96" s="47" t="s">
        <v>8</v>
      </c>
      <c r="E96" s="39">
        <f t="shared" si="27"/>
        <v>27737.215250000001</v>
      </c>
      <c r="F96" s="39">
        <f t="shared" si="28"/>
        <v>7817.72559</v>
      </c>
      <c r="G96" s="46">
        <f t="shared" si="28"/>
        <v>5462.4896600000002</v>
      </c>
      <c r="H96" s="138">
        <f t="shared" si="28"/>
        <v>4819</v>
      </c>
      <c r="I96" s="139"/>
      <c r="J96" s="139"/>
      <c r="K96" s="139"/>
      <c r="L96" s="140"/>
      <c r="M96" s="46">
        <f t="shared" si="29"/>
        <v>4819</v>
      </c>
      <c r="N96" s="46">
        <f t="shared" si="29"/>
        <v>4819</v>
      </c>
      <c r="O96" s="199"/>
    </row>
    <row r="97" spans="1:15" ht="15" customHeight="1" x14ac:dyDescent="0.25">
      <c r="A97" s="159" t="s">
        <v>17</v>
      </c>
      <c r="B97" s="116" t="s">
        <v>97</v>
      </c>
      <c r="C97" s="168" t="s">
        <v>36</v>
      </c>
      <c r="D97" s="47" t="s">
        <v>6</v>
      </c>
      <c r="E97" s="39">
        <f t="shared" si="27"/>
        <v>136159.21525000001</v>
      </c>
      <c r="F97" s="39">
        <f>SUM(F98:F99)</f>
        <v>22883.725590000002</v>
      </c>
      <c r="G97" s="46">
        <f>SUM(G98:G99)</f>
        <v>26141.489659999999</v>
      </c>
      <c r="H97" s="135">
        <f>SUM(H98:L99)</f>
        <v>32379</v>
      </c>
      <c r="I97" s="136"/>
      <c r="J97" s="136"/>
      <c r="K97" s="136"/>
      <c r="L97" s="137"/>
      <c r="M97" s="46">
        <f t="shared" ref="M97:N97" si="30">SUM(M98:M99)</f>
        <v>27314</v>
      </c>
      <c r="N97" s="46">
        <f t="shared" si="30"/>
        <v>27441</v>
      </c>
      <c r="O97" s="116" t="s">
        <v>34</v>
      </c>
    </row>
    <row r="98" spans="1:15" ht="37.5" customHeight="1" x14ac:dyDescent="0.25">
      <c r="A98" s="160"/>
      <c r="B98" s="117"/>
      <c r="C98" s="169"/>
      <c r="D98" s="47" t="s">
        <v>7</v>
      </c>
      <c r="E98" s="39">
        <f t="shared" si="27"/>
        <v>108422</v>
      </c>
      <c r="F98" s="39">
        <v>15066</v>
      </c>
      <c r="G98" s="46">
        <v>20679</v>
      </c>
      <c r="H98" s="135">
        <v>27560</v>
      </c>
      <c r="I98" s="136"/>
      <c r="J98" s="136"/>
      <c r="K98" s="136"/>
      <c r="L98" s="137"/>
      <c r="M98" s="46">
        <v>22495</v>
      </c>
      <c r="N98" s="46">
        <v>22622</v>
      </c>
      <c r="O98" s="117"/>
    </row>
    <row r="99" spans="1:15" ht="40.5" customHeight="1" x14ac:dyDescent="0.25">
      <c r="A99" s="161"/>
      <c r="B99" s="118"/>
      <c r="C99" s="170"/>
      <c r="D99" s="47" t="s">
        <v>8</v>
      </c>
      <c r="E99" s="39">
        <f t="shared" si="27"/>
        <v>27737.215250000001</v>
      </c>
      <c r="F99" s="39">
        <v>7817.72559</v>
      </c>
      <c r="G99" s="46">
        <v>5462.4896600000002</v>
      </c>
      <c r="H99" s="135">
        <v>4819</v>
      </c>
      <c r="I99" s="136"/>
      <c r="J99" s="136"/>
      <c r="K99" s="136"/>
      <c r="L99" s="137"/>
      <c r="M99" s="46">
        <v>4819</v>
      </c>
      <c r="N99" s="46">
        <v>4819</v>
      </c>
      <c r="O99" s="118"/>
    </row>
    <row r="100" spans="1:15" ht="14.25" customHeight="1" x14ac:dyDescent="0.25">
      <c r="A100" s="113"/>
      <c r="B100" s="116" t="s">
        <v>112</v>
      </c>
      <c r="C100" s="168" t="s">
        <v>77</v>
      </c>
      <c r="D100" s="197" t="s">
        <v>77</v>
      </c>
      <c r="E100" s="113" t="s">
        <v>10</v>
      </c>
      <c r="F100" s="133">
        <v>2023</v>
      </c>
      <c r="G100" s="113" t="s">
        <v>133</v>
      </c>
      <c r="H100" s="127">
        <v>2025</v>
      </c>
      <c r="I100" s="179" t="s">
        <v>72</v>
      </c>
      <c r="J100" s="180"/>
      <c r="K100" s="180"/>
      <c r="L100" s="181"/>
      <c r="M100" s="58" t="s">
        <v>74</v>
      </c>
      <c r="N100" s="58" t="s">
        <v>75</v>
      </c>
      <c r="O100" s="122" t="s">
        <v>77</v>
      </c>
    </row>
    <row r="101" spans="1:15" ht="13.5" customHeight="1" x14ac:dyDescent="0.25">
      <c r="A101" s="114"/>
      <c r="B101" s="117"/>
      <c r="C101" s="169"/>
      <c r="D101" s="198"/>
      <c r="E101" s="115"/>
      <c r="F101" s="134"/>
      <c r="G101" s="115"/>
      <c r="H101" s="128"/>
      <c r="I101" s="46" t="s">
        <v>68</v>
      </c>
      <c r="J101" s="46" t="s">
        <v>69</v>
      </c>
      <c r="K101" s="46" t="s">
        <v>70</v>
      </c>
      <c r="L101" s="46" t="s">
        <v>71</v>
      </c>
      <c r="M101" s="59"/>
      <c r="N101" s="59"/>
      <c r="O101" s="123"/>
    </row>
    <row r="102" spans="1:15" ht="12.75" customHeight="1" x14ac:dyDescent="0.25">
      <c r="A102" s="115"/>
      <c r="B102" s="118"/>
      <c r="C102" s="170"/>
      <c r="D102" s="199"/>
      <c r="E102" s="33" t="s">
        <v>144</v>
      </c>
      <c r="F102" s="26">
        <v>0</v>
      </c>
      <c r="G102" s="42" t="s">
        <v>95</v>
      </c>
      <c r="H102" s="41" t="s">
        <v>95</v>
      </c>
      <c r="I102" s="26">
        <v>12</v>
      </c>
      <c r="J102" s="26">
        <v>12</v>
      </c>
      <c r="K102" s="26">
        <v>12</v>
      </c>
      <c r="L102" s="26">
        <v>12</v>
      </c>
      <c r="M102" s="42" t="s">
        <v>95</v>
      </c>
      <c r="N102" s="42" t="s">
        <v>95</v>
      </c>
      <c r="O102" s="124"/>
    </row>
    <row r="103" spans="1:15" ht="15" customHeight="1" x14ac:dyDescent="0.25">
      <c r="A103" s="147" t="s">
        <v>88</v>
      </c>
      <c r="B103" s="148"/>
      <c r="C103" s="149"/>
      <c r="D103" s="45" t="s">
        <v>6</v>
      </c>
      <c r="E103" s="40">
        <f>SUM(F103:N103)</f>
        <v>136159.21525000001</v>
      </c>
      <c r="F103" s="40">
        <f>SUM(F104:F105)</f>
        <v>22883.725590000002</v>
      </c>
      <c r="G103" s="54">
        <f>SUM(G104:G105)</f>
        <v>26141.489659999999</v>
      </c>
      <c r="H103" s="189">
        <f>SUM(H104:H105)</f>
        <v>32379</v>
      </c>
      <c r="I103" s="190"/>
      <c r="J103" s="190"/>
      <c r="K103" s="190"/>
      <c r="L103" s="191"/>
      <c r="M103" s="54">
        <f t="shared" ref="M103:N103" si="31">SUM(M104:M105)</f>
        <v>27314</v>
      </c>
      <c r="N103" s="54">
        <f t="shared" si="31"/>
        <v>27441</v>
      </c>
      <c r="O103" s="197" t="s">
        <v>77</v>
      </c>
    </row>
    <row r="104" spans="1:15" ht="38.25" x14ac:dyDescent="0.25">
      <c r="A104" s="150"/>
      <c r="B104" s="151"/>
      <c r="C104" s="152"/>
      <c r="D104" s="45" t="s">
        <v>7</v>
      </c>
      <c r="E104" s="40">
        <f>SUM(F104:N104)</f>
        <v>108422</v>
      </c>
      <c r="F104" s="40">
        <f>F95</f>
        <v>15066</v>
      </c>
      <c r="G104" s="40">
        <f>G95</f>
        <v>20679</v>
      </c>
      <c r="H104" s="189">
        <v>27560</v>
      </c>
      <c r="I104" s="190"/>
      <c r="J104" s="190"/>
      <c r="K104" s="190"/>
      <c r="L104" s="191"/>
      <c r="M104" s="40">
        <f t="shared" ref="M104:N105" si="32">M95</f>
        <v>22495</v>
      </c>
      <c r="N104" s="40">
        <f t="shared" si="32"/>
        <v>22622</v>
      </c>
      <c r="O104" s="198"/>
    </row>
    <row r="105" spans="1:15" ht="38.25" x14ac:dyDescent="0.25">
      <c r="A105" s="153"/>
      <c r="B105" s="154"/>
      <c r="C105" s="155"/>
      <c r="D105" s="45" t="s">
        <v>8</v>
      </c>
      <c r="E105" s="40">
        <f>SUM(F105:N105)</f>
        <v>27737.215250000001</v>
      </c>
      <c r="F105" s="40">
        <f>F96</f>
        <v>7817.72559</v>
      </c>
      <c r="G105" s="40">
        <f>G96</f>
        <v>5462.4896600000002</v>
      </c>
      <c r="H105" s="189">
        <v>4819</v>
      </c>
      <c r="I105" s="190"/>
      <c r="J105" s="190"/>
      <c r="K105" s="190"/>
      <c r="L105" s="191"/>
      <c r="M105" s="40">
        <f t="shared" si="32"/>
        <v>4819</v>
      </c>
      <c r="N105" s="40">
        <f t="shared" si="32"/>
        <v>4819</v>
      </c>
      <c r="O105" s="199"/>
    </row>
    <row r="106" spans="1:15" x14ac:dyDescent="0.25">
      <c r="A106" s="186" t="s">
        <v>89</v>
      </c>
      <c r="B106" s="187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8"/>
    </row>
    <row r="107" spans="1:15" ht="15" customHeight="1" x14ac:dyDescent="0.25">
      <c r="A107" s="141">
        <v>1</v>
      </c>
      <c r="B107" s="144" t="s">
        <v>146</v>
      </c>
      <c r="C107" s="119" t="s">
        <v>37</v>
      </c>
      <c r="D107" s="49" t="s">
        <v>6</v>
      </c>
      <c r="E107" s="54">
        <f t="shared" ref="E107:E112" si="33">SUM(F107:N107)</f>
        <v>12410</v>
      </c>
      <c r="F107" s="40">
        <f>SUM(F108:F109)</f>
        <v>2500</v>
      </c>
      <c r="G107" s="54">
        <f>SUM(G108:G109)</f>
        <v>2500</v>
      </c>
      <c r="H107" s="171">
        <f>SUM(H108:L109)</f>
        <v>2470</v>
      </c>
      <c r="I107" s="172"/>
      <c r="J107" s="172"/>
      <c r="K107" s="172"/>
      <c r="L107" s="173"/>
      <c r="M107" s="54">
        <f t="shared" ref="M107:N107" si="34">SUM(M108:M109)</f>
        <v>2470</v>
      </c>
      <c r="N107" s="54">
        <f t="shared" si="34"/>
        <v>2470</v>
      </c>
      <c r="O107" s="122" t="s">
        <v>77</v>
      </c>
    </row>
    <row r="108" spans="1:15" ht="38.25" x14ac:dyDescent="0.25">
      <c r="A108" s="142"/>
      <c r="B108" s="145"/>
      <c r="C108" s="120"/>
      <c r="D108" s="49" t="s">
        <v>7</v>
      </c>
      <c r="E108" s="46">
        <f t="shared" si="33"/>
        <v>0</v>
      </c>
      <c r="F108" s="39">
        <f>F111+F117</f>
        <v>0</v>
      </c>
      <c r="G108" s="39">
        <f>G111+G117</f>
        <v>0</v>
      </c>
      <c r="H108" s="138">
        <f>H111+H117</f>
        <v>0</v>
      </c>
      <c r="I108" s="139"/>
      <c r="J108" s="139"/>
      <c r="K108" s="139"/>
      <c r="L108" s="140"/>
      <c r="M108" s="39">
        <f t="shared" ref="M108:N108" si="35">M111+M117</f>
        <v>0</v>
      </c>
      <c r="N108" s="39">
        <f t="shared" si="35"/>
        <v>0</v>
      </c>
      <c r="O108" s="123"/>
    </row>
    <row r="109" spans="1:15" ht="40.5" customHeight="1" x14ac:dyDescent="0.25">
      <c r="A109" s="143"/>
      <c r="B109" s="146"/>
      <c r="C109" s="121"/>
      <c r="D109" s="49" t="s">
        <v>8</v>
      </c>
      <c r="E109" s="46">
        <f t="shared" si="33"/>
        <v>12410</v>
      </c>
      <c r="F109" s="39">
        <f>F112+F118+F122+F126+F131+F136+F140+F144</f>
        <v>2500</v>
      </c>
      <c r="G109" s="39">
        <f>G112+G118+G122+G126+G131+G136+G140+G144</f>
        <v>2500</v>
      </c>
      <c r="H109" s="138">
        <f>H112+H118+H122+H126+H131+H136+H140+H144</f>
        <v>2470</v>
      </c>
      <c r="I109" s="139"/>
      <c r="J109" s="139"/>
      <c r="K109" s="139"/>
      <c r="L109" s="140"/>
      <c r="M109" s="39">
        <f t="shared" ref="M109:N109" si="36">M112+M118+M122+M126+M131+M136+M140+M144</f>
        <v>2470</v>
      </c>
      <c r="N109" s="39">
        <f t="shared" si="36"/>
        <v>2470</v>
      </c>
      <c r="O109" s="124"/>
    </row>
    <row r="110" spans="1:15" ht="15" customHeight="1" x14ac:dyDescent="0.25">
      <c r="A110" s="159" t="s">
        <v>17</v>
      </c>
      <c r="B110" s="156" t="s">
        <v>47</v>
      </c>
      <c r="C110" s="119" t="s">
        <v>37</v>
      </c>
      <c r="D110" s="49" t="s">
        <v>6</v>
      </c>
      <c r="E110" s="46">
        <f t="shared" si="33"/>
        <v>3145</v>
      </c>
      <c r="F110" s="39">
        <f>SUM(F111:F112)</f>
        <v>595</v>
      </c>
      <c r="G110" s="39">
        <f>SUM(G111:G112)</f>
        <v>585</v>
      </c>
      <c r="H110" s="138">
        <f>SUM(H111:L112)</f>
        <v>775</v>
      </c>
      <c r="I110" s="139"/>
      <c r="J110" s="139"/>
      <c r="K110" s="139"/>
      <c r="L110" s="140"/>
      <c r="M110" s="39">
        <f t="shared" ref="M110:N110" si="37">SUM(M111:M112)</f>
        <v>595</v>
      </c>
      <c r="N110" s="39">
        <f t="shared" si="37"/>
        <v>595</v>
      </c>
      <c r="O110" s="156" t="s">
        <v>14</v>
      </c>
    </row>
    <row r="111" spans="1:15" ht="38.25" x14ac:dyDescent="0.25">
      <c r="A111" s="160"/>
      <c r="B111" s="157"/>
      <c r="C111" s="120"/>
      <c r="D111" s="49" t="s">
        <v>7</v>
      </c>
      <c r="E111" s="46">
        <f t="shared" si="33"/>
        <v>0</v>
      </c>
      <c r="F111" s="39">
        <v>0</v>
      </c>
      <c r="G111" s="39">
        <v>0</v>
      </c>
      <c r="H111" s="138">
        <v>0</v>
      </c>
      <c r="I111" s="139"/>
      <c r="J111" s="139"/>
      <c r="K111" s="139"/>
      <c r="L111" s="140"/>
      <c r="M111" s="46">
        <v>0</v>
      </c>
      <c r="N111" s="46">
        <v>0</v>
      </c>
      <c r="O111" s="157"/>
    </row>
    <row r="112" spans="1:15" ht="42.75" customHeight="1" x14ac:dyDescent="0.25">
      <c r="A112" s="161"/>
      <c r="B112" s="158"/>
      <c r="C112" s="121"/>
      <c r="D112" s="49" t="s">
        <v>8</v>
      </c>
      <c r="E112" s="46">
        <f t="shared" si="33"/>
        <v>3145</v>
      </c>
      <c r="F112" s="39">
        <v>595</v>
      </c>
      <c r="G112" s="39">
        <v>585</v>
      </c>
      <c r="H112" s="135">
        <v>775</v>
      </c>
      <c r="I112" s="136"/>
      <c r="J112" s="136"/>
      <c r="K112" s="136"/>
      <c r="L112" s="137"/>
      <c r="M112" s="46">
        <v>595</v>
      </c>
      <c r="N112" s="46">
        <v>595</v>
      </c>
      <c r="O112" s="158"/>
    </row>
    <row r="113" spans="1:17" ht="15.75" customHeight="1" x14ac:dyDescent="0.25">
      <c r="A113" s="113"/>
      <c r="B113" s="156" t="s">
        <v>115</v>
      </c>
      <c r="C113" s="168" t="s">
        <v>77</v>
      </c>
      <c r="D113" s="197" t="s">
        <v>77</v>
      </c>
      <c r="E113" s="113" t="s">
        <v>10</v>
      </c>
      <c r="F113" s="133">
        <v>2023</v>
      </c>
      <c r="G113" s="113" t="s">
        <v>133</v>
      </c>
      <c r="H113" s="133">
        <v>2025</v>
      </c>
      <c r="I113" s="209" t="s">
        <v>72</v>
      </c>
      <c r="J113" s="210"/>
      <c r="K113" s="210"/>
      <c r="L113" s="211"/>
      <c r="M113" s="58" t="s">
        <v>74</v>
      </c>
      <c r="N113" s="58" t="s">
        <v>75</v>
      </c>
      <c r="O113" s="122" t="s">
        <v>77</v>
      </c>
    </row>
    <row r="114" spans="1:17" ht="14.25" customHeight="1" x14ac:dyDescent="0.25">
      <c r="A114" s="114"/>
      <c r="B114" s="157"/>
      <c r="C114" s="169"/>
      <c r="D114" s="198"/>
      <c r="E114" s="115"/>
      <c r="F114" s="134"/>
      <c r="G114" s="115"/>
      <c r="H114" s="134"/>
      <c r="I114" s="39" t="s">
        <v>68</v>
      </c>
      <c r="J114" s="39" t="s">
        <v>69</v>
      </c>
      <c r="K114" s="39" t="s">
        <v>70</v>
      </c>
      <c r="L114" s="39" t="s">
        <v>71</v>
      </c>
      <c r="M114" s="59"/>
      <c r="N114" s="59"/>
      <c r="O114" s="123"/>
    </row>
    <row r="115" spans="1:17" ht="48.75" customHeight="1" x14ac:dyDescent="0.25">
      <c r="A115" s="115"/>
      <c r="B115" s="158"/>
      <c r="C115" s="170"/>
      <c r="D115" s="199"/>
      <c r="E115" s="41" t="s">
        <v>110</v>
      </c>
      <c r="F115" s="26">
        <v>0</v>
      </c>
      <c r="G115" s="41" t="s">
        <v>110</v>
      </c>
      <c r="H115" s="41" t="s">
        <v>110</v>
      </c>
      <c r="I115" s="26">
        <v>0</v>
      </c>
      <c r="J115" s="26">
        <v>50</v>
      </c>
      <c r="K115" s="26">
        <v>50</v>
      </c>
      <c r="L115" s="26">
        <v>100</v>
      </c>
      <c r="M115" s="41" t="s">
        <v>110</v>
      </c>
      <c r="N115" s="41" t="s">
        <v>110</v>
      </c>
      <c r="O115" s="124"/>
    </row>
    <row r="116" spans="1:17" ht="15" customHeight="1" x14ac:dyDescent="0.25">
      <c r="A116" s="159" t="s">
        <v>18</v>
      </c>
      <c r="B116" s="156" t="s">
        <v>48</v>
      </c>
      <c r="C116" s="119" t="s">
        <v>37</v>
      </c>
      <c r="D116" s="49" t="s">
        <v>6</v>
      </c>
      <c r="E116" s="46">
        <f>SUM(F116:N116)</f>
        <v>5960</v>
      </c>
      <c r="F116" s="39">
        <f>SUM(F117:F118)</f>
        <v>1235</v>
      </c>
      <c r="G116" s="39">
        <f>SUM(G117:G118)</f>
        <v>1265</v>
      </c>
      <c r="H116" s="138">
        <f>SUM(H117:L118)</f>
        <v>1110</v>
      </c>
      <c r="I116" s="139"/>
      <c r="J116" s="139"/>
      <c r="K116" s="139"/>
      <c r="L116" s="140"/>
      <c r="M116" s="39">
        <f t="shared" ref="M116:N116" si="38">SUM(M117:M118)</f>
        <v>1175</v>
      </c>
      <c r="N116" s="39">
        <f t="shared" si="38"/>
        <v>1175</v>
      </c>
      <c r="O116" s="156" t="s">
        <v>14</v>
      </c>
    </row>
    <row r="117" spans="1:17" ht="38.25" x14ac:dyDescent="0.25">
      <c r="A117" s="160"/>
      <c r="B117" s="157"/>
      <c r="C117" s="120"/>
      <c r="D117" s="49" t="s">
        <v>7</v>
      </c>
      <c r="E117" s="46">
        <f>SUM(F117:N117)</f>
        <v>0</v>
      </c>
      <c r="F117" s="39">
        <v>0</v>
      </c>
      <c r="G117" s="39">
        <v>0</v>
      </c>
      <c r="H117" s="138">
        <v>0</v>
      </c>
      <c r="I117" s="139"/>
      <c r="J117" s="139"/>
      <c r="K117" s="139"/>
      <c r="L117" s="140"/>
      <c r="M117" s="46">
        <v>0</v>
      </c>
      <c r="N117" s="46">
        <v>0</v>
      </c>
      <c r="O117" s="157"/>
    </row>
    <row r="118" spans="1:17" ht="41.25" customHeight="1" x14ac:dyDescent="0.25">
      <c r="A118" s="161"/>
      <c r="B118" s="158"/>
      <c r="C118" s="121"/>
      <c r="D118" s="49" t="s">
        <v>8</v>
      </c>
      <c r="E118" s="46">
        <f>SUM(F118:N118)</f>
        <v>5960</v>
      </c>
      <c r="F118" s="39">
        <v>1235</v>
      </c>
      <c r="G118" s="46">
        <v>1265</v>
      </c>
      <c r="H118" s="135">
        <v>1110</v>
      </c>
      <c r="I118" s="136"/>
      <c r="J118" s="136"/>
      <c r="K118" s="136"/>
      <c r="L118" s="137"/>
      <c r="M118" s="46">
        <v>1175</v>
      </c>
      <c r="N118" s="46">
        <v>1175</v>
      </c>
      <c r="O118" s="158"/>
    </row>
    <row r="119" spans="1:17" ht="15.75" customHeight="1" x14ac:dyDescent="0.25">
      <c r="A119" s="113"/>
      <c r="B119" s="156" t="s">
        <v>119</v>
      </c>
      <c r="C119" s="119" t="s">
        <v>77</v>
      </c>
      <c r="D119" s="122" t="s">
        <v>77</v>
      </c>
      <c r="E119" s="125" t="s">
        <v>10</v>
      </c>
      <c r="F119" s="127">
        <v>2023</v>
      </c>
      <c r="G119" s="125" t="s">
        <v>133</v>
      </c>
      <c r="H119" s="127">
        <v>2025</v>
      </c>
      <c r="I119" s="129" t="s">
        <v>72</v>
      </c>
      <c r="J119" s="130"/>
      <c r="K119" s="130"/>
      <c r="L119" s="131"/>
      <c r="M119" s="62" t="s">
        <v>74</v>
      </c>
      <c r="N119" s="62" t="s">
        <v>75</v>
      </c>
      <c r="O119" s="122" t="s">
        <v>77</v>
      </c>
    </row>
    <row r="120" spans="1:17" ht="14.25" customHeight="1" x14ac:dyDescent="0.25">
      <c r="A120" s="114"/>
      <c r="B120" s="157"/>
      <c r="C120" s="120"/>
      <c r="D120" s="123"/>
      <c r="E120" s="126"/>
      <c r="F120" s="128"/>
      <c r="G120" s="126"/>
      <c r="H120" s="128"/>
      <c r="I120" s="46" t="s">
        <v>68</v>
      </c>
      <c r="J120" s="46" t="s">
        <v>69</v>
      </c>
      <c r="K120" s="46" t="s">
        <v>70</v>
      </c>
      <c r="L120" s="46" t="s">
        <v>71</v>
      </c>
      <c r="M120" s="63"/>
      <c r="N120" s="63"/>
      <c r="O120" s="123"/>
    </row>
    <row r="121" spans="1:17" ht="14.25" customHeight="1" x14ac:dyDescent="0.25">
      <c r="A121" s="115"/>
      <c r="B121" s="158"/>
      <c r="C121" s="121"/>
      <c r="D121" s="124"/>
      <c r="E121" s="41" t="s">
        <v>110</v>
      </c>
      <c r="F121" s="26">
        <v>0</v>
      </c>
      <c r="G121" s="41" t="s">
        <v>110</v>
      </c>
      <c r="H121" s="41" t="s">
        <v>110</v>
      </c>
      <c r="I121" s="26">
        <v>0</v>
      </c>
      <c r="J121" s="26">
        <v>65</v>
      </c>
      <c r="K121" s="26">
        <v>95</v>
      </c>
      <c r="L121" s="26">
        <v>100</v>
      </c>
      <c r="M121" s="41" t="s">
        <v>110</v>
      </c>
      <c r="N121" s="41" t="s">
        <v>110</v>
      </c>
      <c r="O121" s="124"/>
    </row>
    <row r="122" spans="1:17" ht="38.25" x14ac:dyDescent="0.25">
      <c r="A122" s="44" t="s">
        <v>24</v>
      </c>
      <c r="B122" s="49" t="s">
        <v>49</v>
      </c>
      <c r="C122" s="37" t="s">
        <v>37</v>
      </c>
      <c r="D122" s="49" t="s">
        <v>8</v>
      </c>
      <c r="E122" s="46">
        <f>SUM(F122:N122)</f>
        <v>400</v>
      </c>
      <c r="F122" s="39">
        <v>0</v>
      </c>
      <c r="G122" s="39">
        <v>100</v>
      </c>
      <c r="H122" s="135">
        <v>100</v>
      </c>
      <c r="I122" s="136"/>
      <c r="J122" s="136"/>
      <c r="K122" s="136"/>
      <c r="L122" s="137"/>
      <c r="M122" s="39">
        <v>100</v>
      </c>
      <c r="N122" s="39">
        <v>100</v>
      </c>
      <c r="O122" s="49" t="s">
        <v>14</v>
      </c>
      <c r="Q122" s="78"/>
    </row>
    <row r="123" spans="1:17" ht="14.25" customHeight="1" x14ac:dyDescent="0.25">
      <c r="A123" s="113"/>
      <c r="B123" s="156" t="s">
        <v>120</v>
      </c>
      <c r="C123" s="119" t="s">
        <v>77</v>
      </c>
      <c r="D123" s="122" t="s">
        <v>77</v>
      </c>
      <c r="E123" s="125" t="s">
        <v>10</v>
      </c>
      <c r="F123" s="127">
        <v>2023</v>
      </c>
      <c r="G123" s="125" t="s">
        <v>133</v>
      </c>
      <c r="H123" s="127">
        <v>2025</v>
      </c>
      <c r="I123" s="129" t="s">
        <v>72</v>
      </c>
      <c r="J123" s="130"/>
      <c r="K123" s="130"/>
      <c r="L123" s="131"/>
      <c r="M123" s="62" t="s">
        <v>74</v>
      </c>
      <c r="N123" s="62" t="s">
        <v>75</v>
      </c>
      <c r="O123" s="122" t="s">
        <v>77</v>
      </c>
    </row>
    <row r="124" spans="1:17" ht="12.75" customHeight="1" x14ac:dyDescent="0.25">
      <c r="A124" s="114"/>
      <c r="B124" s="157"/>
      <c r="C124" s="120"/>
      <c r="D124" s="123"/>
      <c r="E124" s="126"/>
      <c r="F124" s="128"/>
      <c r="G124" s="126"/>
      <c r="H124" s="128"/>
      <c r="I124" s="46" t="s">
        <v>68</v>
      </c>
      <c r="J124" s="46" t="s">
        <v>69</v>
      </c>
      <c r="K124" s="46" t="s">
        <v>70</v>
      </c>
      <c r="L124" s="46" t="s">
        <v>71</v>
      </c>
      <c r="M124" s="63"/>
      <c r="N124" s="63"/>
      <c r="O124" s="123"/>
    </row>
    <row r="125" spans="1:17" ht="13.5" customHeight="1" x14ac:dyDescent="0.25">
      <c r="A125" s="115"/>
      <c r="B125" s="158"/>
      <c r="C125" s="121"/>
      <c r="D125" s="124"/>
      <c r="E125" s="26">
        <v>100</v>
      </c>
      <c r="F125" s="26">
        <v>0</v>
      </c>
      <c r="G125" s="26">
        <v>100</v>
      </c>
      <c r="H125" s="26">
        <v>100</v>
      </c>
      <c r="I125" s="26">
        <v>0</v>
      </c>
      <c r="J125" s="26">
        <v>0</v>
      </c>
      <c r="K125" s="26">
        <v>50</v>
      </c>
      <c r="L125" s="26">
        <v>100</v>
      </c>
      <c r="M125" s="26">
        <v>100</v>
      </c>
      <c r="N125" s="26">
        <v>100</v>
      </c>
      <c r="O125" s="124"/>
    </row>
    <row r="126" spans="1:17" ht="61.5" customHeight="1" x14ac:dyDescent="0.25">
      <c r="A126" s="50" t="s">
        <v>33</v>
      </c>
      <c r="B126" s="70" t="s">
        <v>59</v>
      </c>
      <c r="C126" s="68" t="s">
        <v>37</v>
      </c>
      <c r="D126" s="64" t="s">
        <v>8</v>
      </c>
      <c r="E126" s="71">
        <f>SUM(F126:N127)</f>
        <v>0</v>
      </c>
      <c r="F126" s="66">
        <v>0</v>
      </c>
      <c r="G126" s="66">
        <v>0</v>
      </c>
      <c r="H126" s="200">
        <v>0</v>
      </c>
      <c r="I126" s="201"/>
      <c r="J126" s="201"/>
      <c r="K126" s="201"/>
      <c r="L126" s="202"/>
      <c r="M126" s="72">
        <v>0</v>
      </c>
      <c r="N126" s="72">
        <v>0</v>
      </c>
      <c r="O126" s="64" t="s">
        <v>12</v>
      </c>
      <c r="P126" s="15"/>
    </row>
    <row r="127" spans="1:17" ht="3" customHeight="1" x14ac:dyDescent="0.25">
      <c r="A127" s="61"/>
      <c r="B127" s="73"/>
      <c r="C127" s="69"/>
      <c r="D127" s="65"/>
      <c r="E127" s="74"/>
      <c r="F127" s="67"/>
      <c r="G127" s="67"/>
      <c r="H127" s="60"/>
      <c r="I127" s="75"/>
      <c r="J127" s="75"/>
      <c r="K127" s="75"/>
      <c r="L127" s="76"/>
      <c r="M127" s="77"/>
      <c r="N127" s="77"/>
      <c r="O127" s="65"/>
      <c r="P127" s="15"/>
    </row>
    <row r="128" spans="1:17" ht="16.5" customHeight="1" x14ac:dyDescent="0.25">
      <c r="A128" s="113"/>
      <c r="B128" s="156" t="s">
        <v>121</v>
      </c>
      <c r="C128" s="119" t="s">
        <v>77</v>
      </c>
      <c r="D128" s="122" t="s">
        <v>77</v>
      </c>
      <c r="E128" s="125" t="s">
        <v>10</v>
      </c>
      <c r="F128" s="127">
        <v>2023</v>
      </c>
      <c r="G128" s="125" t="s">
        <v>133</v>
      </c>
      <c r="H128" s="127">
        <v>2025</v>
      </c>
      <c r="I128" s="129" t="s">
        <v>72</v>
      </c>
      <c r="J128" s="130"/>
      <c r="K128" s="130"/>
      <c r="L128" s="131"/>
      <c r="M128" s="62" t="s">
        <v>74</v>
      </c>
      <c r="N128" s="62" t="s">
        <v>75</v>
      </c>
      <c r="O128" s="122" t="s">
        <v>77</v>
      </c>
      <c r="P128" s="15"/>
    </row>
    <row r="129" spans="1:16" ht="15" customHeight="1" x14ac:dyDescent="0.25">
      <c r="A129" s="114"/>
      <c r="B129" s="157"/>
      <c r="C129" s="120"/>
      <c r="D129" s="123"/>
      <c r="E129" s="126"/>
      <c r="F129" s="128"/>
      <c r="G129" s="126"/>
      <c r="H129" s="128"/>
      <c r="I129" s="46" t="s">
        <v>68</v>
      </c>
      <c r="J129" s="46" t="s">
        <v>69</v>
      </c>
      <c r="K129" s="46" t="s">
        <v>70</v>
      </c>
      <c r="L129" s="46" t="s">
        <v>71</v>
      </c>
      <c r="M129" s="63"/>
      <c r="N129" s="63"/>
      <c r="O129" s="123"/>
      <c r="P129" s="15"/>
    </row>
    <row r="130" spans="1:16" ht="33" customHeight="1" x14ac:dyDescent="0.25">
      <c r="A130" s="115"/>
      <c r="B130" s="158"/>
      <c r="C130" s="121"/>
      <c r="D130" s="124"/>
      <c r="E130" s="26">
        <v>100</v>
      </c>
      <c r="F130" s="26">
        <v>0</v>
      </c>
      <c r="G130" s="41" t="s">
        <v>110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124"/>
      <c r="P130" s="15"/>
    </row>
    <row r="131" spans="1:16" ht="15" customHeight="1" x14ac:dyDescent="0.25">
      <c r="A131" s="159" t="s">
        <v>27</v>
      </c>
      <c r="B131" s="156" t="s">
        <v>60</v>
      </c>
      <c r="C131" s="119" t="s">
        <v>37</v>
      </c>
      <c r="D131" s="156" t="s">
        <v>116</v>
      </c>
      <c r="E131" s="228">
        <f>SUM(F131:N132)</f>
        <v>0</v>
      </c>
      <c r="F131" s="226">
        <v>0</v>
      </c>
      <c r="G131" s="226">
        <v>0</v>
      </c>
      <c r="H131" s="200">
        <v>0</v>
      </c>
      <c r="I131" s="201"/>
      <c r="J131" s="201"/>
      <c r="K131" s="201"/>
      <c r="L131" s="202"/>
      <c r="M131" s="72">
        <v>0</v>
      </c>
      <c r="N131" s="72">
        <v>0</v>
      </c>
      <c r="O131" s="156" t="s">
        <v>12</v>
      </c>
    </row>
    <row r="132" spans="1:16" ht="38.25" customHeight="1" x14ac:dyDescent="0.25">
      <c r="A132" s="161"/>
      <c r="B132" s="158"/>
      <c r="C132" s="121"/>
      <c r="D132" s="158"/>
      <c r="E132" s="229"/>
      <c r="F132" s="227"/>
      <c r="G132" s="227"/>
      <c r="H132" s="60"/>
      <c r="I132" s="75"/>
      <c r="J132" s="75"/>
      <c r="K132" s="75"/>
      <c r="L132" s="76"/>
      <c r="M132" s="77"/>
      <c r="N132" s="77"/>
      <c r="O132" s="158"/>
    </row>
    <row r="133" spans="1:16" ht="15.75" customHeight="1" x14ac:dyDescent="0.25">
      <c r="A133" s="113"/>
      <c r="B133" s="156" t="s">
        <v>122</v>
      </c>
      <c r="C133" s="119" t="s">
        <v>77</v>
      </c>
      <c r="D133" s="122" t="s">
        <v>77</v>
      </c>
      <c r="E133" s="125" t="s">
        <v>10</v>
      </c>
      <c r="F133" s="127">
        <v>2023</v>
      </c>
      <c r="G133" s="125" t="s">
        <v>133</v>
      </c>
      <c r="H133" s="127">
        <v>2025</v>
      </c>
      <c r="I133" s="129" t="s">
        <v>72</v>
      </c>
      <c r="J133" s="130"/>
      <c r="K133" s="130"/>
      <c r="L133" s="131"/>
      <c r="M133" s="62" t="s">
        <v>74</v>
      </c>
      <c r="N133" s="62" t="s">
        <v>75</v>
      </c>
      <c r="O133" s="122" t="s">
        <v>77</v>
      </c>
    </row>
    <row r="134" spans="1:16" ht="15.75" customHeight="1" x14ac:dyDescent="0.25">
      <c r="A134" s="114"/>
      <c r="B134" s="157"/>
      <c r="C134" s="120"/>
      <c r="D134" s="123"/>
      <c r="E134" s="126"/>
      <c r="F134" s="128"/>
      <c r="G134" s="126"/>
      <c r="H134" s="128"/>
      <c r="I134" s="46" t="s">
        <v>68</v>
      </c>
      <c r="J134" s="46" t="s">
        <v>69</v>
      </c>
      <c r="K134" s="46" t="s">
        <v>70</v>
      </c>
      <c r="L134" s="46" t="s">
        <v>71</v>
      </c>
      <c r="M134" s="63"/>
      <c r="N134" s="63"/>
      <c r="O134" s="123"/>
    </row>
    <row r="135" spans="1:16" ht="15" customHeight="1" x14ac:dyDescent="0.25">
      <c r="A135" s="115"/>
      <c r="B135" s="158"/>
      <c r="C135" s="121"/>
      <c r="D135" s="124"/>
      <c r="E135" s="41" t="s">
        <v>110</v>
      </c>
      <c r="F135" s="41" t="s">
        <v>100</v>
      </c>
      <c r="G135" s="41" t="s">
        <v>100</v>
      </c>
      <c r="H135" s="41" t="s">
        <v>110</v>
      </c>
      <c r="I135" s="26">
        <v>0</v>
      </c>
      <c r="J135" s="26">
        <v>0</v>
      </c>
      <c r="K135" s="26">
        <v>0</v>
      </c>
      <c r="L135" s="26">
        <v>100</v>
      </c>
      <c r="M135" s="41" t="s">
        <v>110</v>
      </c>
      <c r="N135" s="41" t="s">
        <v>110</v>
      </c>
      <c r="O135" s="124"/>
    </row>
    <row r="136" spans="1:16" ht="79.5" customHeight="1" x14ac:dyDescent="0.25">
      <c r="A136" s="159" t="s">
        <v>25</v>
      </c>
      <c r="B136" s="49" t="s">
        <v>52</v>
      </c>
      <c r="C136" s="37" t="s">
        <v>37</v>
      </c>
      <c r="D136" s="51" t="s">
        <v>116</v>
      </c>
      <c r="E136" s="46">
        <f>SUM(F136:N136)</f>
        <v>1350</v>
      </c>
      <c r="F136" s="39">
        <v>350</v>
      </c>
      <c r="G136" s="46">
        <v>250</v>
      </c>
      <c r="H136" s="138">
        <v>250</v>
      </c>
      <c r="I136" s="139"/>
      <c r="J136" s="139"/>
      <c r="K136" s="139"/>
      <c r="L136" s="140"/>
      <c r="M136" s="46">
        <v>250</v>
      </c>
      <c r="N136" s="46">
        <v>250</v>
      </c>
      <c r="O136" s="51" t="s">
        <v>14</v>
      </c>
    </row>
    <row r="137" spans="1:16" ht="13.5" customHeight="1" x14ac:dyDescent="0.25">
      <c r="A137" s="160"/>
      <c r="B137" s="156" t="s">
        <v>123</v>
      </c>
      <c r="C137" s="119" t="s">
        <v>77</v>
      </c>
      <c r="D137" s="122" t="s">
        <v>77</v>
      </c>
      <c r="E137" s="125" t="s">
        <v>10</v>
      </c>
      <c r="F137" s="127">
        <v>2023</v>
      </c>
      <c r="G137" s="125" t="s">
        <v>133</v>
      </c>
      <c r="H137" s="127">
        <v>2025</v>
      </c>
      <c r="I137" s="129" t="s">
        <v>72</v>
      </c>
      <c r="J137" s="130"/>
      <c r="K137" s="130"/>
      <c r="L137" s="131"/>
      <c r="M137" s="62" t="s">
        <v>74</v>
      </c>
      <c r="N137" s="62" t="s">
        <v>75</v>
      </c>
      <c r="O137" s="122" t="s">
        <v>77</v>
      </c>
    </row>
    <row r="138" spans="1:16" ht="12" customHeight="1" x14ac:dyDescent="0.25">
      <c r="A138" s="160"/>
      <c r="B138" s="157"/>
      <c r="C138" s="120"/>
      <c r="D138" s="123"/>
      <c r="E138" s="126"/>
      <c r="F138" s="128"/>
      <c r="G138" s="126"/>
      <c r="H138" s="128"/>
      <c r="I138" s="46" t="s">
        <v>68</v>
      </c>
      <c r="J138" s="46" t="s">
        <v>69</v>
      </c>
      <c r="K138" s="46" t="s">
        <v>70</v>
      </c>
      <c r="L138" s="46" t="s">
        <v>71</v>
      </c>
      <c r="M138" s="63"/>
      <c r="N138" s="63"/>
      <c r="O138" s="123"/>
    </row>
    <row r="139" spans="1:16" ht="52.5" customHeight="1" x14ac:dyDescent="0.25">
      <c r="A139" s="161"/>
      <c r="B139" s="158"/>
      <c r="C139" s="121"/>
      <c r="D139" s="124"/>
      <c r="E139" s="41" t="s">
        <v>110</v>
      </c>
      <c r="F139" s="26">
        <v>0</v>
      </c>
      <c r="G139" s="26">
        <v>100</v>
      </c>
      <c r="H139" s="41" t="s">
        <v>110</v>
      </c>
      <c r="I139" s="26">
        <v>0</v>
      </c>
      <c r="J139" s="26">
        <v>0</v>
      </c>
      <c r="K139" s="26">
        <v>0</v>
      </c>
      <c r="L139" s="26">
        <v>100</v>
      </c>
      <c r="M139" s="26">
        <v>100</v>
      </c>
      <c r="N139" s="26">
        <v>100</v>
      </c>
      <c r="O139" s="124"/>
    </row>
    <row r="140" spans="1:16" ht="41.25" customHeight="1" x14ac:dyDescent="0.25">
      <c r="A140" s="220" t="s">
        <v>61</v>
      </c>
      <c r="B140" s="49" t="s">
        <v>53</v>
      </c>
      <c r="C140" s="37" t="s">
        <v>37</v>
      </c>
      <c r="D140" s="49" t="s">
        <v>8</v>
      </c>
      <c r="E140" s="46">
        <f>SUM(F140:N140)</f>
        <v>1555</v>
      </c>
      <c r="F140" s="39">
        <v>320</v>
      </c>
      <c r="G140" s="46">
        <v>300</v>
      </c>
      <c r="H140" s="135">
        <v>235</v>
      </c>
      <c r="I140" s="136"/>
      <c r="J140" s="136"/>
      <c r="K140" s="136"/>
      <c r="L140" s="137"/>
      <c r="M140" s="46">
        <v>350</v>
      </c>
      <c r="N140" s="46">
        <v>350</v>
      </c>
      <c r="O140" s="51" t="s">
        <v>14</v>
      </c>
    </row>
    <row r="141" spans="1:16" ht="14.25" customHeight="1" x14ac:dyDescent="0.25">
      <c r="A141" s="221"/>
      <c r="B141" s="156" t="s">
        <v>124</v>
      </c>
      <c r="C141" s="119" t="s">
        <v>77</v>
      </c>
      <c r="D141" s="122" t="s">
        <v>77</v>
      </c>
      <c r="E141" s="125" t="s">
        <v>10</v>
      </c>
      <c r="F141" s="127">
        <v>2023</v>
      </c>
      <c r="G141" s="125" t="s">
        <v>133</v>
      </c>
      <c r="H141" s="127">
        <v>2025</v>
      </c>
      <c r="I141" s="129" t="s">
        <v>72</v>
      </c>
      <c r="J141" s="130"/>
      <c r="K141" s="130"/>
      <c r="L141" s="131"/>
      <c r="M141" s="62" t="s">
        <v>74</v>
      </c>
      <c r="N141" s="62" t="s">
        <v>75</v>
      </c>
      <c r="O141" s="122" t="s">
        <v>77</v>
      </c>
    </row>
    <row r="142" spans="1:16" ht="12" customHeight="1" x14ac:dyDescent="0.25">
      <c r="A142" s="221"/>
      <c r="B142" s="157"/>
      <c r="C142" s="120"/>
      <c r="D142" s="123"/>
      <c r="E142" s="126"/>
      <c r="F142" s="128"/>
      <c r="G142" s="126"/>
      <c r="H142" s="128"/>
      <c r="I142" s="46" t="s">
        <v>68</v>
      </c>
      <c r="J142" s="46" t="s">
        <v>69</v>
      </c>
      <c r="K142" s="46" t="s">
        <v>70</v>
      </c>
      <c r="L142" s="46" t="s">
        <v>71</v>
      </c>
      <c r="M142" s="63"/>
      <c r="N142" s="63"/>
      <c r="O142" s="123"/>
    </row>
    <row r="143" spans="1:16" ht="14.25" customHeight="1" x14ac:dyDescent="0.25">
      <c r="A143" s="222"/>
      <c r="B143" s="158"/>
      <c r="C143" s="121"/>
      <c r="D143" s="124"/>
      <c r="E143" s="41" t="s">
        <v>110</v>
      </c>
      <c r="F143" s="26">
        <v>0</v>
      </c>
      <c r="G143" s="41" t="s">
        <v>110</v>
      </c>
      <c r="H143" s="41" t="s">
        <v>110</v>
      </c>
      <c r="I143" s="26">
        <v>0</v>
      </c>
      <c r="J143" s="26">
        <v>0</v>
      </c>
      <c r="K143" s="26">
        <v>75</v>
      </c>
      <c r="L143" s="26">
        <v>100</v>
      </c>
      <c r="M143" s="41" t="s">
        <v>110</v>
      </c>
      <c r="N143" s="41" t="s">
        <v>110</v>
      </c>
      <c r="O143" s="124"/>
    </row>
    <row r="144" spans="1:16" ht="43.5" customHeight="1" x14ac:dyDescent="0.25">
      <c r="A144" s="98" t="s">
        <v>62</v>
      </c>
      <c r="B144" s="52" t="s">
        <v>63</v>
      </c>
      <c r="C144" s="37" t="s">
        <v>37</v>
      </c>
      <c r="D144" s="49" t="s">
        <v>8</v>
      </c>
      <c r="E144" s="46">
        <f>SUM(F144:N144)</f>
        <v>0</v>
      </c>
      <c r="F144" s="39">
        <v>0</v>
      </c>
      <c r="G144" s="39">
        <v>0</v>
      </c>
      <c r="H144" s="84">
        <v>0</v>
      </c>
      <c r="I144" s="39"/>
      <c r="J144" s="39"/>
      <c r="K144" s="39"/>
      <c r="L144" s="39"/>
      <c r="M144" s="46">
        <v>0</v>
      </c>
      <c r="N144" s="46">
        <v>0</v>
      </c>
      <c r="O144" s="51" t="s">
        <v>14</v>
      </c>
    </row>
    <row r="145" spans="1:16" ht="28.5" customHeight="1" x14ac:dyDescent="0.25">
      <c r="A145" s="99"/>
      <c r="B145" s="95" t="s">
        <v>125</v>
      </c>
      <c r="C145" s="92" t="s">
        <v>77</v>
      </c>
      <c r="D145" s="101" t="s">
        <v>77</v>
      </c>
      <c r="E145" s="85" t="s">
        <v>10</v>
      </c>
      <c r="F145" s="87">
        <v>2023</v>
      </c>
      <c r="G145" s="85" t="s">
        <v>133</v>
      </c>
      <c r="H145" s="87">
        <v>2025</v>
      </c>
      <c r="I145" s="129" t="s">
        <v>72</v>
      </c>
      <c r="J145" s="130"/>
      <c r="K145" s="130"/>
      <c r="L145" s="131"/>
      <c r="M145" s="85" t="s">
        <v>74</v>
      </c>
      <c r="N145" s="85" t="s">
        <v>75</v>
      </c>
      <c r="O145" s="101" t="s">
        <v>77</v>
      </c>
    </row>
    <row r="146" spans="1:16" ht="12.75" customHeight="1" x14ac:dyDescent="0.25">
      <c r="A146" s="99"/>
      <c r="B146" s="96"/>
      <c r="C146" s="93"/>
      <c r="D146" s="102"/>
      <c r="E146" s="86"/>
      <c r="F146" s="88"/>
      <c r="G146" s="86"/>
      <c r="H146" s="88"/>
      <c r="I146" s="46" t="s">
        <v>68</v>
      </c>
      <c r="J146" s="46" t="s">
        <v>69</v>
      </c>
      <c r="K146" s="46" t="s">
        <v>70</v>
      </c>
      <c r="L146" s="46" t="s">
        <v>71</v>
      </c>
      <c r="M146" s="86"/>
      <c r="N146" s="86"/>
      <c r="O146" s="102"/>
    </row>
    <row r="147" spans="1:16" ht="18.75" customHeight="1" x14ac:dyDescent="0.25">
      <c r="A147" s="100"/>
      <c r="B147" s="97"/>
      <c r="C147" s="94"/>
      <c r="D147" s="103"/>
      <c r="E147" s="41" t="s">
        <v>100</v>
      </c>
      <c r="F147" s="41" t="s">
        <v>100</v>
      </c>
      <c r="G147" s="41" t="s">
        <v>100</v>
      </c>
      <c r="H147" s="41" t="s">
        <v>100</v>
      </c>
      <c r="I147" s="26">
        <v>0</v>
      </c>
      <c r="J147" s="26">
        <v>0</v>
      </c>
      <c r="K147" s="26">
        <v>0</v>
      </c>
      <c r="L147" s="26">
        <v>0</v>
      </c>
      <c r="M147" s="41" t="s">
        <v>100</v>
      </c>
      <c r="N147" s="41" t="s">
        <v>100</v>
      </c>
      <c r="O147" s="103"/>
    </row>
    <row r="148" spans="1:16" ht="42.75" customHeight="1" x14ac:dyDescent="0.25">
      <c r="A148" s="98" t="s">
        <v>147</v>
      </c>
      <c r="B148" s="52" t="s">
        <v>155</v>
      </c>
      <c r="C148" s="37" t="s">
        <v>37</v>
      </c>
      <c r="D148" s="49" t="s">
        <v>8</v>
      </c>
      <c r="E148" s="46">
        <f>SUM(F148:N148)</f>
        <v>0</v>
      </c>
      <c r="F148" s="39">
        <v>0</v>
      </c>
      <c r="G148" s="39">
        <v>0</v>
      </c>
      <c r="H148" s="84">
        <v>0</v>
      </c>
      <c r="I148" s="39"/>
      <c r="J148" s="39"/>
      <c r="K148" s="39"/>
      <c r="L148" s="39"/>
      <c r="M148" s="46">
        <v>0</v>
      </c>
      <c r="N148" s="46">
        <v>0</v>
      </c>
      <c r="O148" s="51" t="s">
        <v>14</v>
      </c>
    </row>
    <row r="149" spans="1:16" ht="13.5" hidden="1" customHeight="1" x14ac:dyDescent="0.25">
      <c r="A149" s="99"/>
      <c r="B149" s="104"/>
      <c r="C149" s="92" t="s">
        <v>77</v>
      </c>
      <c r="D149" s="101" t="s">
        <v>77</v>
      </c>
      <c r="E149" s="85" t="s">
        <v>10</v>
      </c>
      <c r="F149" s="87">
        <v>2023</v>
      </c>
      <c r="G149" s="85" t="s">
        <v>133</v>
      </c>
      <c r="H149" s="87">
        <v>2025</v>
      </c>
      <c r="I149" s="89" t="s">
        <v>72</v>
      </c>
      <c r="J149" s="90"/>
      <c r="K149" s="90"/>
      <c r="L149" s="91"/>
      <c r="M149" s="85" t="s">
        <v>74</v>
      </c>
      <c r="N149" s="85" t="s">
        <v>75</v>
      </c>
      <c r="O149" s="101" t="s">
        <v>77</v>
      </c>
    </row>
    <row r="150" spans="1:16" ht="12.75" customHeight="1" x14ac:dyDescent="0.25">
      <c r="A150" s="113"/>
      <c r="B150" s="156" t="s">
        <v>148</v>
      </c>
      <c r="C150" s="119" t="s">
        <v>77</v>
      </c>
      <c r="D150" s="122" t="s">
        <v>77</v>
      </c>
      <c r="E150" s="85" t="s">
        <v>10</v>
      </c>
      <c r="F150" s="87">
        <v>2023</v>
      </c>
      <c r="G150" s="85" t="s">
        <v>133</v>
      </c>
      <c r="H150" s="87">
        <v>2025</v>
      </c>
      <c r="I150" s="46" t="s">
        <v>68</v>
      </c>
      <c r="J150" s="46" t="s">
        <v>69</v>
      </c>
      <c r="K150" s="46" t="s">
        <v>70</v>
      </c>
      <c r="L150" s="46" t="s">
        <v>71</v>
      </c>
      <c r="M150" s="85" t="s">
        <v>74</v>
      </c>
      <c r="N150" s="85" t="s">
        <v>75</v>
      </c>
      <c r="O150" s="122" t="s">
        <v>77</v>
      </c>
    </row>
    <row r="151" spans="1:16" ht="33.75" customHeight="1" x14ac:dyDescent="0.25">
      <c r="A151" s="115"/>
      <c r="B151" s="158"/>
      <c r="C151" s="121"/>
      <c r="D151" s="124"/>
      <c r="E151" s="41" t="s">
        <v>151</v>
      </c>
      <c r="F151" s="26" t="s">
        <v>149</v>
      </c>
      <c r="G151" s="41" t="s">
        <v>149</v>
      </c>
      <c r="H151" s="48">
        <v>39</v>
      </c>
      <c r="I151" s="48" t="s">
        <v>149</v>
      </c>
      <c r="J151" s="48" t="s">
        <v>149</v>
      </c>
      <c r="K151" s="48" t="s">
        <v>149</v>
      </c>
      <c r="L151" s="48">
        <v>39</v>
      </c>
      <c r="M151" s="41" t="s">
        <v>150</v>
      </c>
      <c r="N151" s="41" t="s">
        <v>150</v>
      </c>
      <c r="O151" s="124"/>
      <c r="P151" s="107"/>
    </row>
    <row r="152" spans="1:16" ht="48.75" customHeight="1" x14ac:dyDescent="0.25">
      <c r="A152" s="109" t="s">
        <v>93</v>
      </c>
      <c r="B152" s="49" t="s">
        <v>161</v>
      </c>
      <c r="C152" s="37" t="s">
        <v>37</v>
      </c>
      <c r="D152" s="49" t="s">
        <v>8</v>
      </c>
      <c r="E152" s="110" t="s">
        <v>51</v>
      </c>
      <c r="F152" s="111"/>
      <c r="G152" s="111"/>
      <c r="H152" s="111"/>
      <c r="I152" s="111"/>
      <c r="J152" s="111"/>
      <c r="K152" s="111"/>
      <c r="L152" s="111"/>
      <c r="M152" s="111"/>
      <c r="N152" s="112"/>
      <c r="O152" s="108" t="s">
        <v>77</v>
      </c>
      <c r="P152" s="107"/>
    </row>
    <row r="153" spans="1:16" ht="57" customHeight="1" x14ac:dyDescent="0.25">
      <c r="A153" s="44" t="s">
        <v>26</v>
      </c>
      <c r="B153" s="49" t="s">
        <v>158</v>
      </c>
      <c r="C153" s="37" t="s">
        <v>37</v>
      </c>
      <c r="D153" s="49" t="s">
        <v>8</v>
      </c>
      <c r="E153" s="110" t="s">
        <v>51</v>
      </c>
      <c r="F153" s="111"/>
      <c r="G153" s="111"/>
      <c r="H153" s="111"/>
      <c r="I153" s="111"/>
      <c r="J153" s="111"/>
      <c r="K153" s="111"/>
      <c r="L153" s="111"/>
      <c r="M153" s="111"/>
      <c r="N153" s="112"/>
      <c r="O153" s="51" t="s">
        <v>14</v>
      </c>
    </row>
    <row r="154" spans="1:16" ht="14.25" customHeight="1" x14ac:dyDescent="0.25">
      <c r="A154" s="113"/>
      <c r="B154" s="116" t="s">
        <v>159</v>
      </c>
      <c r="C154" s="119" t="s">
        <v>77</v>
      </c>
      <c r="D154" s="122" t="s">
        <v>77</v>
      </c>
      <c r="E154" s="125" t="s">
        <v>10</v>
      </c>
      <c r="F154" s="127">
        <v>2023</v>
      </c>
      <c r="G154" s="125" t="s">
        <v>133</v>
      </c>
      <c r="H154" s="127">
        <v>2025</v>
      </c>
      <c r="I154" s="129" t="s">
        <v>72</v>
      </c>
      <c r="J154" s="130"/>
      <c r="K154" s="130"/>
      <c r="L154" s="131"/>
      <c r="M154" s="105" t="s">
        <v>74</v>
      </c>
      <c r="N154" s="105" t="s">
        <v>75</v>
      </c>
      <c r="O154" s="122" t="s">
        <v>77</v>
      </c>
    </row>
    <row r="155" spans="1:16" ht="14.25" customHeight="1" x14ac:dyDescent="0.25">
      <c r="A155" s="114"/>
      <c r="B155" s="117"/>
      <c r="C155" s="120"/>
      <c r="D155" s="123"/>
      <c r="E155" s="126"/>
      <c r="F155" s="128"/>
      <c r="G155" s="126"/>
      <c r="H155" s="128"/>
      <c r="I155" s="46" t="s">
        <v>68</v>
      </c>
      <c r="J155" s="46" t="s">
        <v>69</v>
      </c>
      <c r="K155" s="46" t="s">
        <v>70</v>
      </c>
      <c r="L155" s="46" t="s">
        <v>71</v>
      </c>
      <c r="M155" s="106"/>
      <c r="N155" s="106"/>
      <c r="O155" s="123"/>
    </row>
    <row r="156" spans="1:16" ht="24.75" customHeight="1" x14ac:dyDescent="0.25">
      <c r="A156" s="115"/>
      <c r="B156" s="118"/>
      <c r="C156" s="121"/>
      <c r="D156" s="124"/>
      <c r="E156" s="41" t="s">
        <v>110</v>
      </c>
      <c r="F156" s="26">
        <v>0</v>
      </c>
      <c r="G156" s="41" t="s">
        <v>110</v>
      </c>
      <c r="H156" s="41" t="s">
        <v>110</v>
      </c>
      <c r="I156" s="26">
        <v>100</v>
      </c>
      <c r="J156" s="26">
        <v>100</v>
      </c>
      <c r="K156" s="26">
        <v>100</v>
      </c>
      <c r="L156" s="26">
        <v>100</v>
      </c>
      <c r="M156" s="41" t="s">
        <v>110</v>
      </c>
      <c r="N156" s="41" t="s">
        <v>110</v>
      </c>
      <c r="O156" s="124"/>
    </row>
    <row r="157" spans="1:16" ht="93" customHeight="1" x14ac:dyDescent="0.25">
      <c r="A157" s="44" t="s">
        <v>26</v>
      </c>
      <c r="B157" s="49" t="s">
        <v>54</v>
      </c>
      <c r="C157" s="37" t="s">
        <v>37</v>
      </c>
      <c r="D157" s="49" t="s">
        <v>8</v>
      </c>
      <c r="E157" s="110" t="s">
        <v>51</v>
      </c>
      <c r="F157" s="111"/>
      <c r="G157" s="111"/>
      <c r="H157" s="111"/>
      <c r="I157" s="111"/>
      <c r="J157" s="111"/>
      <c r="K157" s="111"/>
      <c r="L157" s="111"/>
      <c r="M157" s="111"/>
      <c r="N157" s="112"/>
      <c r="O157" s="51" t="s">
        <v>14</v>
      </c>
    </row>
    <row r="158" spans="1:16" ht="14.25" customHeight="1" x14ac:dyDescent="0.25">
      <c r="A158" s="113"/>
      <c r="B158" s="116" t="s">
        <v>127</v>
      </c>
      <c r="C158" s="119" t="s">
        <v>77</v>
      </c>
      <c r="D158" s="122" t="s">
        <v>77</v>
      </c>
      <c r="E158" s="125" t="s">
        <v>10</v>
      </c>
      <c r="F158" s="127">
        <v>2023</v>
      </c>
      <c r="G158" s="125" t="s">
        <v>133</v>
      </c>
      <c r="H158" s="127">
        <v>2025</v>
      </c>
      <c r="I158" s="129" t="s">
        <v>72</v>
      </c>
      <c r="J158" s="130"/>
      <c r="K158" s="130"/>
      <c r="L158" s="131"/>
      <c r="M158" s="105" t="s">
        <v>74</v>
      </c>
      <c r="N158" s="105" t="s">
        <v>75</v>
      </c>
      <c r="O158" s="122" t="s">
        <v>77</v>
      </c>
    </row>
    <row r="159" spans="1:16" ht="14.25" customHeight="1" x14ac:dyDescent="0.25">
      <c r="A159" s="114"/>
      <c r="B159" s="117"/>
      <c r="C159" s="120"/>
      <c r="D159" s="123"/>
      <c r="E159" s="126"/>
      <c r="F159" s="128"/>
      <c r="G159" s="126"/>
      <c r="H159" s="128"/>
      <c r="I159" s="46" t="s">
        <v>68</v>
      </c>
      <c r="J159" s="46" t="s">
        <v>69</v>
      </c>
      <c r="K159" s="46" t="s">
        <v>70</v>
      </c>
      <c r="L159" s="46" t="s">
        <v>71</v>
      </c>
      <c r="M159" s="106"/>
      <c r="N159" s="106"/>
      <c r="O159" s="123"/>
    </row>
    <row r="160" spans="1:16" ht="24.75" customHeight="1" x14ac:dyDescent="0.25">
      <c r="A160" s="115"/>
      <c r="B160" s="118"/>
      <c r="C160" s="121"/>
      <c r="D160" s="124"/>
      <c r="E160" s="41" t="s">
        <v>95</v>
      </c>
      <c r="F160" s="26">
        <v>0</v>
      </c>
      <c r="G160" s="41" t="s">
        <v>98</v>
      </c>
      <c r="H160" s="41" t="s">
        <v>98</v>
      </c>
      <c r="I160" s="26">
        <v>0</v>
      </c>
      <c r="J160" s="26">
        <v>1</v>
      </c>
      <c r="K160" s="26">
        <v>2</v>
      </c>
      <c r="L160" s="26">
        <v>3</v>
      </c>
      <c r="M160" s="41" t="s">
        <v>98</v>
      </c>
      <c r="N160" s="41" t="s">
        <v>98</v>
      </c>
      <c r="O160" s="124"/>
    </row>
    <row r="161" spans="1:15" ht="15" customHeight="1" x14ac:dyDescent="0.25">
      <c r="A161" s="147" t="s">
        <v>90</v>
      </c>
      <c r="B161" s="148"/>
      <c r="C161" s="149"/>
      <c r="D161" s="14" t="s">
        <v>11</v>
      </c>
      <c r="E161" s="54">
        <f>SUM(F161:N161)</f>
        <v>12410</v>
      </c>
      <c r="F161" s="40">
        <f>SUM(F162:F163)</f>
        <v>2500</v>
      </c>
      <c r="G161" s="40">
        <f>SUM(G162:G163)</f>
        <v>2500</v>
      </c>
      <c r="H161" s="171">
        <f>SUM(H162:L163)</f>
        <v>2470</v>
      </c>
      <c r="I161" s="172"/>
      <c r="J161" s="172"/>
      <c r="K161" s="172"/>
      <c r="L161" s="173"/>
      <c r="M161" s="54">
        <f>SUM(M162:M163)</f>
        <v>2470</v>
      </c>
      <c r="N161" s="54">
        <f>SUM(N162:N163)</f>
        <v>2470</v>
      </c>
      <c r="O161" s="122" t="s">
        <v>77</v>
      </c>
    </row>
    <row r="162" spans="1:15" ht="38.25" x14ac:dyDescent="0.25">
      <c r="A162" s="150"/>
      <c r="B162" s="151"/>
      <c r="C162" s="152"/>
      <c r="D162" s="14" t="s">
        <v>7</v>
      </c>
      <c r="E162" s="54">
        <f>SUM(F162:N162)</f>
        <v>0</v>
      </c>
      <c r="F162" s="40">
        <f t="shared" ref="F162:H163" si="39">F108</f>
        <v>0</v>
      </c>
      <c r="G162" s="40">
        <f t="shared" si="39"/>
        <v>0</v>
      </c>
      <c r="H162" s="171">
        <f t="shared" si="39"/>
        <v>0</v>
      </c>
      <c r="I162" s="172"/>
      <c r="J162" s="172"/>
      <c r="K162" s="172"/>
      <c r="L162" s="173"/>
      <c r="M162" s="40">
        <f>M108</f>
        <v>0</v>
      </c>
      <c r="N162" s="40">
        <f>N108</f>
        <v>0</v>
      </c>
      <c r="O162" s="123"/>
    </row>
    <row r="163" spans="1:15" ht="38.25" x14ac:dyDescent="0.25">
      <c r="A163" s="153"/>
      <c r="B163" s="154"/>
      <c r="C163" s="155"/>
      <c r="D163" s="14" t="s">
        <v>8</v>
      </c>
      <c r="E163" s="54">
        <f>SUM(F163:N163)</f>
        <v>12410</v>
      </c>
      <c r="F163" s="40">
        <f t="shared" si="39"/>
        <v>2500</v>
      </c>
      <c r="G163" s="40">
        <f t="shared" si="39"/>
        <v>2500</v>
      </c>
      <c r="H163" s="171">
        <f t="shared" si="39"/>
        <v>2470</v>
      </c>
      <c r="I163" s="172"/>
      <c r="J163" s="172"/>
      <c r="K163" s="172"/>
      <c r="L163" s="173"/>
      <c r="M163" s="40">
        <f>M109</f>
        <v>2470</v>
      </c>
      <c r="N163" s="40">
        <f>N109</f>
        <v>2470</v>
      </c>
      <c r="O163" s="124"/>
    </row>
    <row r="164" spans="1:15" x14ac:dyDescent="0.25">
      <c r="A164" s="223" t="s">
        <v>91</v>
      </c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5"/>
    </row>
    <row r="165" spans="1:15" ht="15" customHeight="1" x14ac:dyDescent="0.25">
      <c r="A165" s="141">
        <v>1</v>
      </c>
      <c r="B165" s="144" t="s">
        <v>78</v>
      </c>
      <c r="C165" s="119" t="s">
        <v>37</v>
      </c>
      <c r="D165" s="49" t="s">
        <v>6</v>
      </c>
      <c r="E165" s="54">
        <f t="shared" ref="E165:E170" si="40">SUM(F165:N165)</f>
        <v>2300</v>
      </c>
      <c r="F165" s="40">
        <f>SUM(F166:F167)</f>
        <v>0</v>
      </c>
      <c r="G165" s="40">
        <f>SUM(G166:G167)</f>
        <v>0</v>
      </c>
      <c r="H165" s="171">
        <f>SUM(H166:L167)</f>
        <v>2300</v>
      </c>
      <c r="I165" s="172"/>
      <c r="J165" s="172"/>
      <c r="K165" s="172"/>
      <c r="L165" s="173"/>
      <c r="M165" s="40">
        <f t="shared" ref="M165:N165" si="41">SUM(M166:M167)</f>
        <v>0</v>
      </c>
      <c r="N165" s="40">
        <f t="shared" si="41"/>
        <v>0</v>
      </c>
      <c r="O165" s="122" t="s">
        <v>77</v>
      </c>
    </row>
    <row r="166" spans="1:15" ht="38.25" x14ac:dyDescent="0.25">
      <c r="A166" s="142"/>
      <c r="B166" s="145"/>
      <c r="C166" s="120"/>
      <c r="D166" s="49" t="s">
        <v>7</v>
      </c>
      <c r="E166" s="46">
        <f t="shared" si="40"/>
        <v>0</v>
      </c>
      <c r="F166" s="39">
        <f t="shared" ref="F166:H167" si="42">F169</f>
        <v>0</v>
      </c>
      <c r="G166" s="39">
        <f t="shared" si="42"/>
        <v>0</v>
      </c>
      <c r="H166" s="138">
        <f t="shared" si="42"/>
        <v>0</v>
      </c>
      <c r="I166" s="139"/>
      <c r="J166" s="139"/>
      <c r="K166" s="139"/>
      <c r="L166" s="140"/>
      <c r="M166" s="39">
        <f t="shared" ref="M166:N166" si="43">M169</f>
        <v>0</v>
      </c>
      <c r="N166" s="39">
        <f t="shared" si="43"/>
        <v>0</v>
      </c>
      <c r="O166" s="123"/>
    </row>
    <row r="167" spans="1:15" ht="42" customHeight="1" x14ac:dyDescent="0.25">
      <c r="A167" s="143"/>
      <c r="B167" s="146"/>
      <c r="C167" s="121"/>
      <c r="D167" s="49" t="s">
        <v>8</v>
      </c>
      <c r="E167" s="46">
        <f t="shared" si="40"/>
        <v>2300</v>
      </c>
      <c r="F167" s="39">
        <f t="shared" si="42"/>
        <v>0</v>
      </c>
      <c r="G167" s="39">
        <f t="shared" si="42"/>
        <v>0</v>
      </c>
      <c r="H167" s="138">
        <f t="shared" si="42"/>
        <v>2300</v>
      </c>
      <c r="I167" s="139"/>
      <c r="J167" s="139"/>
      <c r="K167" s="139"/>
      <c r="L167" s="140"/>
      <c r="M167" s="39">
        <f t="shared" ref="M167:N167" si="44">M170</f>
        <v>0</v>
      </c>
      <c r="N167" s="39">
        <f t="shared" si="44"/>
        <v>0</v>
      </c>
      <c r="O167" s="124"/>
    </row>
    <row r="168" spans="1:15" ht="15" customHeight="1" x14ac:dyDescent="0.25">
      <c r="A168" s="159" t="s">
        <v>17</v>
      </c>
      <c r="B168" s="156" t="s">
        <v>113</v>
      </c>
      <c r="C168" s="119" t="s">
        <v>37</v>
      </c>
      <c r="D168" s="49" t="s">
        <v>6</v>
      </c>
      <c r="E168" s="46">
        <f t="shared" si="40"/>
        <v>2300</v>
      </c>
      <c r="F168" s="39">
        <f>SUM(F169:F170)</f>
        <v>0</v>
      </c>
      <c r="G168" s="39">
        <f>SUM(G169:G170)</f>
        <v>0</v>
      </c>
      <c r="H168" s="138">
        <f>SUM(H169:L170)</f>
        <v>2300</v>
      </c>
      <c r="I168" s="139"/>
      <c r="J168" s="139"/>
      <c r="K168" s="139"/>
      <c r="L168" s="140"/>
      <c r="M168" s="39">
        <f t="shared" ref="M168:N168" si="45">SUM(M169:M170)</f>
        <v>0</v>
      </c>
      <c r="N168" s="39">
        <f t="shared" si="45"/>
        <v>0</v>
      </c>
      <c r="O168" s="156" t="s">
        <v>31</v>
      </c>
    </row>
    <row r="169" spans="1:15" ht="38.25" x14ac:dyDescent="0.25">
      <c r="A169" s="160"/>
      <c r="B169" s="157"/>
      <c r="C169" s="120"/>
      <c r="D169" s="49" t="s">
        <v>7</v>
      </c>
      <c r="E169" s="46">
        <f t="shared" si="40"/>
        <v>0</v>
      </c>
      <c r="F169" s="39">
        <v>0</v>
      </c>
      <c r="G169" s="39">
        <v>0</v>
      </c>
      <c r="H169" s="138">
        <v>0</v>
      </c>
      <c r="I169" s="139"/>
      <c r="J169" s="139"/>
      <c r="K169" s="139"/>
      <c r="L169" s="140"/>
      <c r="M169" s="46">
        <v>0</v>
      </c>
      <c r="N169" s="46">
        <v>0</v>
      </c>
      <c r="O169" s="157"/>
    </row>
    <row r="170" spans="1:15" ht="39.75" customHeight="1" x14ac:dyDescent="0.25">
      <c r="A170" s="161"/>
      <c r="B170" s="158"/>
      <c r="C170" s="121"/>
      <c r="D170" s="49" t="s">
        <v>8</v>
      </c>
      <c r="E170" s="46">
        <f t="shared" si="40"/>
        <v>2300</v>
      </c>
      <c r="F170" s="39">
        <v>0</v>
      </c>
      <c r="G170" s="39">
        <v>0</v>
      </c>
      <c r="H170" s="138">
        <v>2300</v>
      </c>
      <c r="I170" s="139"/>
      <c r="J170" s="139"/>
      <c r="K170" s="139"/>
      <c r="L170" s="140"/>
      <c r="M170" s="46">
        <v>0</v>
      </c>
      <c r="N170" s="46">
        <v>0</v>
      </c>
      <c r="O170" s="158"/>
    </row>
    <row r="171" spans="1:15" ht="17.25" customHeight="1" x14ac:dyDescent="0.25">
      <c r="A171" s="113"/>
      <c r="B171" s="156" t="s">
        <v>129</v>
      </c>
      <c r="C171" s="119" t="s">
        <v>77</v>
      </c>
      <c r="D171" s="122" t="s">
        <v>77</v>
      </c>
      <c r="E171" s="62" t="s">
        <v>10</v>
      </c>
      <c r="F171" s="35">
        <v>2023</v>
      </c>
      <c r="G171" s="62" t="s">
        <v>133</v>
      </c>
      <c r="H171" s="127">
        <v>2025</v>
      </c>
      <c r="I171" s="129" t="s">
        <v>72</v>
      </c>
      <c r="J171" s="130"/>
      <c r="K171" s="130"/>
      <c r="L171" s="131"/>
      <c r="M171" s="62" t="s">
        <v>74</v>
      </c>
      <c r="N171" s="62" t="s">
        <v>75</v>
      </c>
      <c r="O171" s="122" t="s">
        <v>77</v>
      </c>
    </row>
    <row r="172" spans="1:15" ht="14.25" customHeight="1" x14ac:dyDescent="0.25">
      <c r="A172" s="114"/>
      <c r="B172" s="157"/>
      <c r="C172" s="120"/>
      <c r="D172" s="123"/>
      <c r="E172" s="63"/>
      <c r="F172" s="36"/>
      <c r="G172" s="63"/>
      <c r="H172" s="128"/>
      <c r="I172" s="46" t="s">
        <v>68</v>
      </c>
      <c r="J172" s="46" t="s">
        <v>69</v>
      </c>
      <c r="K172" s="46" t="s">
        <v>70</v>
      </c>
      <c r="L172" s="46" t="s">
        <v>71</v>
      </c>
      <c r="M172" s="63"/>
      <c r="N172" s="63"/>
      <c r="O172" s="123"/>
    </row>
    <row r="173" spans="1:15" ht="15.75" customHeight="1" x14ac:dyDescent="0.25">
      <c r="A173" s="115"/>
      <c r="B173" s="158"/>
      <c r="C173" s="121"/>
      <c r="D173" s="124"/>
      <c r="E173" s="41" t="s">
        <v>152</v>
      </c>
      <c r="F173" s="41" t="s">
        <v>100</v>
      </c>
      <c r="G173" s="41" t="s">
        <v>101</v>
      </c>
      <c r="H173" s="41" t="s">
        <v>94</v>
      </c>
      <c r="I173" s="26">
        <v>0</v>
      </c>
      <c r="J173" s="26">
        <v>0</v>
      </c>
      <c r="K173" s="26">
        <v>5</v>
      </c>
      <c r="L173" s="26">
        <v>4</v>
      </c>
      <c r="M173" s="41" t="s">
        <v>101</v>
      </c>
      <c r="N173" s="41" t="s">
        <v>101</v>
      </c>
      <c r="O173" s="124"/>
    </row>
    <row r="174" spans="1:15" ht="15" customHeight="1" x14ac:dyDescent="0.25">
      <c r="A174" s="147" t="s">
        <v>92</v>
      </c>
      <c r="B174" s="148"/>
      <c r="C174" s="149"/>
      <c r="D174" s="45" t="s">
        <v>11</v>
      </c>
      <c r="E174" s="40">
        <f t="shared" ref="E174:E179" si="46">SUM(F174:N174)</f>
        <v>2300</v>
      </c>
      <c r="F174" s="40">
        <f>SUM(F175:F176)</f>
        <v>0</v>
      </c>
      <c r="G174" s="40">
        <f>SUM(G175:G176)</f>
        <v>0</v>
      </c>
      <c r="H174" s="171">
        <f>SUM(H175:L176)</f>
        <v>2300</v>
      </c>
      <c r="I174" s="172"/>
      <c r="J174" s="172"/>
      <c r="K174" s="172"/>
      <c r="L174" s="173"/>
      <c r="M174" s="40">
        <f t="shared" ref="M174:N174" si="47">SUM(M175:M176)</f>
        <v>0</v>
      </c>
      <c r="N174" s="40">
        <f t="shared" si="47"/>
        <v>0</v>
      </c>
      <c r="O174" s="197" t="s">
        <v>77</v>
      </c>
    </row>
    <row r="175" spans="1:15" ht="38.25" x14ac:dyDescent="0.25">
      <c r="A175" s="150"/>
      <c r="B175" s="151"/>
      <c r="C175" s="152"/>
      <c r="D175" s="45" t="s">
        <v>7</v>
      </c>
      <c r="E175" s="40">
        <f t="shared" si="46"/>
        <v>0</v>
      </c>
      <c r="F175" s="40">
        <f t="shared" ref="F175:H176" si="48">F166</f>
        <v>0</v>
      </c>
      <c r="G175" s="40">
        <f t="shared" si="48"/>
        <v>0</v>
      </c>
      <c r="H175" s="171">
        <f t="shared" si="48"/>
        <v>0</v>
      </c>
      <c r="I175" s="172"/>
      <c r="J175" s="172"/>
      <c r="K175" s="172"/>
      <c r="L175" s="173"/>
      <c r="M175" s="40">
        <f t="shared" ref="M175:N175" si="49">M166</f>
        <v>0</v>
      </c>
      <c r="N175" s="40">
        <f t="shared" si="49"/>
        <v>0</v>
      </c>
      <c r="O175" s="198"/>
    </row>
    <row r="176" spans="1:15" ht="38.25" x14ac:dyDescent="0.25">
      <c r="A176" s="153"/>
      <c r="B176" s="154"/>
      <c r="C176" s="155"/>
      <c r="D176" s="45" t="s">
        <v>16</v>
      </c>
      <c r="E176" s="40">
        <f t="shared" si="46"/>
        <v>2300</v>
      </c>
      <c r="F176" s="40">
        <f t="shared" si="48"/>
        <v>0</v>
      </c>
      <c r="G176" s="40">
        <f t="shared" si="48"/>
        <v>0</v>
      </c>
      <c r="H176" s="189">
        <f t="shared" si="48"/>
        <v>2300</v>
      </c>
      <c r="I176" s="190"/>
      <c r="J176" s="190"/>
      <c r="K176" s="190"/>
      <c r="L176" s="191"/>
      <c r="M176" s="40">
        <f t="shared" ref="M176:N176" si="50">M167</f>
        <v>0</v>
      </c>
      <c r="N176" s="40">
        <f t="shared" si="50"/>
        <v>0</v>
      </c>
      <c r="O176" s="199"/>
    </row>
    <row r="177" spans="1:16" ht="15" customHeight="1" x14ac:dyDescent="0.25">
      <c r="A177" s="147" t="s">
        <v>79</v>
      </c>
      <c r="B177" s="148"/>
      <c r="C177" s="149"/>
      <c r="D177" s="52" t="s">
        <v>11</v>
      </c>
      <c r="E177" s="54">
        <f t="shared" si="46"/>
        <v>1330656.32421</v>
      </c>
      <c r="F177" s="40">
        <f>SUM(F178:F179)</f>
        <v>210658.49644999998</v>
      </c>
      <c r="G177" s="40">
        <f>SUM(G178:G179)</f>
        <v>249439.35446</v>
      </c>
      <c r="H177" s="189">
        <f>SUM(H178:L179)</f>
        <v>353886.47330000001</v>
      </c>
      <c r="I177" s="190"/>
      <c r="J177" s="190"/>
      <c r="K177" s="190"/>
      <c r="L177" s="191"/>
      <c r="M177" s="40">
        <f>SUM(M178:M179)</f>
        <v>258102</v>
      </c>
      <c r="N177" s="40">
        <f>SUM(N178:N179)</f>
        <v>258570</v>
      </c>
      <c r="O177" s="122" t="s">
        <v>77</v>
      </c>
    </row>
    <row r="178" spans="1:16" ht="40.5" customHeight="1" x14ac:dyDescent="0.25">
      <c r="A178" s="150"/>
      <c r="B178" s="151"/>
      <c r="C178" s="152"/>
      <c r="D178" s="52" t="s">
        <v>7</v>
      </c>
      <c r="E178" s="54">
        <f t="shared" si="46"/>
        <v>212582</v>
      </c>
      <c r="F178" s="40">
        <f t="shared" ref="F178:H179" si="51">F56+F78+F91+F104+F162+F175</f>
        <v>28812</v>
      </c>
      <c r="G178" s="40">
        <f t="shared" si="51"/>
        <v>37863</v>
      </c>
      <c r="H178" s="171">
        <f t="shared" si="51"/>
        <v>51251</v>
      </c>
      <c r="I178" s="172"/>
      <c r="J178" s="172"/>
      <c r="K178" s="172"/>
      <c r="L178" s="173"/>
      <c r="M178" s="40">
        <f>M56+M78+M91+M104+M162+M175</f>
        <v>47168</v>
      </c>
      <c r="N178" s="40">
        <f>N56+N78+N91+N104+N162+N175</f>
        <v>47488</v>
      </c>
      <c r="O178" s="123"/>
    </row>
    <row r="179" spans="1:16" ht="42" customHeight="1" x14ac:dyDescent="0.25">
      <c r="A179" s="153"/>
      <c r="B179" s="154"/>
      <c r="C179" s="155"/>
      <c r="D179" s="52" t="s">
        <v>8</v>
      </c>
      <c r="E179" s="54">
        <f t="shared" si="46"/>
        <v>1118074.32421</v>
      </c>
      <c r="F179" s="40">
        <f t="shared" si="51"/>
        <v>181846.49644999998</v>
      </c>
      <c r="G179" s="54">
        <f t="shared" si="51"/>
        <v>211576.35446</v>
      </c>
      <c r="H179" s="189">
        <f t="shared" si="51"/>
        <v>302635.47330000001</v>
      </c>
      <c r="I179" s="190"/>
      <c r="J179" s="190"/>
      <c r="K179" s="190"/>
      <c r="L179" s="191"/>
      <c r="M179" s="54">
        <f>M57+M79+M92+M105+M163+M176</f>
        <v>210934</v>
      </c>
      <c r="N179" s="54">
        <f>N57+N79+N92+N105+N163+N176</f>
        <v>211082</v>
      </c>
      <c r="O179" s="124"/>
    </row>
    <row r="181" spans="1:16" ht="15.75" x14ac:dyDescent="0.25">
      <c r="O181" s="22" t="s">
        <v>81</v>
      </c>
    </row>
    <row r="183" spans="1:16" ht="18.75" x14ac:dyDescent="0.3">
      <c r="A183" s="132" t="s">
        <v>80</v>
      </c>
      <c r="B183" s="132"/>
      <c r="C183" s="132"/>
      <c r="D183" s="132"/>
      <c r="E183" s="132"/>
      <c r="F183" s="132"/>
      <c r="G183" s="23"/>
      <c r="H183" s="23"/>
      <c r="I183" s="23"/>
      <c r="J183" s="23"/>
      <c r="K183" s="23"/>
      <c r="L183" s="16"/>
      <c r="M183" s="16"/>
      <c r="N183" s="16"/>
      <c r="O183" s="196" t="s">
        <v>107</v>
      </c>
      <c r="P183" s="196"/>
    </row>
    <row r="184" spans="1:16" ht="18.75" x14ac:dyDescent="0.3">
      <c r="A184" s="24"/>
      <c r="B184" s="2"/>
      <c r="C184" s="195" t="s">
        <v>76</v>
      </c>
      <c r="D184" s="195"/>
      <c r="E184" s="195"/>
      <c r="F184" s="195"/>
      <c r="G184" s="195"/>
      <c r="H184" s="195"/>
      <c r="I184" s="195"/>
      <c r="J184" s="195"/>
      <c r="K184" s="195"/>
      <c r="L184" s="16"/>
      <c r="M184" s="16"/>
      <c r="N184" s="195"/>
      <c r="O184" s="195"/>
    </row>
    <row r="185" spans="1:16" ht="18.75" x14ac:dyDescent="0.3">
      <c r="A185" s="24"/>
      <c r="B185" s="2"/>
      <c r="C185" s="18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2"/>
    </row>
    <row r="186" spans="1:16" ht="18.75" x14ac:dyDescent="0.3">
      <c r="A186" s="132" t="s">
        <v>145</v>
      </c>
      <c r="B186" s="132"/>
      <c r="C186" s="132"/>
      <c r="D186" s="132"/>
      <c r="E186" s="132"/>
      <c r="F186" s="132"/>
      <c r="G186" s="17"/>
      <c r="H186" s="17"/>
      <c r="I186" s="17"/>
      <c r="J186" s="17"/>
      <c r="K186" s="17"/>
      <c r="L186" s="16"/>
      <c r="M186" s="16"/>
      <c r="N186" s="16"/>
      <c r="O186" s="19" t="s">
        <v>108</v>
      </c>
    </row>
  </sheetData>
  <mergeCells count="403">
    <mergeCell ref="E152:N152"/>
    <mergeCell ref="I145:L145"/>
    <mergeCell ref="O43:O45"/>
    <mergeCell ref="O68:O70"/>
    <mergeCell ref="O137:O139"/>
    <mergeCell ref="O133:O135"/>
    <mergeCell ref="O128:O130"/>
    <mergeCell ref="O123:O125"/>
    <mergeCell ref="O131:O132"/>
    <mergeCell ref="I87:L87"/>
    <mergeCell ref="H91:L91"/>
    <mergeCell ref="H49:L49"/>
    <mergeCell ref="H48:L48"/>
    <mergeCell ref="H43:H44"/>
    <mergeCell ref="G113:G114"/>
    <mergeCell ref="G119:G120"/>
    <mergeCell ref="H100:H101"/>
    <mergeCell ref="H55:L55"/>
    <mergeCell ref="H56:L56"/>
    <mergeCell ref="O161:O163"/>
    <mergeCell ref="O158:O160"/>
    <mergeCell ref="O150:O151"/>
    <mergeCell ref="O62:O64"/>
    <mergeCell ref="O59:O61"/>
    <mergeCell ref="O55:O57"/>
    <mergeCell ref="O52:O54"/>
    <mergeCell ref="O49:O51"/>
    <mergeCell ref="O46:O48"/>
    <mergeCell ref="O100:O102"/>
    <mergeCell ref="O154:O156"/>
    <mergeCell ref="H158:H159"/>
    <mergeCell ref="H103:L103"/>
    <mergeCell ref="H104:L104"/>
    <mergeCell ref="H119:H120"/>
    <mergeCell ref="O119:O121"/>
    <mergeCell ref="O116:O118"/>
    <mergeCell ref="O113:O115"/>
    <mergeCell ref="O110:O112"/>
    <mergeCell ref="O107:O109"/>
    <mergeCell ref="O103:O105"/>
    <mergeCell ref="H105:L105"/>
    <mergeCell ref="H110:L110"/>
    <mergeCell ref="H116:L116"/>
    <mergeCell ref="H117:L117"/>
    <mergeCell ref="H118:L118"/>
    <mergeCell ref="I119:L119"/>
    <mergeCell ref="A106:O106"/>
    <mergeCell ref="A103:C105"/>
    <mergeCell ref="H107:L107"/>
    <mergeCell ref="H108:L108"/>
    <mergeCell ref="H111:L111"/>
    <mergeCell ref="C110:C112"/>
    <mergeCell ref="H112:L112"/>
    <mergeCell ref="B137:B139"/>
    <mergeCell ref="C100:C102"/>
    <mergeCell ref="B100:B102"/>
    <mergeCell ref="O39:O41"/>
    <mergeCell ref="O35:O37"/>
    <mergeCell ref="O7:O8"/>
    <mergeCell ref="G17:G18"/>
    <mergeCell ref="G52:G53"/>
    <mergeCell ref="G68:G69"/>
    <mergeCell ref="G74:G75"/>
    <mergeCell ref="G87:G88"/>
    <mergeCell ref="G100:G101"/>
    <mergeCell ref="O97:O99"/>
    <mergeCell ref="O94:O96"/>
    <mergeCell ref="O90:O92"/>
    <mergeCell ref="O87:O89"/>
    <mergeCell ref="O84:O86"/>
    <mergeCell ref="O81:O83"/>
    <mergeCell ref="O77:O79"/>
    <mergeCell ref="O74:O76"/>
    <mergeCell ref="O31:O33"/>
    <mergeCell ref="O26:O28"/>
    <mergeCell ref="O22:O24"/>
    <mergeCell ref="O17:O19"/>
    <mergeCell ref="O14:O16"/>
    <mergeCell ref="O65:O67"/>
    <mergeCell ref="B81:B83"/>
    <mergeCell ref="H86:L86"/>
    <mergeCell ref="H77:L77"/>
    <mergeCell ref="H87:H88"/>
    <mergeCell ref="H79:L79"/>
    <mergeCell ref="D87:D89"/>
    <mergeCell ref="C87:C89"/>
    <mergeCell ref="B87:B89"/>
    <mergeCell ref="A31:A33"/>
    <mergeCell ref="H14:L14"/>
    <mergeCell ref="H15:L15"/>
    <mergeCell ref="H26:H27"/>
    <mergeCell ref="H22:H23"/>
    <mergeCell ref="C26:C28"/>
    <mergeCell ref="D26:D28"/>
    <mergeCell ref="B31:B33"/>
    <mergeCell ref="O11:O13"/>
    <mergeCell ref="H20:L20"/>
    <mergeCell ref="H21:L21"/>
    <mergeCell ref="I31:L31"/>
    <mergeCell ref="A136:A139"/>
    <mergeCell ref="F131:F132"/>
    <mergeCell ref="A133:A135"/>
    <mergeCell ref="H126:L126"/>
    <mergeCell ref="I100:L100"/>
    <mergeCell ref="C137:C139"/>
    <mergeCell ref="D137:D139"/>
    <mergeCell ref="G123:G124"/>
    <mergeCell ref="G128:G129"/>
    <mergeCell ref="G133:G134"/>
    <mergeCell ref="G131:G132"/>
    <mergeCell ref="G137:G138"/>
    <mergeCell ref="C131:C132"/>
    <mergeCell ref="H128:H129"/>
    <mergeCell ref="C116:C118"/>
    <mergeCell ref="E123:E124"/>
    <mergeCell ref="I113:L113"/>
    <mergeCell ref="F137:F138"/>
    <mergeCell ref="H137:H138"/>
    <mergeCell ref="C128:C130"/>
    <mergeCell ref="I128:L128"/>
    <mergeCell ref="E131:E132"/>
    <mergeCell ref="C123:C125"/>
    <mergeCell ref="D123:D125"/>
    <mergeCell ref="B168:B170"/>
    <mergeCell ref="A140:A143"/>
    <mergeCell ref="B158:B160"/>
    <mergeCell ref="A164:O164"/>
    <mergeCell ref="O141:O143"/>
    <mergeCell ref="B141:B143"/>
    <mergeCell ref="C150:C151"/>
    <mergeCell ref="D150:D151"/>
    <mergeCell ref="E141:E142"/>
    <mergeCell ref="F141:F142"/>
    <mergeCell ref="A150:A151"/>
    <mergeCell ref="H161:L161"/>
    <mergeCell ref="H162:L162"/>
    <mergeCell ref="H163:L163"/>
    <mergeCell ref="G158:G159"/>
    <mergeCell ref="C141:C143"/>
    <mergeCell ref="D141:D143"/>
    <mergeCell ref="I141:L141"/>
    <mergeCell ref="G141:G142"/>
    <mergeCell ref="A168:A170"/>
    <mergeCell ref="H141:H142"/>
    <mergeCell ref="B150:B151"/>
    <mergeCell ref="O168:O170"/>
    <mergeCell ref="O165:O167"/>
    <mergeCell ref="A52:A54"/>
    <mergeCell ref="B52:B54"/>
    <mergeCell ref="C52:C54"/>
    <mergeCell ref="B39:B41"/>
    <mergeCell ref="B43:B45"/>
    <mergeCell ref="A49:A51"/>
    <mergeCell ref="A81:A83"/>
    <mergeCell ref="A94:A96"/>
    <mergeCell ref="C113:C115"/>
    <mergeCell ref="A59:A61"/>
    <mergeCell ref="A46:A48"/>
    <mergeCell ref="B49:B51"/>
    <mergeCell ref="C74:C76"/>
    <mergeCell ref="A62:A67"/>
    <mergeCell ref="A68:A70"/>
    <mergeCell ref="C68:C70"/>
    <mergeCell ref="A72:A73"/>
    <mergeCell ref="A74:A76"/>
    <mergeCell ref="B74:B76"/>
    <mergeCell ref="B72:B73"/>
    <mergeCell ref="B59:B61"/>
    <mergeCell ref="C59:C61"/>
    <mergeCell ref="B62:B67"/>
    <mergeCell ref="B46:B48"/>
    <mergeCell ref="B22:B24"/>
    <mergeCell ref="B26:B28"/>
    <mergeCell ref="F7:N7"/>
    <mergeCell ref="A14:A16"/>
    <mergeCell ref="A17:A19"/>
    <mergeCell ref="C14:C16"/>
    <mergeCell ref="A22:A24"/>
    <mergeCell ref="A7:A8"/>
    <mergeCell ref="B7:B8"/>
    <mergeCell ref="D17:D19"/>
    <mergeCell ref="C17:C19"/>
    <mergeCell ref="H8:L8"/>
    <mergeCell ref="D7:D8"/>
    <mergeCell ref="E7:E8"/>
    <mergeCell ref="H16:L16"/>
    <mergeCell ref="C7:C8"/>
    <mergeCell ref="A26:A28"/>
    <mergeCell ref="A11:A13"/>
    <mergeCell ref="C11:C13"/>
    <mergeCell ref="B11:B13"/>
    <mergeCell ref="B17:B19"/>
    <mergeCell ref="B14:B16"/>
    <mergeCell ref="D22:D24"/>
    <mergeCell ref="C97:C99"/>
    <mergeCell ref="H94:L94"/>
    <mergeCell ref="H95:L95"/>
    <mergeCell ref="H96:L96"/>
    <mergeCell ref="H97:L97"/>
    <mergeCell ref="H98:L98"/>
    <mergeCell ref="H99:L99"/>
    <mergeCell ref="H13:L13"/>
    <mergeCell ref="I26:L26"/>
    <mergeCell ref="I52:L52"/>
    <mergeCell ref="E52:E53"/>
    <mergeCell ref="F52:F53"/>
    <mergeCell ref="H52:H53"/>
    <mergeCell ref="D39:D41"/>
    <mergeCell ref="C39:C41"/>
    <mergeCell ref="I35:L35"/>
    <mergeCell ref="D35:D37"/>
    <mergeCell ref="C35:C37"/>
    <mergeCell ref="D52:D54"/>
    <mergeCell ref="H47:L47"/>
    <mergeCell ref="H35:H36"/>
    <mergeCell ref="C158:C160"/>
    <mergeCell ref="D158:D160"/>
    <mergeCell ref="H66:L66"/>
    <mergeCell ref="H65:L65"/>
    <mergeCell ref="H64:L64"/>
    <mergeCell ref="H63:L63"/>
    <mergeCell ref="A80:O80"/>
    <mergeCell ref="D68:D70"/>
    <mergeCell ref="I74:L74"/>
    <mergeCell ref="I68:L68"/>
    <mergeCell ref="B68:B70"/>
    <mergeCell ref="H78:L78"/>
    <mergeCell ref="H92:L92"/>
    <mergeCell ref="H85:L85"/>
    <mergeCell ref="A110:A112"/>
    <mergeCell ref="F87:F88"/>
    <mergeCell ref="E87:E88"/>
    <mergeCell ref="A90:C92"/>
    <mergeCell ref="A131:A132"/>
    <mergeCell ref="H83:L83"/>
    <mergeCell ref="B94:B96"/>
    <mergeCell ref="C94:C96"/>
    <mergeCell ref="B97:B99"/>
    <mergeCell ref="B171:B173"/>
    <mergeCell ref="E157:N157"/>
    <mergeCell ref="C165:C167"/>
    <mergeCell ref="A35:A37"/>
    <mergeCell ref="C43:C45"/>
    <mergeCell ref="C49:C51"/>
    <mergeCell ref="C46:C48"/>
    <mergeCell ref="A113:A115"/>
    <mergeCell ref="A116:A118"/>
    <mergeCell ref="A119:A121"/>
    <mergeCell ref="D100:D102"/>
    <mergeCell ref="H133:H134"/>
    <mergeCell ref="I133:L133"/>
    <mergeCell ref="H131:L131"/>
    <mergeCell ref="A39:A41"/>
    <mergeCell ref="A43:A45"/>
    <mergeCell ref="H61:L61"/>
    <mergeCell ref="H60:L60"/>
    <mergeCell ref="H59:L59"/>
    <mergeCell ref="A58:O58"/>
    <mergeCell ref="D113:D115"/>
    <mergeCell ref="B119:B121"/>
    <mergeCell ref="D74:D76"/>
    <mergeCell ref="H67:L67"/>
    <mergeCell ref="D171:D173"/>
    <mergeCell ref="E158:E159"/>
    <mergeCell ref="F158:F159"/>
    <mergeCell ref="C184:K184"/>
    <mergeCell ref="N184:O184"/>
    <mergeCell ref="H177:L177"/>
    <mergeCell ref="H178:L178"/>
    <mergeCell ref="H179:L179"/>
    <mergeCell ref="H174:L174"/>
    <mergeCell ref="H175:L175"/>
    <mergeCell ref="H176:L176"/>
    <mergeCell ref="O183:P183"/>
    <mergeCell ref="O177:O179"/>
    <mergeCell ref="O174:O176"/>
    <mergeCell ref="A177:C179"/>
    <mergeCell ref="H167:L167"/>
    <mergeCell ref="H165:L165"/>
    <mergeCell ref="H166:L166"/>
    <mergeCell ref="H169:L169"/>
    <mergeCell ref="H170:L170"/>
    <mergeCell ref="H171:H172"/>
    <mergeCell ref="I171:L171"/>
    <mergeCell ref="I158:L158"/>
    <mergeCell ref="O171:O173"/>
    <mergeCell ref="B84:B86"/>
    <mergeCell ref="H84:L84"/>
    <mergeCell ref="H30:L30"/>
    <mergeCell ref="H74:H75"/>
    <mergeCell ref="H72:L72"/>
    <mergeCell ref="F74:F75"/>
    <mergeCell ref="H73:L73"/>
    <mergeCell ref="H62:L62"/>
    <mergeCell ref="E74:E75"/>
    <mergeCell ref="H71:L71"/>
    <mergeCell ref="H39:H40"/>
    <mergeCell ref="H50:L50"/>
    <mergeCell ref="I43:L43"/>
    <mergeCell ref="C31:C33"/>
    <mergeCell ref="D31:D33"/>
    <mergeCell ref="H34:L34"/>
    <mergeCell ref="D43:D45"/>
    <mergeCell ref="H42:L42"/>
    <mergeCell ref="H51:L51"/>
    <mergeCell ref="H46:L46"/>
    <mergeCell ref="B35:B37"/>
    <mergeCell ref="A55:C57"/>
    <mergeCell ref="H57:L57"/>
    <mergeCell ref="I39:L39"/>
    <mergeCell ref="A100:A102"/>
    <mergeCell ref="N3:O3"/>
    <mergeCell ref="N1:O1"/>
    <mergeCell ref="E68:E69"/>
    <mergeCell ref="F68:F69"/>
    <mergeCell ref="H68:H69"/>
    <mergeCell ref="C62:C67"/>
    <mergeCell ref="H31:H32"/>
    <mergeCell ref="H17:H18"/>
    <mergeCell ref="F17:F18"/>
    <mergeCell ref="E17:E18"/>
    <mergeCell ref="M17:M18"/>
    <mergeCell ref="H38:L38"/>
    <mergeCell ref="N17:N18"/>
    <mergeCell ref="H25:L25"/>
    <mergeCell ref="H29:L29"/>
    <mergeCell ref="I17:L17"/>
    <mergeCell ref="I22:L22"/>
    <mergeCell ref="A5:O5"/>
    <mergeCell ref="H9:L9"/>
    <mergeCell ref="H11:L11"/>
    <mergeCell ref="A10:O10"/>
    <mergeCell ref="H12:L12"/>
    <mergeCell ref="C22:C24"/>
    <mergeCell ref="B116:B118"/>
    <mergeCell ref="B110:B112"/>
    <mergeCell ref="B113:B115"/>
    <mergeCell ref="E100:E101"/>
    <mergeCell ref="F100:F101"/>
    <mergeCell ref="C119:C121"/>
    <mergeCell ref="A123:A125"/>
    <mergeCell ref="A77:C79"/>
    <mergeCell ref="A84:A86"/>
    <mergeCell ref="A87:A89"/>
    <mergeCell ref="A97:A99"/>
    <mergeCell ref="A93:O93"/>
    <mergeCell ref="H82:L82"/>
    <mergeCell ref="H81:L81"/>
    <mergeCell ref="C81:C83"/>
    <mergeCell ref="D119:D121"/>
    <mergeCell ref="I123:L123"/>
    <mergeCell ref="A107:A109"/>
    <mergeCell ref="B107:B109"/>
    <mergeCell ref="C107:C109"/>
    <mergeCell ref="H109:L109"/>
    <mergeCell ref="B123:B125"/>
    <mergeCell ref="C84:C86"/>
    <mergeCell ref="H90:L90"/>
    <mergeCell ref="B133:B135"/>
    <mergeCell ref="D133:D135"/>
    <mergeCell ref="E133:E134"/>
    <mergeCell ref="F133:F134"/>
    <mergeCell ref="C133:C135"/>
    <mergeCell ref="B128:B130"/>
    <mergeCell ref="D128:D130"/>
    <mergeCell ref="D131:D132"/>
    <mergeCell ref="E128:E129"/>
    <mergeCell ref="F128:F129"/>
    <mergeCell ref="B131:B132"/>
    <mergeCell ref="A186:F186"/>
    <mergeCell ref="A183:F183"/>
    <mergeCell ref="E113:E114"/>
    <mergeCell ref="F113:F114"/>
    <mergeCell ref="H113:H114"/>
    <mergeCell ref="E119:E120"/>
    <mergeCell ref="F119:F120"/>
    <mergeCell ref="I137:L137"/>
    <mergeCell ref="F123:F124"/>
    <mergeCell ref="H123:H124"/>
    <mergeCell ref="H122:L122"/>
    <mergeCell ref="H136:L136"/>
    <mergeCell ref="H140:L140"/>
    <mergeCell ref="C168:C170"/>
    <mergeCell ref="A165:A167"/>
    <mergeCell ref="B165:B167"/>
    <mergeCell ref="A158:A160"/>
    <mergeCell ref="A161:C163"/>
    <mergeCell ref="A128:A130"/>
    <mergeCell ref="A174:C176"/>
    <mergeCell ref="A171:A173"/>
    <mergeCell ref="H168:L168"/>
    <mergeCell ref="E137:E138"/>
    <mergeCell ref="C171:C173"/>
    <mergeCell ref="E153:N153"/>
    <mergeCell ref="A154:A156"/>
    <mergeCell ref="B154:B156"/>
    <mergeCell ref="C154:C156"/>
    <mergeCell ref="D154:D156"/>
    <mergeCell ref="E154:E155"/>
    <mergeCell ref="F154:F155"/>
    <mergeCell ref="G154:G155"/>
    <mergeCell ref="H154:H155"/>
    <mergeCell ref="I154:L154"/>
  </mergeCells>
  <pageMargins left="0.25" right="0.25" top="0.75" bottom="0.75" header="0.3" footer="0.3"/>
  <pageSetup paperSize="9" scale="62" fitToHeight="9" orientation="landscape" useFirstPageNumber="1" r:id="rId1"/>
  <headerFooter differentFirst="1">
    <oddHeader>&amp;C&amp;"Times New Roman,обычный"&amp;P</oddHeader>
  </headerFooter>
  <rowBreaks count="5" manualBreakCount="5">
    <brk id="45" max="14" man="1"/>
    <brk id="71" max="14" man="1"/>
    <brk id="96" max="14" man="1"/>
    <brk id="147" max="14" man="1"/>
    <brk id="17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Крупницкая Ирина Константиновна</cp:lastModifiedBy>
  <cp:lastPrinted>2025-11-13T09:57:15Z</cp:lastPrinted>
  <dcterms:created xsi:type="dcterms:W3CDTF">2020-01-26T09:26:53Z</dcterms:created>
  <dcterms:modified xsi:type="dcterms:W3CDTF">2025-12-29T07:07:22Z</dcterms:modified>
</cp:coreProperties>
</file>