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Sheet1!$6:$8</definedName>
    <definedName name="_xlnm.Print_Area" localSheetId="0">Sheet1!$A$1:$O$177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E15" i="1" l="1"/>
  <c r="E71" i="1" l="1"/>
  <c r="E144" i="1" l="1"/>
  <c r="E140" i="1"/>
  <c r="F61" i="1" l="1"/>
  <c r="L60" i="1" l="1"/>
  <c r="M60" i="1"/>
  <c r="N60" i="1"/>
  <c r="K60" i="1"/>
  <c r="F60" i="1"/>
  <c r="L59" i="1"/>
  <c r="M59" i="1"/>
  <c r="N59" i="1"/>
  <c r="K59" i="1"/>
  <c r="F59" i="1"/>
  <c r="L70" i="1"/>
  <c r="M70" i="1"/>
  <c r="N70" i="1"/>
  <c r="K70" i="1"/>
  <c r="F70" i="1"/>
  <c r="E70" i="1" l="1"/>
  <c r="E72" i="1" l="1"/>
  <c r="K99" i="1" l="1"/>
  <c r="F99" i="1"/>
  <c r="K78" i="1" l="1"/>
  <c r="K96" i="1" l="1"/>
  <c r="L96" i="1"/>
  <c r="M96" i="1"/>
  <c r="N96" i="1"/>
  <c r="F105" i="1" l="1"/>
  <c r="F154" i="1" s="1"/>
  <c r="E161" i="1"/>
  <c r="E160" i="1"/>
  <c r="N159" i="1"/>
  <c r="M159" i="1"/>
  <c r="L159" i="1"/>
  <c r="K159" i="1"/>
  <c r="F159" i="1"/>
  <c r="N158" i="1"/>
  <c r="M158" i="1"/>
  <c r="L158" i="1"/>
  <c r="K158" i="1"/>
  <c r="F158" i="1"/>
  <c r="N157" i="1"/>
  <c r="N166" i="1" s="1"/>
  <c r="M157" i="1"/>
  <c r="M166" i="1" s="1"/>
  <c r="L157" i="1"/>
  <c r="L166" i="1" s="1"/>
  <c r="K157" i="1"/>
  <c r="K166" i="1" s="1"/>
  <c r="F157" i="1"/>
  <c r="F166" i="1" s="1"/>
  <c r="E136" i="1"/>
  <c r="E132" i="1"/>
  <c r="E127" i="1"/>
  <c r="E122" i="1"/>
  <c r="E118" i="1"/>
  <c r="E114" i="1"/>
  <c r="E113" i="1"/>
  <c r="N112" i="1"/>
  <c r="M112" i="1"/>
  <c r="L112" i="1"/>
  <c r="K112" i="1"/>
  <c r="F112" i="1"/>
  <c r="E108" i="1"/>
  <c r="E107" i="1"/>
  <c r="N106" i="1"/>
  <c r="M106" i="1"/>
  <c r="L106" i="1"/>
  <c r="K106" i="1"/>
  <c r="F106" i="1"/>
  <c r="N104" i="1"/>
  <c r="N153" i="1" s="1"/>
  <c r="M104" i="1"/>
  <c r="M153" i="1" s="1"/>
  <c r="L104" i="1"/>
  <c r="L153" i="1" s="1"/>
  <c r="K104" i="1"/>
  <c r="K153" i="1" s="1"/>
  <c r="F104" i="1"/>
  <c r="F153" i="1" s="1"/>
  <c r="E98" i="1"/>
  <c r="E97" i="1"/>
  <c r="F96" i="1"/>
  <c r="N95" i="1"/>
  <c r="M95" i="1"/>
  <c r="L95" i="1"/>
  <c r="K95" i="1"/>
  <c r="F95" i="1"/>
  <c r="N94" i="1"/>
  <c r="N99" i="1" s="1"/>
  <c r="M94" i="1"/>
  <c r="M99" i="1" s="1"/>
  <c r="L94" i="1"/>
  <c r="K94" i="1"/>
  <c r="F94" i="1"/>
  <c r="E85" i="1"/>
  <c r="E84" i="1"/>
  <c r="N83" i="1"/>
  <c r="M83" i="1"/>
  <c r="L83" i="1"/>
  <c r="K83" i="1"/>
  <c r="F83" i="1"/>
  <c r="N82" i="1"/>
  <c r="M82" i="1"/>
  <c r="M91" i="1" s="1"/>
  <c r="L82" i="1"/>
  <c r="L91" i="1" s="1"/>
  <c r="K82" i="1"/>
  <c r="K91" i="1" s="1"/>
  <c r="F82" i="1"/>
  <c r="F91" i="1" s="1"/>
  <c r="N81" i="1"/>
  <c r="N90" i="1" s="1"/>
  <c r="M81" i="1"/>
  <c r="L81" i="1"/>
  <c r="K81" i="1"/>
  <c r="F81" i="1"/>
  <c r="F90" i="1" s="1"/>
  <c r="E66" i="1"/>
  <c r="E65" i="1"/>
  <c r="N64" i="1"/>
  <c r="M64" i="1"/>
  <c r="L64" i="1"/>
  <c r="K64" i="1"/>
  <c r="F64" i="1"/>
  <c r="E63" i="1"/>
  <c r="E62" i="1"/>
  <c r="N61" i="1"/>
  <c r="M61" i="1"/>
  <c r="L61" i="1"/>
  <c r="K61" i="1"/>
  <c r="N78" i="1"/>
  <c r="L78" i="1"/>
  <c r="F78" i="1"/>
  <c r="N77" i="1"/>
  <c r="M77" i="1"/>
  <c r="L77" i="1"/>
  <c r="K77" i="1"/>
  <c r="K76" i="1" s="1"/>
  <c r="E50" i="1"/>
  <c r="E49" i="1"/>
  <c r="N48" i="1"/>
  <c r="M48" i="1"/>
  <c r="L48" i="1"/>
  <c r="K48" i="1"/>
  <c r="F48" i="1"/>
  <c r="N47" i="1"/>
  <c r="M47" i="1"/>
  <c r="L47" i="1"/>
  <c r="K47" i="1"/>
  <c r="F47" i="1"/>
  <c r="N46" i="1"/>
  <c r="M46" i="1"/>
  <c r="L46" i="1"/>
  <c r="K46" i="1"/>
  <c r="F46" i="1"/>
  <c r="B42" i="1"/>
  <c r="E41" i="1"/>
  <c r="B38" i="1"/>
  <c r="E37" i="1"/>
  <c r="B34" i="1"/>
  <c r="E33" i="1"/>
  <c r="B30" i="1"/>
  <c r="E29" i="1"/>
  <c r="N28" i="1"/>
  <c r="M28" i="1"/>
  <c r="L28" i="1"/>
  <c r="K28" i="1"/>
  <c r="F28" i="1"/>
  <c r="E24" i="1"/>
  <c r="E20" i="1"/>
  <c r="N19" i="1"/>
  <c r="M19" i="1"/>
  <c r="L19" i="1"/>
  <c r="K19" i="1"/>
  <c r="E14" i="1"/>
  <c r="N13" i="1"/>
  <c r="M13" i="1"/>
  <c r="L13" i="1"/>
  <c r="N12" i="1"/>
  <c r="M12" i="1"/>
  <c r="L12" i="1"/>
  <c r="K12" i="1"/>
  <c r="F12" i="1"/>
  <c r="N11" i="1"/>
  <c r="N55" i="1" s="1"/>
  <c r="M11" i="1"/>
  <c r="M55" i="1" s="1"/>
  <c r="L11" i="1"/>
  <c r="L55" i="1" s="1"/>
  <c r="K11" i="1"/>
  <c r="F11" i="1"/>
  <c r="E13" i="1" l="1"/>
  <c r="E64" i="1"/>
  <c r="L156" i="1"/>
  <c r="E11" i="1"/>
  <c r="M45" i="1"/>
  <c r="K55" i="1"/>
  <c r="L45" i="1"/>
  <c r="K80" i="1"/>
  <c r="M103" i="1"/>
  <c r="L80" i="1"/>
  <c r="N103" i="1"/>
  <c r="M80" i="1"/>
  <c r="L103" i="1"/>
  <c r="L10" i="1"/>
  <c r="E47" i="1"/>
  <c r="E82" i="1"/>
  <c r="N91" i="1"/>
  <c r="E91" i="1" s="1"/>
  <c r="E48" i="1"/>
  <c r="E83" i="1"/>
  <c r="E157" i="1"/>
  <c r="N10" i="1"/>
  <c r="M165" i="1"/>
  <c r="K10" i="1"/>
  <c r="F55" i="1"/>
  <c r="N45" i="1"/>
  <c r="F156" i="1"/>
  <c r="N156" i="1"/>
  <c r="E96" i="1"/>
  <c r="E106" i="1"/>
  <c r="N154" i="1"/>
  <c r="N152" i="1" s="1"/>
  <c r="E112" i="1"/>
  <c r="M58" i="1"/>
  <c r="E61" i="1"/>
  <c r="E59" i="1"/>
  <c r="N58" i="1"/>
  <c r="N76" i="1"/>
  <c r="M78" i="1"/>
  <c r="M76" i="1" s="1"/>
  <c r="L76" i="1"/>
  <c r="N93" i="1"/>
  <c r="M93" i="1"/>
  <c r="L93" i="1"/>
  <c r="E94" i="1"/>
  <c r="K93" i="1"/>
  <c r="E12" i="1"/>
  <c r="E28" i="1"/>
  <c r="K56" i="1"/>
  <c r="M56" i="1"/>
  <c r="M54" i="1" s="1"/>
  <c r="N56" i="1"/>
  <c r="N54" i="1" s="1"/>
  <c r="L56" i="1"/>
  <c r="L54" i="1" s="1"/>
  <c r="E19" i="1"/>
  <c r="E153" i="1"/>
  <c r="E166" i="1"/>
  <c r="N165" i="1"/>
  <c r="F89" i="1"/>
  <c r="E100" i="1"/>
  <c r="N169" i="1"/>
  <c r="L165" i="1"/>
  <c r="L58" i="1"/>
  <c r="N80" i="1"/>
  <c r="E95" i="1"/>
  <c r="L154" i="1"/>
  <c r="L152" i="1" s="1"/>
  <c r="M10" i="1"/>
  <c r="E46" i="1"/>
  <c r="E81" i="1"/>
  <c r="E101" i="1"/>
  <c r="M154" i="1"/>
  <c r="M152" i="1" s="1"/>
  <c r="L90" i="1"/>
  <c r="L89" i="1" s="1"/>
  <c r="E104" i="1"/>
  <c r="F45" i="1"/>
  <c r="E60" i="1"/>
  <c r="F80" i="1"/>
  <c r="K90" i="1"/>
  <c r="K89" i="1" s="1"/>
  <c r="M90" i="1"/>
  <c r="M89" i="1" s="1"/>
  <c r="K45" i="1"/>
  <c r="F165" i="1"/>
  <c r="M156" i="1"/>
  <c r="K58" i="1"/>
  <c r="F152" i="1"/>
  <c r="F103" i="1"/>
  <c r="E105" i="1"/>
  <c r="E158" i="1"/>
  <c r="E159" i="1"/>
  <c r="K156" i="1"/>
  <c r="K103" i="1"/>
  <c r="K154" i="1"/>
  <c r="F93" i="1"/>
  <c r="F77" i="1"/>
  <c r="F76" i="1" s="1"/>
  <c r="F58" i="1"/>
  <c r="F56" i="1"/>
  <c r="F170" i="1" s="1"/>
  <c r="E76" i="1" l="1"/>
  <c r="K54" i="1"/>
  <c r="M169" i="1"/>
  <c r="N89" i="1"/>
  <c r="E89" i="1" s="1"/>
  <c r="E55" i="1"/>
  <c r="E90" i="1"/>
  <c r="E45" i="1"/>
  <c r="K169" i="1"/>
  <c r="E78" i="1"/>
  <c r="E93" i="1"/>
  <c r="N170" i="1"/>
  <c r="N168" i="1" s="1"/>
  <c r="L169" i="1"/>
  <c r="L170" i="1"/>
  <c r="E58" i="1"/>
  <c r="M170" i="1"/>
  <c r="L99" i="1"/>
  <c r="E99" i="1" s="1"/>
  <c r="E156" i="1"/>
  <c r="E80" i="1"/>
  <c r="F54" i="1"/>
  <c r="E56" i="1"/>
  <c r="E103" i="1"/>
  <c r="K165" i="1"/>
  <c r="E165" i="1" s="1"/>
  <c r="E167" i="1"/>
  <c r="K170" i="1"/>
  <c r="K152" i="1"/>
  <c r="E152" i="1" s="1"/>
  <c r="E154" i="1"/>
  <c r="F169" i="1"/>
  <c r="E77" i="1"/>
  <c r="M168" i="1" l="1"/>
  <c r="E54" i="1"/>
  <c r="K168" i="1"/>
  <c r="E169" i="1"/>
  <c r="L168" i="1"/>
  <c r="E170" i="1"/>
  <c r="F168" i="1"/>
  <c r="E168" i="1" l="1"/>
</calcChain>
</file>

<file path=xl/sharedStrings.xml><?xml version="1.0" encoding="utf-8"?>
<sst xmlns="http://schemas.openxmlformats.org/spreadsheetml/2006/main" count="664" uniqueCount="167">
  <si>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</si>
  <si>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</si>
  <si>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</si>
  <si>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</si>
  <si>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</si>
  <si>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Ответственный за выполнение мероприятия подпрограммы</t>
  </si>
  <si>
    <t>Подпрограмма 1 «Социальная поддержка граждан»</t>
  </si>
  <si>
    <t>Основное мероприятие 09. Социальная поддержка отдельных категорий граждан и почетных граждан Московской области</t>
  </si>
  <si>
    <t>Итого:</t>
  </si>
  <si>
    <t>Х</t>
  </si>
  <si>
    <t>Средства бюджета Московской области</t>
  </si>
  <si>
    <t>Средства бюджета Одинцовского городского округа</t>
  </si>
  <si>
    <t>1.1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</si>
  <si>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</si>
  <si>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t>Отдел социальной поддержки населения Управления социального развития</t>
  </si>
  <si>
    <t>X</t>
  </si>
  <si>
    <t>Всего</t>
  </si>
  <si>
    <t>В том числе по кварталам</t>
  </si>
  <si>
    <t>I</t>
  </si>
  <si>
    <t>II</t>
  </si>
  <si>
    <t>III</t>
  </si>
  <si>
    <t>IV</t>
  </si>
  <si>
    <t>Основное мероприятие 10. Проведение социально значимых мероприятий</t>
  </si>
  <si>
    <t>2.1</t>
  </si>
  <si>
    <r>
      <rPr>
        <b/>
        <sz val="10"/>
        <rFont val="Times New Roman"/>
        <family val="1"/>
        <charset val="204"/>
      </rP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</si>
  <si>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Отдел по социальным вопросам Управления социального развития</t>
  </si>
  <si>
    <t>2.2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</si>
  <si>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</si>
  <si>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>-</t>
  </si>
  <si>
    <t>Основное мероприятие 15. Предоставление государственных гарантий муниципальным служащим, поощрение за муниципальную службу</t>
  </si>
  <si>
    <t>3.1</t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</si>
  <si>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</si>
  <si>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t>Отдел муниципальной службы и кадров Управления кадровой политики</t>
  </si>
  <si>
    <t>12</t>
  </si>
  <si>
    <t>2</t>
  </si>
  <si>
    <t>3.2</t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</si>
  <si>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</si>
  <si>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3.3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</si>
  <si>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</si>
  <si>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t>3.4</t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</si>
  <si>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</si>
  <si>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15</t>
  </si>
  <si>
    <t>3</t>
  </si>
  <si>
    <t>4</t>
  </si>
  <si>
    <t>Основное мероприятие 20. Обеспечение проведения мероприятий, направленных на увеличение продолжительности здоровой жизни</t>
  </si>
  <si>
    <t>4.1</t>
  </si>
  <si>
    <t>МАУ "Центр реализации социально-культурных проектов" Одинцовского городского округа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</si>
  <si>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</si>
  <si>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</si>
  <si>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>1</t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</si>
  <si>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</si>
  <si>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</si>
  <si>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t>Отдел по социальным вопросам  Управления социального развития</t>
  </si>
  <si>
    <t>Управление образования</t>
  </si>
  <si>
    <t>1.2</t>
  </si>
  <si>
    <t>1 979</t>
  </si>
  <si>
    <t xml:space="preserve">Итого по Подпрограмме 2 «Развитие системы отдыха и оздоровления детей», в том числе: </t>
  </si>
  <si>
    <t>Всего:</t>
  </si>
  <si>
    <t>Подпрограмма 4 «Содействие занятости населения, развитие трудовых ресурсов и охраны труда»</t>
  </si>
  <si>
    <t>Основное мероприятие 03. Профилактика производственного травматизма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</si>
  <si>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</si>
  <si>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Итого</t>
  </si>
  <si>
    <t>Отдел по труду Управления по инвестициям и поддержке предпринимательства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</si>
  <si>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</si>
  <si>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0</t>
  </si>
  <si>
    <t>Итого по Подпрограмме 4 «Содействие занятости населения, развитие трудовых ресурсов и охраны труда», в том числе:</t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</si>
  <si>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</si>
  <si>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</si>
  <si>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</si>
  <si>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</si>
  <si>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t>Управление территориальной политики и социальных коммуникаций</t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</si>
  <si>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</si>
  <si>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t>1.3</t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</si>
  <si>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</si>
  <si>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1.4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</si>
  <si>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</si>
  <si>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t>1.5</t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</si>
  <si>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</si>
  <si>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Средства бюджета Одинцовского городского округа.</t>
  </si>
  <si>
    <t>1.6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</si>
  <si>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</si>
  <si>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t>1.7</t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</si>
  <si>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</si>
  <si>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t>1.8</t>
  </si>
  <si>
    <r>
      <rPr>
        <b/>
        <sz val="10"/>
        <rFont val="Times New Roman"/>
        <family val="1"/>
        <charset val="204"/>
      </rP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</si>
  <si>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</si>
  <si>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</si>
  <si>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</si>
  <si>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</si>
  <si>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</si>
  <si>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</si>
  <si>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</si>
  <si>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Управление жилищно-коммунального хозяйства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</si>
  <si>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</si>
  <si>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 xml:space="preserve">Средства бюджета Одинцовского городского округа </t>
  </si>
  <si>
    <t xml:space="preserve">Итого по программе, в том числе: </t>
  </si>
  <si>
    <t xml:space="preserve"> </t>
  </si>
  <si>
    <t>Н.А. Стародубова</t>
  </si>
  <si>
    <t>352</t>
  </si>
  <si>
    <t>10</t>
  </si>
  <si>
    <t>401</t>
  </si>
  <si>
    <t>406</t>
  </si>
  <si>
    <t>410</t>
  </si>
  <si>
    <t>8</t>
  </si>
  <si>
    <t>86 025</t>
  </si>
  <si>
    <t>1 760</t>
  </si>
  <si>
    <t>9 895</t>
  </si>
  <si>
    <t>17 205</t>
  </si>
  <si>
    <t>12 928</t>
  </si>
  <si>
    <t>129 280</t>
  </si>
  <si>
    <t>Подпрограмма 5 «Обеспечивающая подпрограмма»</t>
  </si>
  <si>
    <t>Начальник Управления бухгалтерского учета и отчетности - Главный бухгалтер</t>
  </si>
  <si>
    <t>Объем финансирования по годам (тыс. руб.)</t>
  </si>
  <si>
    <t>2026 год</t>
  </si>
  <si>
    <t>2027 год</t>
  </si>
  <si>
    <t>2028 год</t>
  </si>
  <si>
    <t>2029 год</t>
  </si>
  <si>
    <t>2030 год</t>
  </si>
  <si>
    <t>2026-2030 годы</t>
  </si>
  <si>
    <t xml:space="preserve">Основное мероприятие 01. Развитие негосударственного сектора </t>
  </si>
  <si>
    <r>
      <t xml:space="preserve">Мероприятие 01.09. </t>
    </r>
    <r>
      <rPr>
        <sz val="10"/>
        <rFont val="Times New Roman"/>
        <family val="1"/>
        <charset val="204"/>
      </rPr>
      <t>Предоставление субсидии на обеспечение деятельности некоммерческих организаций</t>
    </r>
  </si>
  <si>
    <t>1.9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</si>
  <si>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Осуществление 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 Московской области</t>
    </r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</si>
  <si>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</si>
  <si>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Количество некоммерческих организаций, получивших субсидию, ед.</t>
  </si>
  <si>
    <t>Управление бухгалтерского учета и отчетности</t>
  </si>
  <si>
    <t>5</t>
  </si>
  <si>
    <t>Численность получателей мер социальной поддержки, чел.</t>
  </si>
  <si>
    <t xml:space="preserve">Численность граждан, получивших поощрение и поздравление в связи с праздниками, памятными датами, чел. </t>
  </si>
  <si>
    <t>Количество детей, охваченных отдыхом и оздоровлением в соответствии с соглашением на мероприятия по организации отдыха детей в каникулярное время, чел.</t>
  </si>
  <si>
    <t>Количество детей, охваченных мероприятиями по отдыху детей в каникулярное время, включая мероприятия по обеспечению безопасности их жизни и здоровья, чел.</t>
  </si>
  <si>
    <t>Количество общественных объединений инвалидов, а также территориальных подразделений, созданных общероссийскими общественными объединениями инвалидов, получивших субсидию, ед.</t>
  </si>
  <si>
    <t>Количество СО НКО в сфере социальной защиты населения, получивших субсидию, ед.</t>
  </si>
  <si>
    <t>Количество  СО НКО в сфере культуры, получивших  субсидию, ед.</t>
  </si>
  <si>
    <t>Количество СО НКО, реализующих основные образовательные программы дошкольного образования в качестве основного вида деятельности, получивших субсидию, ед.</t>
  </si>
  <si>
    <t>Количество СО НКО в сфере охраны здоровья, получивших субсидию, ед.</t>
  </si>
  <si>
    <t xml:space="preserve">Итого 2026 </t>
  </si>
  <si>
    <t>В том числе:</t>
  </si>
  <si>
    <t>1 полугодие</t>
  </si>
  <si>
    <t>9 месяцев</t>
  </si>
  <si>
    <t>12 месяцев</t>
  </si>
  <si>
    <t xml:space="preserve">2026-2030 </t>
  </si>
  <si>
    <t xml:space="preserve">2028 </t>
  </si>
  <si>
    <t xml:space="preserve">2029 </t>
  </si>
  <si>
    <t xml:space="preserve">2030 </t>
  </si>
  <si>
    <t xml:space="preserve">2027 </t>
  </si>
  <si>
    <t>1 квартал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</si>
  <si>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ед.</t>
  </si>
  <si>
    <t>6</t>
  </si>
  <si>
    <t>7</t>
  </si>
  <si>
    <t>2037</t>
  </si>
  <si>
    <t>26</t>
  </si>
  <si>
    <t>35</t>
  </si>
  <si>
    <t>40</t>
  </si>
  <si>
    <t>Количество СО НКО, оказывающих услугу присмотра и ухода за детьми, получивших субсидию, ед.</t>
  </si>
  <si>
    <t>Количество СО НКО в сфере физической культуры и спорта, получивших субсидию,  ед.</t>
  </si>
  <si>
    <t>Итого 2026</t>
  </si>
  <si>
    <t>ПЕРЕЧЕНЬ МЕРОПРИЯТИЙ МУНИЦИПАЛЬНОЙ ПРОГРАММЫ 
«СОЦИАЛЬНАЯ ЗАЩИТА НАСЕЛЕНИЯ» НА 2026-2030 ГОДЫ</t>
  </si>
  <si>
    <t>Количество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деятельности, получивших субсидию, ед.</t>
  </si>
  <si>
    <t>Количество доступных приоритетных для инвалидов и других маломобильных групп населения муниципальных объектов инфраструктуры, ед.</t>
  </si>
  <si>
    <t>«Приложение 1
к муниципальной программе</t>
  </si>
  <si>
    <t>».</t>
  </si>
  <si>
    <t xml:space="preserve">Приложение 
к постановлению Администрации Одинцовского городского округа Московской области от «__» _____ № 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</si>
  <si>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</si>
  <si>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Количество учреждений, оказывающих социальные услуги гражданам старшего возраста, ед.</t>
  </si>
  <si>
    <t>И.В. Баженова</t>
  </si>
  <si>
    <t>Начальник Управления социального  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</si>
</sst>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000"/>
    <numFmt numFmtId="165" formatCode="#\ ##0"/>
    <numFmt numFmtId="166" formatCode="#,##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09">
    <xf numFmtId="0" fontId="0" fillId="0" borderId="0" xfId="0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5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Fill="1"/>
    <xf numFmtId="49" fontId="15" fillId="2" borderId="7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166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/>
    <xf numFmtId="164" fontId="6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2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164" fontId="6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0" fontId="12" fillId="2" borderId="3" xfId="0" applyNumberFormat="1" applyFont="1" applyFill="1" applyBorder="1" applyAlignment="1">
      <alignment horizontal="center" vertical="top" wrapText="1"/>
    </xf>
    <xf numFmtId="166" fontId="6" fillId="2" borderId="5" xfId="0" applyNumberFormat="1" applyFont="1" applyFill="1" applyBorder="1" applyAlignment="1">
      <alignment horizontal="center" vertical="top"/>
    </xf>
    <xf numFmtId="166" fontId="6" fillId="2" borderId="6" xfId="0" applyNumberFormat="1" applyFont="1" applyFill="1" applyBorder="1" applyAlignment="1">
      <alignment horizontal="center" vertical="top"/>
    </xf>
    <xf numFmtId="166" fontId="6" fillId="2" borderId="7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/>
    </xf>
    <xf numFmtId="164" fontId="6" fillId="2" borderId="6" xfId="0" applyNumberFormat="1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center" vertical="top"/>
    </xf>
    <xf numFmtId="49" fontId="12" fillId="2" borderId="2" xfId="0" applyNumberFormat="1" applyFont="1" applyFill="1" applyBorder="1" applyAlignment="1">
      <alignment horizontal="center" vertical="top"/>
    </xf>
    <xf numFmtId="49" fontId="12" fillId="2" borderId="3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3" xfId="0" applyNumberFormat="1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_krupnitskaya/Desktop/2023/&#1052;&#1055;/&#1052;&#1059;&#1053;&#1048;&#1062;&#1048;&#1055;,%20&#1055;&#1056;&#1054;&#1043;&#1056;&#1040;&#1052;&#1052;&#1040;%20&#1053;&#1040;%202023-2027/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tabSelected="1" topLeftCell="A155" zoomScaleNormal="100" zoomScaleSheetLayoutView="90" workbookViewId="0">
      <selection activeCell="B178" sqref="B178"/>
    </sheetView>
  </sheetViews>
  <sheetFormatPr defaultColWidth="9.140625" defaultRowHeight="15" x14ac:dyDescent="0.25"/>
  <cols>
    <col min="1" max="1" width="5.5703125" style="2" customWidth="1"/>
    <col min="2" max="2" width="37" style="3" customWidth="1"/>
    <col min="3" max="3" width="11.42578125" style="4" customWidth="1"/>
    <col min="4" max="4" width="16.85546875" style="5" customWidth="1"/>
    <col min="5" max="5" width="15.5703125" style="6" customWidth="1"/>
    <col min="6" max="6" width="7.5703125" style="6" customWidth="1"/>
    <col min="7" max="7" width="8" style="6" customWidth="1"/>
    <col min="8" max="8" width="10" style="6" customWidth="1"/>
    <col min="9" max="9" width="9" style="6" customWidth="1"/>
    <col min="10" max="10" width="9.28515625" style="6" customWidth="1"/>
    <col min="11" max="11" width="13.28515625" style="6" customWidth="1"/>
    <col min="12" max="12" width="14.85546875" style="6" customWidth="1"/>
    <col min="13" max="13" width="14.42578125" style="6" customWidth="1"/>
    <col min="14" max="14" width="15" style="6" customWidth="1"/>
    <col min="15" max="15" width="23.42578125" style="3" customWidth="1"/>
    <col min="16" max="16" width="9.140625" style="6"/>
    <col min="17" max="17" width="15" style="6" customWidth="1"/>
    <col min="18" max="18" width="11.28515625" style="6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0.25" customHeight="1" x14ac:dyDescent="0.25">
      <c r="A1" s="7"/>
      <c r="B1" s="8"/>
      <c r="C1" s="9"/>
      <c r="D1" s="10"/>
      <c r="E1" s="11"/>
      <c r="F1" s="11"/>
      <c r="G1" s="11"/>
      <c r="H1" s="11"/>
      <c r="I1" s="11"/>
      <c r="J1" s="11"/>
      <c r="K1" s="11"/>
      <c r="L1" s="11"/>
      <c r="N1" s="104" t="s">
        <v>162</v>
      </c>
      <c r="O1" s="105"/>
    </row>
    <row r="2" spans="1:17" ht="35.25" customHeight="1" x14ac:dyDescent="0.25">
      <c r="A2" s="7"/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28"/>
      <c r="N2" s="104" t="s">
        <v>160</v>
      </c>
      <c r="O2" s="105"/>
    </row>
    <row r="3" spans="1:17" ht="14.25" customHeight="1" x14ac:dyDescent="0.25">
      <c r="A3" s="7"/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28"/>
      <c r="N3" s="27"/>
      <c r="O3" s="29"/>
    </row>
    <row r="4" spans="1:17" ht="32.25" customHeight="1" x14ac:dyDescent="0.25">
      <c r="A4" s="106" t="s">
        <v>157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7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ht="21" customHeight="1" x14ac:dyDescent="0.25">
      <c r="A6" s="180" t="s">
        <v>0</v>
      </c>
      <c r="B6" s="114" t="s">
        <v>1</v>
      </c>
      <c r="C6" s="114" t="s">
        <v>2</v>
      </c>
      <c r="D6" s="114" t="s">
        <v>3</v>
      </c>
      <c r="E6" s="114" t="s">
        <v>4</v>
      </c>
      <c r="F6" s="107" t="s">
        <v>112</v>
      </c>
      <c r="G6" s="108"/>
      <c r="H6" s="108"/>
      <c r="I6" s="108"/>
      <c r="J6" s="108"/>
      <c r="K6" s="108"/>
      <c r="L6" s="108"/>
      <c r="M6" s="108"/>
      <c r="N6" s="109"/>
      <c r="O6" s="114" t="s">
        <v>5</v>
      </c>
    </row>
    <row r="7" spans="1:17" ht="18" customHeight="1" x14ac:dyDescent="0.25">
      <c r="A7" s="180"/>
      <c r="B7" s="114"/>
      <c r="C7" s="114"/>
      <c r="D7" s="114"/>
      <c r="E7" s="114"/>
      <c r="F7" s="110">
        <v>2026</v>
      </c>
      <c r="G7" s="111"/>
      <c r="H7" s="111"/>
      <c r="I7" s="111"/>
      <c r="J7" s="111"/>
      <c r="K7" s="41">
        <v>2027</v>
      </c>
      <c r="L7" s="14">
        <v>2028</v>
      </c>
      <c r="M7" s="14">
        <v>2029</v>
      </c>
      <c r="N7" s="14">
        <v>2030</v>
      </c>
      <c r="O7" s="114"/>
    </row>
    <row r="8" spans="1:17" s="1" customFormat="1" x14ac:dyDescent="0.25">
      <c r="A8" s="15">
        <v>1</v>
      </c>
      <c r="B8" s="13">
        <v>2</v>
      </c>
      <c r="C8" s="14">
        <v>3</v>
      </c>
      <c r="D8" s="14">
        <v>4</v>
      </c>
      <c r="E8" s="16">
        <v>5</v>
      </c>
      <c r="F8" s="112">
        <v>6</v>
      </c>
      <c r="G8" s="112"/>
      <c r="H8" s="112"/>
      <c r="I8" s="112"/>
      <c r="J8" s="112"/>
      <c r="K8" s="42">
        <v>7</v>
      </c>
      <c r="L8" s="16">
        <v>8</v>
      </c>
      <c r="M8" s="16">
        <v>9</v>
      </c>
      <c r="N8" s="16">
        <v>10</v>
      </c>
      <c r="O8" s="13">
        <v>11</v>
      </c>
    </row>
    <row r="9" spans="1:17" ht="21.75" customHeight="1" x14ac:dyDescent="0.25">
      <c r="A9" s="113" t="s">
        <v>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7" x14ac:dyDescent="0.25">
      <c r="A10" s="172">
        <v>1</v>
      </c>
      <c r="B10" s="117" t="s">
        <v>7</v>
      </c>
      <c r="C10" s="116" t="s">
        <v>141</v>
      </c>
      <c r="D10" s="51" t="s">
        <v>8</v>
      </c>
      <c r="E10" s="84">
        <f>SUM(F10:N10)</f>
        <v>1245795</v>
      </c>
      <c r="F10" s="102">
        <f>SUM(F11:J12)</f>
        <v>249159</v>
      </c>
      <c r="G10" s="102"/>
      <c r="H10" s="102"/>
      <c r="I10" s="102"/>
      <c r="J10" s="102"/>
      <c r="K10" s="62">
        <f>SUM(K11:K12)</f>
        <v>249159</v>
      </c>
      <c r="L10" s="62">
        <f>SUM(L11:L12)</f>
        <v>249159</v>
      </c>
      <c r="M10" s="62">
        <f>SUM(M11:M12)</f>
        <v>249159</v>
      </c>
      <c r="N10" s="62">
        <f>SUM(N11:N12)</f>
        <v>249159</v>
      </c>
      <c r="O10" s="114" t="s">
        <v>9</v>
      </c>
    </row>
    <row r="11" spans="1:17" ht="38.25" x14ac:dyDescent="0.25">
      <c r="A11" s="172"/>
      <c r="B11" s="117"/>
      <c r="C11" s="116"/>
      <c r="D11" s="50" t="s">
        <v>10</v>
      </c>
      <c r="E11" s="21">
        <f>SUM(F11:N11)</f>
        <v>0</v>
      </c>
      <c r="F11" s="103">
        <f>SUM(F14)</f>
        <v>0</v>
      </c>
      <c r="G11" s="103"/>
      <c r="H11" s="103"/>
      <c r="I11" s="103"/>
      <c r="J11" s="103"/>
      <c r="K11" s="59">
        <f>SUM(K14)</f>
        <v>0</v>
      </c>
      <c r="L11" s="59">
        <f t="shared" ref="L11:N12" si="0">SUM(L14)</f>
        <v>0</v>
      </c>
      <c r="M11" s="59">
        <f t="shared" si="0"/>
        <v>0</v>
      </c>
      <c r="N11" s="59">
        <f t="shared" si="0"/>
        <v>0</v>
      </c>
      <c r="O11" s="114"/>
      <c r="Q11" s="30"/>
    </row>
    <row r="12" spans="1:17" ht="41.25" customHeight="1" x14ac:dyDescent="0.25">
      <c r="A12" s="172"/>
      <c r="B12" s="117"/>
      <c r="C12" s="116"/>
      <c r="D12" s="50" t="s">
        <v>11</v>
      </c>
      <c r="E12" s="98">
        <f>SUM(F12:N12)</f>
        <v>1245795</v>
      </c>
      <c r="F12" s="103">
        <f>SUM(F15)</f>
        <v>249159</v>
      </c>
      <c r="G12" s="103"/>
      <c r="H12" s="103"/>
      <c r="I12" s="103"/>
      <c r="J12" s="103"/>
      <c r="K12" s="59">
        <f>SUM(K15)</f>
        <v>249159</v>
      </c>
      <c r="L12" s="59">
        <f t="shared" si="0"/>
        <v>249159</v>
      </c>
      <c r="M12" s="59">
        <f t="shared" si="0"/>
        <v>249159</v>
      </c>
      <c r="N12" s="59">
        <f t="shared" si="0"/>
        <v>249159</v>
      </c>
      <c r="O12" s="114"/>
    </row>
    <row r="13" spans="1:17" ht="15" customHeight="1" x14ac:dyDescent="0.25">
      <c r="A13" s="172" t="s">
        <v>12</v>
      </c>
      <c r="B13" s="118" t="s">
        <v>13</v>
      </c>
      <c r="C13" s="116" t="s">
        <v>141</v>
      </c>
      <c r="D13" s="50" t="s">
        <v>8</v>
      </c>
      <c r="E13" s="98">
        <f>SUM(F13:N13)</f>
        <v>1245795</v>
      </c>
      <c r="F13" s="103">
        <v>249159</v>
      </c>
      <c r="G13" s="103"/>
      <c r="H13" s="103"/>
      <c r="I13" s="103"/>
      <c r="J13" s="103"/>
      <c r="K13" s="59">
        <v>249159</v>
      </c>
      <c r="L13" s="59">
        <f t="shared" ref="L13:M13" si="1">SUM(L14:L15)</f>
        <v>249159</v>
      </c>
      <c r="M13" s="59">
        <f t="shared" si="1"/>
        <v>249159</v>
      </c>
      <c r="N13" s="59">
        <f t="shared" ref="N13" si="2">SUM(N14:N15)</f>
        <v>249159</v>
      </c>
      <c r="O13" s="115" t="s">
        <v>14</v>
      </c>
    </row>
    <row r="14" spans="1:17" ht="38.25" x14ac:dyDescent="0.25">
      <c r="A14" s="172"/>
      <c r="B14" s="118"/>
      <c r="C14" s="116"/>
      <c r="D14" s="50" t="s">
        <v>10</v>
      </c>
      <c r="E14" s="21">
        <f>SUM(K14:N14)</f>
        <v>0</v>
      </c>
      <c r="F14" s="103">
        <v>0</v>
      </c>
      <c r="G14" s="103"/>
      <c r="H14" s="103"/>
      <c r="I14" s="103"/>
      <c r="J14" s="103"/>
      <c r="K14" s="59">
        <v>0</v>
      </c>
      <c r="L14" s="59">
        <v>0</v>
      </c>
      <c r="M14" s="59">
        <v>0</v>
      </c>
      <c r="N14" s="59">
        <v>0</v>
      </c>
      <c r="O14" s="115"/>
    </row>
    <row r="15" spans="1:17" ht="40.5" customHeight="1" x14ac:dyDescent="0.25">
      <c r="A15" s="172"/>
      <c r="B15" s="118"/>
      <c r="C15" s="116"/>
      <c r="D15" s="50" t="s">
        <v>11</v>
      </c>
      <c r="E15" s="98">
        <f>SUM(F15:N15)</f>
        <v>1245795</v>
      </c>
      <c r="F15" s="103">
        <v>249159</v>
      </c>
      <c r="G15" s="103"/>
      <c r="H15" s="103"/>
      <c r="I15" s="103"/>
      <c r="J15" s="103"/>
      <c r="K15" s="59">
        <v>249159</v>
      </c>
      <c r="L15" s="59">
        <v>249159</v>
      </c>
      <c r="M15" s="59">
        <v>249159</v>
      </c>
      <c r="N15" s="59">
        <v>249159</v>
      </c>
      <c r="O15" s="115"/>
    </row>
    <row r="16" spans="1:17" ht="15" customHeight="1" x14ac:dyDescent="0.25">
      <c r="A16" s="172"/>
      <c r="B16" s="118" t="s">
        <v>127</v>
      </c>
      <c r="C16" s="136" t="s">
        <v>15</v>
      </c>
      <c r="D16" s="136" t="s">
        <v>15</v>
      </c>
      <c r="E16" s="135" t="s">
        <v>16</v>
      </c>
      <c r="F16" s="124" t="s">
        <v>136</v>
      </c>
      <c r="G16" s="119" t="s">
        <v>137</v>
      </c>
      <c r="H16" s="119"/>
      <c r="I16" s="119"/>
      <c r="J16" s="119"/>
      <c r="K16" s="123">
        <v>2027</v>
      </c>
      <c r="L16" s="123">
        <v>2028</v>
      </c>
      <c r="M16" s="123">
        <v>2029</v>
      </c>
      <c r="N16" s="123">
        <v>2030</v>
      </c>
      <c r="O16" s="114"/>
    </row>
    <row r="17" spans="1:15" ht="12.75" customHeight="1" x14ac:dyDescent="0.25">
      <c r="A17" s="172"/>
      <c r="B17" s="118"/>
      <c r="C17" s="137"/>
      <c r="D17" s="137"/>
      <c r="E17" s="135"/>
      <c r="F17" s="124"/>
      <c r="G17" s="59" t="s">
        <v>146</v>
      </c>
      <c r="H17" s="59" t="s">
        <v>138</v>
      </c>
      <c r="I17" s="59" t="s">
        <v>139</v>
      </c>
      <c r="J17" s="59" t="s">
        <v>140</v>
      </c>
      <c r="K17" s="124"/>
      <c r="L17" s="124"/>
      <c r="M17" s="124"/>
      <c r="N17" s="124"/>
      <c r="O17" s="114"/>
    </row>
    <row r="18" spans="1:15" ht="15.75" customHeight="1" x14ac:dyDescent="0.25">
      <c r="A18" s="172"/>
      <c r="B18" s="118"/>
      <c r="C18" s="137"/>
      <c r="D18" s="137"/>
      <c r="E18" s="48" t="s">
        <v>104</v>
      </c>
      <c r="F18" s="60" t="s">
        <v>107</v>
      </c>
      <c r="G18" s="31">
        <v>10486</v>
      </c>
      <c r="H18" s="31">
        <v>11268</v>
      </c>
      <c r="I18" s="31">
        <v>11849</v>
      </c>
      <c r="J18" s="31">
        <v>17205</v>
      </c>
      <c r="K18" s="66" t="s">
        <v>107</v>
      </c>
      <c r="L18" s="66" t="s">
        <v>107</v>
      </c>
      <c r="M18" s="66" t="s">
        <v>107</v>
      </c>
      <c r="N18" s="66" t="s">
        <v>107</v>
      </c>
      <c r="O18" s="114"/>
    </row>
    <row r="19" spans="1:15" ht="40.5" customHeight="1" x14ac:dyDescent="0.25">
      <c r="A19" s="52">
        <v>2</v>
      </c>
      <c r="B19" s="49" t="s">
        <v>22</v>
      </c>
      <c r="C19" s="95" t="s">
        <v>141</v>
      </c>
      <c r="D19" s="50" t="s">
        <v>11</v>
      </c>
      <c r="E19" s="26">
        <f>SUM(F19:N19)</f>
        <v>125000</v>
      </c>
      <c r="F19" s="102">
        <v>25000</v>
      </c>
      <c r="G19" s="120"/>
      <c r="H19" s="120"/>
      <c r="I19" s="120"/>
      <c r="J19" s="120"/>
      <c r="K19" s="62">
        <f>K20+K24</f>
        <v>25000</v>
      </c>
      <c r="L19" s="62">
        <f>L20+L24</f>
        <v>25000</v>
      </c>
      <c r="M19" s="62">
        <f>M20+M24</f>
        <v>25000</v>
      </c>
      <c r="N19" s="62">
        <f>N20+N24</f>
        <v>25000</v>
      </c>
      <c r="O19" s="13" t="s">
        <v>9</v>
      </c>
    </row>
    <row r="20" spans="1:15" ht="44.25" customHeight="1" x14ac:dyDescent="0.25">
      <c r="A20" s="52" t="s">
        <v>23</v>
      </c>
      <c r="B20" s="49" t="s">
        <v>24</v>
      </c>
      <c r="C20" s="95" t="s">
        <v>141</v>
      </c>
      <c r="D20" s="50" t="s">
        <v>11</v>
      </c>
      <c r="E20" s="21">
        <f>SUM(F20:N20)</f>
        <v>125000</v>
      </c>
      <c r="F20" s="121">
        <v>25000</v>
      </c>
      <c r="G20" s="122"/>
      <c r="H20" s="122"/>
      <c r="I20" s="122"/>
      <c r="J20" s="122"/>
      <c r="K20" s="59">
        <v>25000</v>
      </c>
      <c r="L20" s="59">
        <v>25000</v>
      </c>
      <c r="M20" s="59">
        <v>25000</v>
      </c>
      <c r="N20" s="59">
        <v>25000</v>
      </c>
      <c r="O20" s="58" t="s">
        <v>25</v>
      </c>
    </row>
    <row r="21" spans="1:15" ht="21" customHeight="1" x14ac:dyDescent="0.25">
      <c r="A21" s="172"/>
      <c r="B21" s="118" t="s">
        <v>128</v>
      </c>
      <c r="C21" s="136" t="s">
        <v>15</v>
      </c>
      <c r="D21" s="136" t="s">
        <v>15</v>
      </c>
      <c r="E21" s="135" t="s">
        <v>16</v>
      </c>
      <c r="F21" s="125" t="s">
        <v>156</v>
      </c>
      <c r="G21" s="119" t="s">
        <v>137</v>
      </c>
      <c r="H21" s="119"/>
      <c r="I21" s="119"/>
      <c r="J21" s="119"/>
      <c r="K21" s="68">
        <v>2027</v>
      </c>
      <c r="L21" s="135" t="s">
        <v>142</v>
      </c>
      <c r="M21" s="135" t="s">
        <v>143</v>
      </c>
      <c r="N21" s="135" t="s">
        <v>144</v>
      </c>
      <c r="O21" s="114" t="s">
        <v>9</v>
      </c>
    </row>
    <row r="22" spans="1:15" ht="15" customHeight="1" x14ac:dyDescent="0.25">
      <c r="A22" s="172"/>
      <c r="B22" s="117"/>
      <c r="C22" s="137"/>
      <c r="D22" s="137"/>
      <c r="E22" s="135"/>
      <c r="F22" s="126"/>
      <c r="G22" s="94" t="s">
        <v>146</v>
      </c>
      <c r="H22" s="94" t="s">
        <v>138</v>
      </c>
      <c r="I22" s="94" t="s">
        <v>139</v>
      </c>
      <c r="J22" s="94" t="s">
        <v>140</v>
      </c>
      <c r="K22" s="53"/>
      <c r="L22" s="135"/>
      <c r="M22" s="135"/>
      <c r="N22" s="135"/>
      <c r="O22" s="114"/>
    </row>
    <row r="23" spans="1:15" ht="15.75" customHeight="1" x14ac:dyDescent="0.25">
      <c r="A23" s="172"/>
      <c r="B23" s="117"/>
      <c r="C23" s="137"/>
      <c r="D23" s="137"/>
      <c r="E23" s="54" t="s">
        <v>109</v>
      </c>
      <c r="F23" s="65">
        <v>25856</v>
      </c>
      <c r="G23" s="61" t="s">
        <v>108</v>
      </c>
      <c r="H23" s="65">
        <v>17321</v>
      </c>
      <c r="I23" s="65">
        <v>17321</v>
      </c>
      <c r="J23" s="65">
        <v>25856</v>
      </c>
      <c r="K23" s="65">
        <v>25856</v>
      </c>
      <c r="L23" s="65">
        <v>25856</v>
      </c>
      <c r="M23" s="65">
        <v>25856</v>
      </c>
      <c r="N23" s="65">
        <v>25856</v>
      </c>
      <c r="O23" s="114"/>
    </row>
    <row r="24" spans="1:15" ht="68.25" customHeight="1" x14ac:dyDescent="0.25">
      <c r="A24" s="52" t="s">
        <v>26</v>
      </c>
      <c r="B24" s="50" t="s">
        <v>27</v>
      </c>
      <c r="C24" s="95" t="s">
        <v>141</v>
      </c>
      <c r="D24" s="50" t="s">
        <v>11</v>
      </c>
      <c r="E24" s="21">
        <f>SUM(F24:N24)</f>
        <v>0</v>
      </c>
      <c r="F24" s="103">
        <v>0</v>
      </c>
      <c r="G24" s="120"/>
      <c r="H24" s="120"/>
      <c r="I24" s="120"/>
      <c r="J24" s="120"/>
      <c r="K24" s="59">
        <v>0</v>
      </c>
      <c r="L24" s="59">
        <v>0</v>
      </c>
      <c r="M24" s="59">
        <v>0</v>
      </c>
      <c r="N24" s="59">
        <v>0</v>
      </c>
      <c r="O24" s="19" t="s">
        <v>25</v>
      </c>
    </row>
    <row r="25" spans="1:15" ht="36" customHeight="1" x14ac:dyDescent="0.25">
      <c r="A25" s="172"/>
      <c r="B25" s="118" t="s">
        <v>147</v>
      </c>
      <c r="C25" s="136" t="s">
        <v>15</v>
      </c>
      <c r="D25" s="136" t="s">
        <v>15</v>
      </c>
      <c r="E25" s="135" t="s">
        <v>16</v>
      </c>
      <c r="F25" s="125" t="s">
        <v>156</v>
      </c>
      <c r="G25" s="119" t="s">
        <v>137</v>
      </c>
      <c r="H25" s="119"/>
      <c r="I25" s="119"/>
      <c r="J25" s="119"/>
      <c r="K25" s="123">
        <v>2027</v>
      </c>
      <c r="L25" s="135" t="s">
        <v>142</v>
      </c>
      <c r="M25" s="135" t="s">
        <v>143</v>
      </c>
      <c r="N25" s="135" t="s">
        <v>144</v>
      </c>
      <c r="O25" s="114" t="s">
        <v>9</v>
      </c>
    </row>
    <row r="26" spans="1:15" ht="14.25" customHeight="1" x14ac:dyDescent="0.25">
      <c r="A26" s="172"/>
      <c r="B26" s="118"/>
      <c r="C26" s="137"/>
      <c r="D26" s="137"/>
      <c r="E26" s="135"/>
      <c r="F26" s="126"/>
      <c r="G26" s="100" t="s">
        <v>146</v>
      </c>
      <c r="H26" s="100" t="s">
        <v>138</v>
      </c>
      <c r="I26" s="100" t="s">
        <v>139</v>
      </c>
      <c r="J26" s="100" t="s">
        <v>140</v>
      </c>
      <c r="K26" s="124"/>
      <c r="L26" s="135"/>
      <c r="M26" s="135"/>
      <c r="N26" s="135"/>
      <c r="O26" s="114"/>
    </row>
    <row r="27" spans="1:15" ht="20.25" customHeight="1" x14ac:dyDescent="0.25">
      <c r="A27" s="172"/>
      <c r="B27" s="118"/>
      <c r="C27" s="137"/>
      <c r="D27" s="137"/>
      <c r="E27" s="22" t="s">
        <v>64</v>
      </c>
      <c r="F27" s="65" t="s">
        <v>64</v>
      </c>
      <c r="G27" s="66">
        <v>0</v>
      </c>
      <c r="H27" s="65">
        <v>0</v>
      </c>
      <c r="I27" s="65">
        <v>0</v>
      </c>
      <c r="J27" s="65">
        <v>0</v>
      </c>
      <c r="K27" s="60" t="s">
        <v>64</v>
      </c>
      <c r="L27" s="60" t="s">
        <v>64</v>
      </c>
      <c r="M27" s="60" t="s">
        <v>64</v>
      </c>
      <c r="N27" s="60" t="s">
        <v>64</v>
      </c>
      <c r="O27" s="114"/>
    </row>
    <row r="28" spans="1:15" ht="54" customHeight="1" x14ac:dyDescent="0.25">
      <c r="A28" s="52">
        <v>3</v>
      </c>
      <c r="B28" s="55" t="s">
        <v>29</v>
      </c>
      <c r="C28" s="95" t="s">
        <v>141</v>
      </c>
      <c r="D28" s="50" t="s">
        <v>11</v>
      </c>
      <c r="E28" s="26">
        <f>SUM(F28:N28)</f>
        <v>175695</v>
      </c>
      <c r="F28" s="102">
        <f>SUM(F29+F33+F37+F41)</f>
        <v>35139</v>
      </c>
      <c r="G28" s="120"/>
      <c r="H28" s="120"/>
      <c r="I28" s="120"/>
      <c r="J28" s="120"/>
      <c r="K28" s="26">
        <f>SUM(K29+K33+K37+K41)</f>
        <v>35139</v>
      </c>
      <c r="L28" s="26">
        <f>L29+L33+L37+L41</f>
        <v>35139</v>
      </c>
      <c r="M28" s="26">
        <f t="shared" ref="M28:N28" si="3">M29+M33+M37+M41</f>
        <v>35139</v>
      </c>
      <c r="N28" s="26">
        <f t="shared" si="3"/>
        <v>35139</v>
      </c>
      <c r="O28" s="13" t="s">
        <v>9</v>
      </c>
    </row>
    <row r="29" spans="1:15" ht="65.25" customHeight="1" x14ac:dyDescent="0.25">
      <c r="A29" s="52" t="s">
        <v>30</v>
      </c>
      <c r="B29" s="56" t="s">
        <v>31</v>
      </c>
      <c r="C29" s="95" t="s">
        <v>141</v>
      </c>
      <c r="D29" s="50" t="s">
        <v>11</v>
      </c>
      <c r="E29" s="21">
        <f>SUM(F29:N29)</f>
        <v>500</v>
      </c>
      <c r="F29" s="103">
        <v>100</v>
      </c>
      <c r="G29" s="120"/>
      <c r="H29" s="120"/>
      <c r="I29" s="120"/>
      <c r="J29" s="120"/>
      <c r="K29" s="21">
        <v>100</v>
      </c>
      <c r="L29" s="21">
        <v>100</v>
      </c>
      <c r="M29" s="21">
        <v>100</v>
      </c>
      <c r="N29" s="21">
        <v>100</v>
      </c>
      <c r="O29" s="58" t="s">
        <v>32</v>
      </c>
    </row>
    <row r="30" spans="1:15" ht="48" customHeight="1" x14ac:dyDescent="0.25">
      <c r="A30" s="172"/>
      <c r="B30" s="187" t="str">
        <f>[1]Мероприятия!$B$38</f>
        <v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</v>
      </c>
      <c r="C30" s="136" t="s">
        <v>15</v>
      </c>
      <c r="D30" s="136" t="s">
        <v>15</v>
      </c>
      <c r="E30" s="135" t="s">
        <v>16</v>
      </c>
      <c r="F30" s="124" t="s">
        <v>156</v>
      </c>
      <c r="G30" s="119" t="s">
        <v>137</v>
      </c>
      <c r="H30" s="119"/>
      <c r="I30" s="119"/>
      <c r="J30" s="119"/>
      <c r="K30" s="123">
        <v>2027</v>
      </c>
      <c r="L30" s="135" t="s">
        <v>142</v>
      </c>
      <c r="M30" s="135" t="s">
        <v>143</v>
      </c>
      <c r="N30" s="135" t="s">
        <v>144</v>
      </c>
      <c r="O30" s="114" t="s">
        <v>15</v>
      </c>
    </row>
    <row r="31" spans="1:15" ht="15" customHeight="1" x14ac:dyDescent="0.25">
      <c r="A31" s="172"/>
      <c r="B31" s="188"/>
      <c r="C31" s="137"/>
      <c r="D31" s="137"/>
      <c r="E31" s="135"/>
      <c r="F31" s="124"/>
      <c r="G31" s="94" t="s">
        <v>146</v>
      </c>
      <c r="H31" s="94" t="s">
        <v>138</v>
      </c>
      <c r="I31" s="94" t="s">
        <v>139</v>
      </c>
      <c r="J31" s="94" t="s">
        <v>140</v>
      </c>
      <c r="K31" s="124"/>
      <c r="L31" s="135"/>
      <c r="M31" s="135"/>
      <c r="N31" s="135"/>
      <c r="O31" s="114"/>
    </row>
    <row r="32" spans="1:15" ht="14.25" customHeight="1" x14ac:dyDescent="0.25">
      <c r="A32" s="172"/>
      <c r="B32" s="188"/>
      <c r="C32" s="137"/>
      <c r="D32" s="137"/>
      <c r="E32" s="57" t="s">
        <v>99</v>
      </c>
      <c r="F32" s="48" t="s">
        <v>34</v>
      </c>
      <c r="G32" s="23" t="s">
        <v>28</v>
      </c>
      <c r="H32" s="23">
        <v>1</v>
      </c>
      <c r="I32" s="23">
        <v>2</v>
      </c>
      <c r="J32" s="23">
        <v>2</v>
      </c>
      <c r="K32" s="48" t="s">
        <v>34</v>
      </c>
      <c r="L32" s="48" t="s">
        <v>34</v>
      </c>
      <c r="M32" s="48" t="s">
        <v>34</v>
      </c>
      <c r="N32" s="48" t="s">
        <v>34</v>
      </c>
      <c r="O32" s="114"/>
    </row>
    <row r="33" spans="1:15" ht="78" customHeight="1" x14ac:dyDescent="0.25">
      <c r="A33" s="52" t="s">
        <v>35</v>
      </c>
      <c r="B33" s="56" t="s">
        <v>36</v>
      </c>
      <c r="C33" s="47"/>
      <c r="D33" s="50" t="s">
        <v>11</v>
      </c>
      <c r="E33" s="21">
        <f>SUM(F33:N33)</f>
        <v>4395</v>
      </c>
      <c r="F33" s="103">
        <v>879</v>
      </c>
      <c r="G33" s="103"/>
      <c r="H33" s="103"/>
      <c r="I33" s="103"/>
      <c r="J33" s="103"/>
      <c r="K33" s="21">
        <v>879</v>
      </c>
      <c r="L33" s="59">
        <v>879</v>
      </c>
      <c r="M33" s="59">
        <v>879</v>
      </c>
      <c r="N33" s="59">
        <v>879</v>
      </c>
      <c r="O33" s="58" t="s">
        <v>32</v>
      </c>
    </row>
    <row r="34" spans="1:15" ht="62.25" customHeight="1" x14ac:dyDescent="0.25">
      <c r="A34" s="135"/>
      <c r="B34" s="118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4" s="136" t="s">
        <v>15</v>
      </c>
      <c r="D34" s="136" t="s">
        <v>15</v>
      </c>
      <c r="E34" s="135" t="s">
        <v>16</v>
      </c>
      <c r="F34" s="124" t="s">
        <v>156</v>
      </c>
      <c r="G34" s="119" t="s">
        <v>137</v>
      </c>
      <c r="H34" s="119"/>
      <c r="I34" s="119"/>
      <c r="J34" s="119"/>
      <c r="K34" s="123">
        <v>2027</v>
      </c>
      <c r="L34" s="135" t="s">
        <v>142</v>
      </c>
      <c r="M34" s="135" t="s">
        <v>143</v>
      </c>
      <c r="N34" s="135" t="s">
        <v>144</v>
      </c>
      <c r="O34" s="110" t="s">
        <v>15</v>
      </c>
    </row>
    <row r="35" spans="1:15" ht="16.5" customHeight="1" x14ac:dyDescent="0.25">
      <c r="A35" s="135"/>
      <c r="B35" s="189"/>
      <c r="C35" s="137"/>
      <c r="D35" s="137"/>
      <c r="E35" s="135"/>
      <c r="F35" s="124"/>
      <c r="G35" s="94" t="s">
        <v>146</v>
      </c>
      <c r="H35" s="94" t="s">
        <v>138</v>
      </c>
      <c r="I35" s="94" t="s">
        <v>139</v>
      </c>
      <c r="J35" s="94" t="s">
        <v>140</v>
      </c>
      <c r="K35" s="124"/>
      <c r="L35" s="135"/>
      <c r="M35" s="135"/>
      <c r="N35" s="135"/>
      <c r="O35" s="202"/>
    </row>
    <row r="36" spans="1:15" ht="14.25" customHeight="1" x14ac:dyDescent="0.25">
      <c r="A36" s="135"/>
      <c r="B36" s="189"/>
      <c r="C36" s="137"/>
      <c r="D36" s="137"/>
      <c r="E36" s="57" t="s">
        <v>41</v>
      </c>
      <c r="F36" s="48" t="s">
        <v>42</v>
      </c>
      <c r="G36" s="23">
        <v>2</v>
      </c>
      <c r="H36" s="23" t="s">
        <v>28</v>
      </c>
      <c r="I36" s="23">
        <v>1</v>
      </c>
      <c r="J36" s="23">
        <v>3</v>
      </c>
      <c r="K36" s="23">
        <v>3</v>
      </c>
      <c r="L36" s="23">
        <v>3</v>
      </c>
      <c r="M36" s="23">
        <v>3</v>
      </c>
      <c r="N36" s="23">
        <v>3</v>
      </c>
      <c r="O36" s="202"/>
    </row>
    <row r="37" spans="1:15" ht="63.75" customHeight="1" x14ac:dyDescent="0.25">
      <c r="A37" s="52" t="s">
        <v>37</v>
      </c>
      <c r="B37" s="50" t="s">
        <v>38</v>
      </c>
      <c r="C37" s="95" t="s">
        <v>141</v>
      </c>
      <c r="D37" s="50" t="s">
        <v>11</v>
      </c>
      <c r="E37" s="21">
        <f>SUM(F37:N37)</f>
        <v>170800</v>
      </c>
      <c r="F37" s="103">
        <v>34160</v>
      </c>
      <c r="G37" s="120"/>
      <c r="H37" s="120"/>
      <c r="I37" s="120"/>
      <c r="J37" s="120"/>
      <c r="K37" s="21">
        <v>34160</v>
      </c>
      <c r="L37" s="59">
        <v>34160</v>
      </c>
      <c r="M37" s="59">
        <v>34160</v>
      </c>
      <c r="N37" s="59">
        <v>34160</v>
      </c>
      <c r="O37" s="19" t="s">
        <v>32</v>
      </c>
    </row>
    <row r="38" spans="1:15" ht="20.25" customHeight="1" x14ac:dyDescent="0.25">
      <c r="A38" s="135"/>
      <c r="B38" s="118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8" s="136" t="s">
        <v>15</v>
      </c>
      <c r="D38" s="136" t="s">
        <v>15</v>
      </c>
      <c r="E38" s="135" t="s">
        <v>16</v>
      </c>
      <c r="F38" s="124" t="s">
        <v>156</v>
      </c>
      <c r="G38" s="119" t="s">
        <v>137</v>
      </c>
      <c r="H38" s="119"/>
      <c r="I38" s="119"/>
      <c r="J38" s="119"/>
      <c r="K38" s="123">
        <v>2027</v>
      </c>
      <c r="L38" s="135" t="s">
        <v>142</v>
      </c>
      <c r="M38" s="135" t="s">
        <v>143</v>
      </c>
      <c r="N38" s="135" t="s">
        <v>144</v>
      </c>
      <c r="O38" s="110" t="s">
        <v>15</v>
      </c>
    </row>
    <row r="39" spans="1:15" ht="16.5" customHeight="1" x14ac:dyDescent="0.25">
      <c r="A39" s="135"/>
      <c r="B39" s="189"/>
      <c r="C39" s="137"/>
      <c r="D39" s="137"/>
      <c r="E39" s="135"/>
      <c r="F39" s="124"/>
      <c r="G39" s="94" t="s">
        <v>146</v>
      </c>
      <c r="H39" s="94" t="s">
        <v>138</v>
      </c>
      <c r="I39" s="94" t="s">
        <v>139</v>
      </c>
      <c r="J39" s="94" t="s">
        <v>140</v>
      </c>
      <c r="K39" s="124"/>
      <c r="L39" s="135"/>
      <c r="M39" s="135"/>
      <c r="N39" s="135"/>
      <c r="O39" s="202"/>
    </row>
    <row r="40" spans="1:15" ht="15" customHeight="1" x14ac:dyDescent="0.25">
      <c r="A40" s="135"/>
      <c r="B40" s="189"/>
      <c r="C40" s="137"/>
      <c r="D40" s="137"/>
      <c r="E40" s="57" t="s">
        <v>105</v>
      </c>
      <c r="F40" s="48" t="s">
        <v>98</v>
      </c>
      <c r="G40" s="48" t="s">
        <v>98</v>
      </c>
      <c r="H40" s="48" t="s">
        <v>98</v>
      </c>
      <c r="I40" s="48" t="s">
        <v>98</v>
      </c>
      <c r="J40" s="48" t="s">
        <v>98</v>
      </c>
      <c r="K40" s="48" t="s">
        <v>98</v>
      </c>
      <c r="L40" s="48" t="s">
        <v>98</v>
      </c>
      <c r="M40" s="48" t="s">
        <v>98</v>
      </c>
      <c r="N40" s="48" t="s">
        <v>98</v>
      </c>
      <c r="O40" s="202"/>
    </row>
    <row r="41" spans="1:15" ht="54" customHeight="1" x14ac:dyDescent="0.25">
      <c r="A41" s="52" t="s">
        <v>39</v>
      </c>
      <c r="B41" s="56" t="s">
        <v>40</v>
      </c>
      <c r="C41" s="67" t="s">
        <v>118</v>
      </c>
      <c r="D41" s="50" t="s">
        <v>11</v>
      </c>
      <c r="E41" s="21">
        <f>SUM(F41:N41)</f>
        <v>0</v>
      </c>
      <c r="F41" s="103">
        <v>0</v>
      </c>
      <c r="G41" s="120"/>
      <c r="H41" s="120"/>
      <c r="I41" s="120"/>
      <c r="J41" s="120"/>
      <c r="K41" s="21">
        <v>0</v>
      </c>
      <c r="L41" s="21">
        <v>0</v>
      </c>
      <c r="M41" s="21">
        <v>0</v>
      </c>
      <c r="N41" s="21">
        <v>0</v>
      </c>
      <c r="O41" s="24" t="s">
        <v>32</v>
      </c>
    </row>
    <row r="42" spans="1:15" ht="24" customHeight="1" x14ac:dyDescent="0.25">
      <c r="A42" s="172"/>
      <c r="B42" s="187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2" s="136" t="s">
        <v>15</v>
      </c>
      <c r="D42" s="136" t="s">
        <v>15</v>
      </c>
      <c r="E42" s="135" t="s">
        <v>16</v>
      </c>
      <c r="F42" s="124" t="s">
        <v>156</v>
      </c>
      <c r="G42" s="119" t="s">
        <v>137</v>
      </c>
      <c r="H42" s="119"/>
      <c r="I42" s="119"/>
      <c r="J42" s="119"/>
      <c r="K42" s="123">
        <v>2027</v>
      </c>
      <c r="L42" s="135" t="s">
        <v>142</v>
      </c>
      <c r="M42" s="135" t="s">
        <v>143</v>
      </c>
      <c r="N42" s="135" t="s">
        <v>144</v>
      </c>
      <c r="O42" s="110" t="s">
        <v>15</v>
      </c>
    </row>
    <row r="43" spans="1:15" ht="14.25" customHeight="1" x14ac:dyDescent="0.25">
      <c r="A43" s="172"/>
      <c r="B43" s="188"/>
      <c r="C43" s="137"/>
      <c r="D43" s="137"/>
      <c r="E43" s="135"/>
      <c r="F43" s="124"/>
      <c r="G43" s="94" t="s">
        <v>146</v>
      </c>
      <c r="H43" s="94" t="s">
        <v>138</v>
      </c>
      <c r="I43" s="94" t="s">
        <v>139</v>
      </c>
      <c r="J43" s="94" t="s">
        <v>140</v>
      </c>
      <c r="K43" s="124"/>
      <c r="L43" s="135"/>
      <c r="M43" s="135"/>
      <c r="N43" s="135"/>
      <c r="O43" s="127"/>
    </row>
    <row r="44" spans="1:15" ht="14.25" customHeight="1" x14ac:dyDescent="0.25">
      <c r="A44" s="172"/>
      <c r="B44" s="188"/>
      <c r="C44" s="137"/>
      <c r="D44" s="137"/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127"/>
    </row>
    <row r="45" spans="1:15" ht="15.75" customHeight="1" x14ac:dyDescent="0.25">
      <c r="A45" s="172" t="s">
        <v>43</v>
      </c>
      <c r="B45" s="117" t="s">
        <v>44</v>
      </c>
      <c r="C45" s="116" t="s">
        <v>141</v>
      </c>
      <c r="D45" s="50" t="s">
        <v>8</v>
      </c>
      <c r="E45" s="26">
        <f t="shared" ref="E45:E50" si="4">SUM(F45:N45)</f>
        <v>0</v>
      </c>
      <c r="F45" s="102">
        <f>SUM(F46:J47)</f>
        <v>0</v>
      </c>
      <c r="G45" s="120"/>
      <c r="H45" s="120"/>
      <c r="I45" s="120"/>
      <c r="J45" s="120"/>
      <c r="K45" s="26">
        <f>SUM(K46:K47)</f>
        <v>0</v>
      </c>
      <c r="L45" s="26">
        <f>SUM(L46:L47)</f>
        <v>0</v>
      </c>
      <c r="M45" s="26">
        <f>SUM(M46:M47)</f>
        <v>0</v>
      </c>
      <c r="N45" s="26">
        <f>SUM(N46:N47)</f>
        <v>0</v>
      </c>
      <c r="O45" s="110" t="s">
        <v>9</v>
      </c>
    </row>
    <row r="46" spans="1:15" ht="41.25" customHeight="1" x14ac:dyDescent="0.25">
      <c r="A46" s="172"/>
      <c r="B46" s="117"/>
      <c r="C46" s="116"/>
      <c r="D46" s="50" t="s">
        <v>10</v>
      </c>
      <c r="E46" s="21">
        <f t="shared" si="4"/>
        <v>0</v>
      </c>
      <c r="F46" s="103">
        <f>F49</f>
        <v>0</v>
      </c>
      <c r="G46" s="120"/>
      <c r="H46" s="120"/>
      <c r="I46" s="120"/>
      <c r="J46" s="120"/>
      <c r="K46" s="21">
        <f>K49</f>
        <v>0</v>
      </c>
      <c r="L46" s="21">
        <f t="shared" ref="L46:N47" si="5">L49</f>
        <v>0</v>
      </c>
      <c r="M46" s="21">
        <f>M49</f>
        <v>0</v>
      </c>
      <c r="N46" s="21">
        <f t="shared" si="5"/>
        <v>0</v>
      </c>
      <c r="O46" s="127"/>
    </row>
    <row r="47" spans="1:15" ht="42" customHeight="1" x14ac:dyDescent="0.25">
      <c r="A47" s="172"/>
      <c r="B47" s="117"/>
      <c r="C47" s="116"/>
      <c r="D47" s="50" t="s">
        <v>11</v>
      </c>
      <c r="E47" s="21">
        <f t="shared" si="4"/>
        <v>0</v>
      </c>
      <c r="F47" s="103">
        <f>F50</f>
        <v>0</v>
      </c>
      <c r="G47" s="120"/>
      <c r="H47" s="120"/>
      <c r="I47" s="120"/>
      <c r="J47" s="120"/>
      <c r="K47" s="21">
        <f>K50</f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127"/>
    </row>
    <row r="48" spans="1:15" ht="13.5" customHeight="1" x14ac:dyDescent="0.25">
      <c r="A48" s="172" t="s">
        <v>45</v>
      </c>
      <c r="B48" s="118" t="s">
        <v>163</v>
      </c>
      <c r="C48" s="116" t="s">
        <v>141</v>
      </c>
      <c r="D48" s="50" t="s">
        <v>8</v>
      </c>
      <c r="E48" s="21">
        <f t="shared" si="4"/>
        <v>0</v>
      </c>
      <c r="F48" s="103">
        <f>SUM(F49:J50)</f>
        <v>0</v>
      </c>
      <c r="G48" s="120"/>
      <c r="H48" s="120"/>
      <c r="I48" s="120"/>
      <c r="J48" s="120"/>
      <c r="K48" s="21">
        <f>SUM(K49:K50)</f>
        <v>0</v>
      </c>
      <c r="L48" s="21">
        <f>SUM(L49:L50)</f>
        <v>0</v>
      </c>
      <c r="M48" s="21">
        <f t="shared" ref="M48:N48" si="6">SUM(M49:M50)</f>
        <v>0</v>
      </c>
      <c r="N48" s="21">
        <f t="shared" si="6"/>
        <v>0</v>
      </c>
      <c r="O48" s="115" t="s">
        <v>46</v>
      </c>
    </row>
    <row r="49" spans="1:17" ht="39" customHeight="1" x14ac:dyDescent="0.25">
      <c r="A49" s="172"/>
      <c r="B49" s="118"/>
      <c r="C49" s="116"/>
      <c r="D49" s="50" t="s">
        <v>10</v>
      </c>
      <c r="E49" s="21">
        <f t="shared" si="4"/>
        <v>0</v>
      </c>
      <c r="F49" s="103">
        <v>0</v>
      </c>
      <c r="G49" s="120"/>
      <c r="H49" s="120"/>
      <c r="I49" s="120"/>
      <c r="J49" s="120"/>
      <c r="K49" s="21">
        <v>0</v>
      </c>
      <c r="L49" s="21">
        <v>0</v>
      </c>
      <c r="M49" s="21">
        <v>0</v>
      </c>
      <c r="N49" s="21">
        <v>0</v>
      </c>
      <c r="O49" s="115"/>
    </row>
    <row r="50" spans="1:17" ht="40.5" customHeight="1" x14ac:dyDescent="0.25">
      <c r="A50" s="172"/>
      <c r="B50" s="118"/>
      <c r="C50" s="116"/>
      <c r="D50" s="50" t="s">
        <v>11</v>
      </c>
      <c r="E50" s="21">
        <f t="shared" si="4"/>
        <v>0</v>
      </c>
      <c r="F50" s="103">
        <v>0</v>
      </c>
      <c r="G50" s="120"/>
      <c r="H50" s="120"/>
      <c r="I50" s="120"/>
      <c r="J50" s="120"/>
      <c r="K50" s="21">
        <v>0</v>
      </c>
      <c r="L50" s="21">
        <v>0</v>
      </c>
      <c r="M50" s="21">
        <v>0</v>
      </c>
      <c r="N50" s="21">
        <v>0</v>
      </c>
      <c r="O50" s="115"/>
    </row>
    <row r="51" spans="1:17" ht="15.75" customHeight="1" x14ac:dyDescent="0.25">
      <c r="A51" s="172"/>
      <c r="B51" s="118" t="s">
        <v>164</v>
      </c>
      <c r="C51" s="136" t="s">
        <v>15</v>
      </c>
      <c r="D51" s="136" t="s">
        <v>15</v>
      </c>
      <c r="E51" s="103" t="s">
        <v>16</v>
      </c>
      <c r="F51" s="124" t="s">
        <v>156</v>
      </c>
      <c r="G51" s="119" t="s">
        <v>137</v>
      </c>
      <c r="H51" s="119"/>
      <c r="I51" s="119"/>
      <c r="J51" s="119"/>
      <c r="K51" s="135" t="s">
        <v>145</v>
      </c>
      <c r="L51" s="135" t="s">
        <v>142</v>
      </c>
      <c r="M51" s="135" t="s">
        <v>143</v>
      </c>
      <c r="N51" s="135" t="s">
        <v>144</v>
      </c>
      <c r="O51" s="114" t="s">
        <v>9</v>
      </c>
    </row>
    <row r="52" spans="1:17" ht="14.25" customHeight="1" x14ac:dyDescent="0.25">
      <c r="A52" s="172"/>
      <c r="B52" s="118"/>
      <c r="C52" s="137"/>
      <c r="D52" s="137"/>
      <c r="E52" s="103"/>
      <c r="F52" s="124"/>
      <c r="G52" s="94" t="s">
        <v>146</v>
      </c>
      <c r="H52" s="94" t="s">
        <v>138</v>
      </c>
      <c r="I52" s="94" t="s">
        <v>139</v>
      </c>
      <c r="J52" s="94" t="s">
        <v>140</v>
      </c>
      <c r="K52" s="135"/>
      <c r="L52" s="135"/>
      <c r="M52" s="135"/>
      <c r="N52" s="135"/>
      <c r="O52" s="114"/>
    </row>
    <row r="53" spans="1:17" ht="15" customHeight="1" x14ac:dyDescent="0.25">
      <c r="A53" s="172"/>
      <c r="B53" s="118"/>
      <c r="C53" s="137"/>
      <c r="D53" s="137"/>
      <c r="E53" s="48" t="s">
        <v>34</v>
      </c>
      <c r="F53" s="23">
        <v>2</v>
      </c>
      <c r="G53" s="23">
        <v>2</v>
      </c>
      <c r="H53" s="23">
        <v>2</v>
      </c>
      <c r="I53" s="23">
        <v>2</v>
      </c>
      <c r="J53" s="23">
        <v>2</v>
      </c>
      <c r="K53" s="23">
        <v>2</v>
      </c>
      <c r="L53" s="48" t="s">
        <v>34</v>
      </c>
      <c r="M53" s="48" t="s">
        <v>34</v>
      </c>
      <c r="N53" s="48" t="s">
        <v>34</v>
      </c>
      <c r="O53" s="114"/>
    </row>
    <row r="54" spans="1:17" ht="15" customHeight="1" x14ac:dyDescent="0.25">
      <c r="A54" s="117" t="s">
        <v>47</v>
      </c>
      <c r="B54" s="117"/>
      <c r="C54" s="117"/>
      <c r="D54" s="51" t="s">
        <v>16</v>
      </c>
      <c r="E54" s="84">
        <f>SUM(F54:N54)</f>
        <v>1546490</v>
      </c>
      <c r="F54" s="102">
        <f>SUM(F55:J56)</f>
        <v>309298</v>
      </c>
      <c r="G54" s="120"/>
      <c r="H54" s="120"/>
      <c r="I54" s="120"/>
      <c r="J54" s="120"/>
      <c r="K54" s="26">
        <f>SUM(K55:K56)</f>
        <v>309298</v>
      </c>
      <c r="L54" s="26">
        <f>SUM(L55:L56)</f>
        <v>309298</v>
      </c>
      <c r="M54" s="26">
        <f t="shared" ref="M54:N54" si="7">SUM(M55:M56)</f>
        <v>309298</v>
      </c>
      <c r="N54" s="26">
        <f t="shared" si="7"/>
        <v>309298</v>
      </c>
      <c r="O54" s="114" t="s">
        <v>9</v>
      </c>
    </row>
    <row r="55" spans="1:17" ht="38.25" x14ac:dyDescent="0.25">
      <c r="A55" s="117"/>
      <c r="B55" s="117"/>
      <c r="C55" s="117"/>
      <c r="D55" s="49" t="s">
        <v>10</v>
      </c>
      <c r="E55" s="26">
        <f>SUM(F55:N55)</f>
        <v>0</v>
      </c>
      <c r="F55" s="102">
        <f>F11+F46</f>
        <v>0</v>
      </c>
      <c r="G55" s="120"/>
      <c r="H55" s="120"/>
      <c r="I55" s="120"/>
      <c r="J55" s="120"/>
      <c r="K55" s="26">
        <f>K11+K46</f>
        <v>0</v>
      </c>
      <c r="L55" s="26">
        <f>L11+L49</f>
        <v>0</v>
      </c>
      <c r="M55" s="26">
        <f t="shared" ref="M55:N55" si="8">M11+M49</f>
        <v>0</v>
      </c>
      <c r="N55" s="26">
        <f t="shared" si="8"/>
        <v>0</v>
      </c>
      <c r="O55" s="114"/>
    </row>
    <row r="56" spans="1:17" ht="38.25" x14ac:dyDescent="0.25">
      <c r="A56" s="117"/>
      <c r="B56" s="117"/>
      <c r="C56" s="117"/>
      <c r="D56" s="49" t="s">
        <v>11</v>
      </c>
      <c r="E56" s="84">
        <f>SUM(F56:N56)</f>
        <v>1546490</v>
      </c>
      <c r="F56" s="102">
        <f>F12+F19+F28+F47</f>
        <v>309298</v>
      </c>
      <c r="G56" s="120"/>
      <c r="H56" s="120"/>
      <c r="I56" s="120"/>
      <c r="J56" s="120"/>
      <c r="K56" s="26">
        <f>K12+K19+K28+K47</f>
        <v>309298</v>
      </c>
      <c r="L56" s="26">
        <f>L12+L19+L28+L47</f>
        <v>309298</v>
      </c>
      <c r="M56" s="26">
        <f t="shared" ref="M56:N56" si="9">M12+M19+M28+M47</f>
        <v>309298</v>
      </c>
      <c r="N56" s="26">
        <f t="shared" si="9"/>
        <v>309298</v>
      </c>
      <c r="O56" s="114"/>
    </row>
    <row r="57" spans="1:17" ht="24" customHeight="1" x14ac:dyDescent="0.25">
      <c r="A57" s="113" t="s">
        <v>48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</row>
    <row r="58" spans="1:17" ht="15" customHeight="1" x14ac:dyDescent="0.25">
      <c r="A58" s="176" t="s">
        <v>49</v>
      </c>
      <c r="B58" s="130" t="s">
        <v>50</v>
      </c>
      <c r="C58" s="116" t="s">
        <v>141</v>
      </c>
      <c r="D58" s="19" t="s">
        <v>8</v>
      </c>
      <c r="E58" s="26">
        <f t="shared" ref="E58:E66" si="10">SUM(F58:N58)</f>
        <v>300515.80000000005</v>
      </c>
      <c r="F58" s="128">
        <f>SUM(F59:J60)</f>
        <v>60103.16</v>
      </c>
      <c r="G58" s="129"/>
      <c r="H58" s="129"/>
      <c r="I58" s="129"/>
      <c r="J58" s="129"/>
      <c r="K58" s="43">
        <f>SUM(K59:K60)</f>
        <v>60103.16</v>
      </c>
      <c r="L58" s="18">
        <f>SUM(L59:L60)</f>
        <v>60103.16</v>
      </c>
      <c r="M58" s="18">
        <f t="shared" ref="M58:N58" si="11">SUM(M59:M60)</f>
        <v>60103.16</v>
      </c>
      <c r="N58" s="18">
        <f t="shared" si="11"/>
        <v>60103.16</v>
      </c>
      <c r="O58" s="114" t="s">
        <v>9</v>
      </c>
    </row>
    <row r="59" spans="1:17" ht="38.25" x14ac:dyDescent="0.25">
      <c r="A59" s="176"/>
      <c r="B59" s="130"/>
      <c r="C59" s="116"/>
      <c r="D59" s="19" t="s">
        <v>10</v>
      </c>
      <c r="E59" s="21">
        <f t="shared" si="10"/>
        <v>116345</v>
      </c>
      <c r="F59" s="131">
        <f>F62+F65</f>
        <v>23269</v>
      </c>
      <c r="G59" s="129"/>
      <c r="H59" s="129"/>
      <c r="I59" s="129"/>
      <c r="J59" s="129"/>
      <c r="K59" s="72">
        <f>K62+K65</f>
        <v>23269</v>
      </c>
      <c r="L59" s="81">
        <f t="shared" ref="L59:N59" si="12">L62+L65</f>
        <v>23269</v>
      </c>
      <c r="M59" s="81">
        <f t="shared" si="12"/>
        <v>23269</v>
      </c>
      <c r="N59" s="81">
        <f t="shared" si="12"/>
        <v>23269</v>
      </c>
      <c r="O59" s="114"/>
    </row>
    <row r="60" spans="1:17" ht="41.25" customHeight="1" x14ac:dyDescent="0.25">
      <c r="A60" s="176"/>
      <c r="B60" s="130"/>
      <c r="C60" s="116"/>
      <c r="D60" s="19" t="s">
        <v>11</v>
      </c>
      <c r="E60" s="21">
        <f t="shared" si="10"/>
        <v>184170.80000000002</v>
      </c>
      <c r="F60" s="132">
        <f>F63+F66+F71+F72</f>
        <v>36834.160000000003</v>
      </c>
      <c r="G60" s="133"/>
      <c r="H60" s="133"/>
      <c r="I60" s="133"/>
      <c r="J60" s="134"/>
      <c r="K60" s="72">
        <f>K63+K66+K71+K72</f>
        <v>36834.160000000003</v>
      </c>
      <c r="L60" s="81">
        <f t="shared" ref="L60:N60" si="13">L63+L66+L71+L72</f>
        <v>36834.160000000003</v>
      </c>
      <c r="M60" s="81">
        <f t="shared" si="13"/>
        <v>36834.160000000003</v>
      </c>
      <c r="N60" s="81">
        <f t="shared" si="13"/>
        <v>36834.160000000003</v>
      </c>
      <c r="O60" s="114"/>
    </row>
    <row r="61" spans="1:17" ht="15" customHeight="1" x14ac:dyDescent="0.25">
      <c r="A61" s="176" t="s">
        <v>12</v>
      </c>
      <c r="B61" s="115" t="s">
        <v>51</v>
      </c>
      <c r="C61" s="114" t="s">
        <v>141</v>
      </c>
      <c r="D61" s="71" t="s">
        <v>8</v>
      </c>
      <c r="E61" s="70">
        <f t="shared" si="10"/>
        <v>183900</v>
      </c>
      <c r="F61" s="128">
        <f>SUM(F62:J63)</f>
        <v>36780</v>
      </c>
      <c r="G61" s="141"/>
      <c r="H61" s="141"/>
      <c r="I61" s="141"/>
      <c r="J61" s="141"/>
      <c r="K61" s="46">
        <f>SUM(K62:K63)</f>
        <v>36780</v>
      </c>
      <c r="L61" s="46">
        <f>SUM(L62:L63)</f>
        <v>36780</v>
      </c>
      <c r="M61" s="46">
        <f t="shared" ref="M61:N61" si="14">SUM(M62:M63)</f>
        <v>36780</v>
      </c>
      <c r="N61" s="46">
        <f t="shared" si="14"/>
        <v>36780</v>
      </c>
      <c r="O61" s="115" t="s">
        <v>52</v>
      </c>
    </row>
    <row r="62" spans="1:17" ht="41.25" customHeight="1" x14ac:dyDescent="0.25">
      <c r="A62" s="176"/>
      <c r="B62" s="115"/>
      <c r="C62" s="114"/>
      <c r="D62" s="19" t="s">
        <v>10</v>
      </c>
      <c r="E62" s="21">
        <f t="shared" si="10"/>
        <v>108188.231</v>
      </c>
      <c r="F62" s="131">
        <v>21637.646199999999</v>
      </c>
      <c r="G62" s="129"/>
      <c r="H62" s="129"/>
      <c r="I62" s="129"/>
      <c r="J62" s="129"/>
      <c r="K62" s="44">
        <v>21637.646199999999</v>
      </c>
      <c r="L62" s="82">
        <v>21637.646199999999</v>
      </c>
      <c r="M62" s="82">
        <v>21637.646199999999</v>
      </c>
      <c r="N62" s="82">
        <v>21637.646199999999</v>
      </c>
      <c r="O62" s="115"/>
    </row>
    <row r="63" spans="1:17" ht="42" customHeight="1" x14ac:dyDescent="0.25">
      <c r="A63" s="176"/>
      <c r="B63" s="115"/>
      <c r="C63" s="114"/>
      <c r="D63" s="19" t="s">
        <v>11</v>
      </c>
      <c r="E63" s="21">
        <f t="shared" si="10"/>
        <v>75711.769</v>
      </c>
      <c r="F63" s="131">
        <v>15142.353800000001</v>
      </c>
      <c r="G63" s="131"/>
      <c r="H63" s="131"/>
      <c r="I63" s="131"/>
      <c r="J63" s="131"/>
      <c r="K63" s="82">
        <v>15142.353800000001</v>
      </c>
      <c r="L63" s="82">
        <v>15142.353800000001</v>
      </c>
      <c r="M63" s="82">
        <v>15142.353800000001</v>
      </c>
      <c r="N63" s="82">
        <v>15142.353800000001</v>
      </c>
      <c r="O63" s="115"/>
      <c r="Q63" s="79"/>
    </row>
    <row r="64" spans="1:17" x14ac:dyDescent="0.25">
      <c r="A64" s="176"/>
      <c r="B64" s="115"/>
      <c r="C64" s="114"/>
      <c r="D64" s="71" t="s">
        <v>8</v>
      </c>
      <c r="E64" s="70">
        <f>SUM(F64:N64)</f>
        <v>13865</v>
      </c>
      <c r="F64" s="102">
        <f>SUM(F65:J66)</f>
        <v>2773</v>
      </c>
      <c r="G64" s="140"/>
      <c r="H64" s="140"/>
      <c r="I64" s="140"/>
      <c r="J64" s="140"/>
      <c r="K64" s="46">
        <f>SUM(K65:K66)</f>
        <v>2773</v>
      </c>
      <c r="L64" s="46">
        <f>SUM(L65:L66)</f>
        <v>2773</v>
      </c>
      <c r="M64" s="46">
        <f t="shared" ref="M64:N64" si="15">SUM(M65:M66)</f>
        <v>2773</v>
      </c>
      <c r="N64" s="46">
        <f t="shared" si="15"/>
        <v>2773</v>
      </c>
      <c r="O64" s="115" t="s">
        <v>53</v>
      </c>
    </row>
    <row r="65" spans="1:22" ht="39.75" customHeight="1" x14ac:dyDescent="0.25">
      <c r="A65" s="176"/>
      <c r="B65" s="115"/>
      <c r="C65" s="114"/>
      <c r="D65" s="19" t="s">
        <v>10</v>
      </c>
      <c r="E65" s="21">
        <f t="shared" si="10"/>
        <v>8156.7690000000002</v>
      </c>
      <c r="F65" s="131">
        <v>1631.3538000000001</v>
      </c>
      <c r="G65" s="129"/>
      <c r="H65" s="129"/>
      <c r="I65" s="129"/>
      <c r="J65" s="129"/>
      <c r="K65" s="44">
        <v>1631.3538000000001</v>
      </c>
      <c r="L65" s="69">
        <v>1631.3538000000001</v>
      </c>
      <c r="M65" s="74">
        <v>1631.3538000000001</v>
      </c>
      <c r="N65" s="74">
        <v>1631.3538000000001</v>
      </c>
      <c r="O65" s="115"/>
    </row>
    <row r="66" spans="1:22" ht="37.5" customHeight="1" x14ac:dyDescent="0.25">
      <c r="A66" s="176"/>
      <c r="B66" s="115"/>
      <c r="C66" s="114"/>
      <c r="D66" s="19" t="s">
        <v>11</v>
      </c>
      <c r="E66" s="21">
        <f t="shared" si="10"/>
        <v>5708.2309999999998</v>
      </c>
      <c r="F66" s="131">
        <v>1141.6461999999999</v>
      </c>
      <c r="G66" s="129"/>
      <c r="H66" s="129"/>
      <c r="I66" s="129"/>
      <c r="J66" s="129"/>
      <c r="K66" s="44">
        <v>1141.6461999999999</v>
      </c>
      <c r="L66" s="69">
        <v>1141.6461999999999</v>
      </c>
      <c r="M66" s="74">
        <v>1141.6461999999999</v>
      </c>
      <c r="N66" s="74">
        <v>1141.6461999999999</v>
      </c>
      <c r="O66" s="115"/>
      <c r="Q66" s="30"/>
      <c r="R66" s="33"/>
      <c r="S66" s="33"/>
      <c r="T66" s="33"/>
      <c r="U66" s="33"/>
      <c r="V66" s="33"/>
    </row>
    <row r="67" spans="1:22" ht="43.5" customHeight="1" x14ac:dyDescent="0.25">
      <c r="A67" s="177"/>
      <c r="B67" s="145" t="s">
        <v>129</v>
      </c>
      <c r="C67" s="181" t="s">
        <v>15</v>
      </c>
      <c r="D67" s="181" t="s">
        <v>15</v>
      </c>
      <c r="E67" s="165" t="s">
        <v>16</v>
      </c>
      <c r="F67" s="124" t="s">
        <v>156</v>
      </c>
      <c r="G67" s="119" t="s">
        <v>137</v>
      </c>
      <c r="H67" s="119"/>
      <c r="I67" s="119"/>
      <c r="J67" s="119"/>
      <c r="K67" s="148">
        <v>2027</v>
      </c>
      <c r="L67" s="135" t="s">
        <v>142</v>
      </c>
      <c r="M67" s="135" t="s">
        <v>143</v>
      </c>
      <c r="N67" s="135" t="s">
        <v>144</v>
      </c>
      <c r="O67" s="114" t="s">
        <v>9</v>
      </c>
      <c r="Q67" s="30"/>
      <c r="R67" s="33"/>
      <c r="S67" s="33"/>
      <c r="T67" s="33"/>
      <c r="U67" s="33"/>
      <c r="V67" s="33"/>
    </row>
    <row r="68" spans="1:22" ht="15" customHeight="1" x14ac:dyDescent="0.25">
      <c r="A68" s="178"/>
      <c r="B68" s="146"/>
      <c r="C68" s="182"/>
      <c r="D68" s="182"/>
      <c r="E68" s="166"/>
      <c r="F68" s="124"/>
      <c r="G68" s="94" t="s">
        <v>146</v>
      </c>
      <c r="H68" s="94" t="s">
        <v>138</v>
      </c>
      <c r="I68" s="94" t="s">
        <v>139</v>
      </c>
      <c r="J68" s="94" t="s">
        <v>140</v>
      </c>
      <c r="K68" s="149"/>
      <c r="L68" s="135"/>
      <c r="M68" s="135"/>
      <c r="N68" s="135"/>
      <c r="O68" s="114"/>
      <c r="Q68" s="30"/>
      <c r="R68" s="33"/>
      <c r="S68" s="33"/>
      <c r="T68" s="33"/>
      <c r="U68" s="33"/>
      <c r="V68" s="33"/>
    </row>
    <row r="69" spans="1:22" ht="12.75" customHeight="1" x14ac:dyDescent="0.25">
      <c r="A69" s="179"/>
      <c r="B69" s="147"/>
      <c r="C69" s="183"/>
      <c r="D69" s="183"/>
      <c r="E69" s="75" t="s">
        <v>150</v>
      </c>
      <c r="F69" s="77" t="s">
        <v>100</v>
      </c>
      <c r="G69" s="23" t="s">
        <v>28</v>
      </c>
      <c r="H69" s="23">
        <v>142</v>
      </c>
      <c r="I69" s="23">
        <v>401</v>
      </c>
      <c r="J69" s="23">
        <v>401</v>
      </c>
      <c r="K69" s="75" t="s">
        <v>101</v>
      </c>
      <c r="L69" s="20" t="s">
        <v>102</v>
      </c>
      <c r="M69" s="20" t="s">
        <v>102</v>
      </c>
      <c r="N69" s="20" t="s">
        <v>102</v>
      </c>
      <c r="O69" s="114"/>
      <c r="Q69" s="30"/>
      <c r="R69" s="33"/>
      <c r="S69" s="33"/>
      <c r="T69" s="33"/>
      <c r="U69" s="33"/>
      <c r="V69" s="33"/>
    </row>
    <row r="70" spans="1:22" ht="14.25" customHeight="1" x14ac:dyDescent="0.25">
      <c r="A70" s="177" t="s">
        <v>54</v>
      </c>
      <c r="B70" s="195" t="s">
        <v>123</v>
      </c>
      <c r="C70" s="153" t="s">
        <v>141</v>
      </c>
      <c r="D70" s="91" t="s">
        <v>8</v>
      </c>
      <c r="E70" s="85">
        <f>SUM(F70:N70)</f>
        <v>102750.8</v>
      </c>
      <c r="F70" s="150">
        <f>F71+F72</f>
        <v>20550.16</v>
      </c>
      <c r="G70" s="151"/>
      <c r="H70" s="151"/>
      <c r="I70" s="151"/>
      <c r="J70" s="152"/>
      <c r="K70" s="92">
        <f>K71+K72</f>
        <v>20550.16</v>
      </c>
      <c r="L70" s="92">
        <f t="shared" ref="L70:N70" si="16">L71+L72</f>
        <v>20550.16</v>
      </c>
      <c r="M70" s="92">
        <f t="shared" si="16"/>
        <v>20550.16</v>
      </c>
      <c r="N70" s="92">
        <f t="shared" si="16"/>
        <v>20550.16</v>
      </c>
      <c r="O70" s="80"/>
      <c r="Q70" s="30"/>
      <c r="R70" s="33"/>
      <c r="S70" s="33"/>
      <c r="T70" s="33"/>
      <c r="U70" s="33"/>
      <c r="V70" s="33"/>
    </row>
    <row r="71" spans="1:22" ht="42.75" customHeight="1" x14ac:dyDescent="0.25">
      <c r="A71" s="184"/>
      <c r="B71" s="198"/>
      <c r="C71" s="154"/>
      <c r="D71" s="78" t="s">
        <v>11</v>
      </c>
      <c r="E71" s="76">
        <f>SUM(F71:N71)</f>
        <v>49870.8</v>
      </c>
      <c r="F71" s="103">
        <v>9974.16</v>
      </c>
      <c r="G71" s="142"/>
      <c r="H71" s="142"/>
      <c r="I71" s="142"/>
      <c r="J71" s="142"/>
      <c r="K71" s="76">
        <v>9974.16</v>
      </c>
      <c r="L71" s="76">
        <v>9974.16</v>
      </c>
      <c r="M71" s="76">
        <v>9974.16</v>
      </c>
      <c r="N71" s="76">
        <v>9974.16</v>
      </c>
      <c r="O71" s="19" t="s">
        <v>52</v>
      </c>
    </row>
    <row r="72" spans="1:22" ht="39" customHeight="1" x14ac:dyDescent="0.25">
      <c r="A72" s="185"/>
      <c r="B72" s="199"/>
      <c r="C72" s="155"/>
      <c r="D72" s="78" t="s">
        <v>11</v>
      </c>
      <c r="E72" s="76">
        <f>SUM(F72:N72)</f>
        <v>52880</v>
      </c>
      <c r="F72" s="103">
        <v>10576</v>
      </c>
      <c r="G72" s="142"/>
      <c r="H72" s="142"/>
      <c r="I72" s="142"/>
      <c r="J72" s="142"/>
      <c r="K72" s="76">
        <v>10576</v>
      </c>
      <c r="L72" s="76">
        <v>10576</v>
      </c>
      <c r="M72" s="76">
        <v>10576</v>
      </c>
      <c r="N72" s="76">
        <v>10576</v>
      </c>
      <c r="O72" s="19" t="s">
        <v>53</v>
      </c>
      <c r="Q72" s="33"/>
      <c r="R72" s="33"/>
      <c r="S72" s="33"/>
      <c r="T72" s="33"/>
      <c r="U72" s="33"/>
      <c r="V72" s="33"/>
    </row>
    <row r="73" spans="1:22" ht="33" customHeight="1" x14ac:dyDescent="0.25">
      <c r="A73" s="180"/>
      <c r="B73" s="118" t="s">
        <v>130</v>
      </c>
      <c r="C73" s="136" t="s">
        <v>15</v>
      </c>
      <c r="D73" s="136" t="s">
        <v>15</v>
      </c>
      <c r="E73" s="135" t="s">
        <v>16</v>
      </c>
      <c r="F73" s="124" t="s">
        <v>156</v>
      </c>
      <c r="G73" s="119" t="s">
        <v>137</v>
      </c>
      <c r="H73" s="119"/>
      <c r="I73" s="119"/>
      <c r="J73" s="119"/>
      <c r="K73" s="124">
        <v>2027</v>
      </c>
      <c r="L73" s="135" t="s">
        <v>142</v>
      </c>
      <c r="M73" s="135" t="s">
        <v>143</v>
      </c>
      <c r="N73" s="135" t="s">
        <v>144</v>
      </c>
      <c r="O73" s="114" t="s">
        <v>9</v>
      </c>
      <c r="Q73" s="33"/>
      <c r="R73" s="33"/>
      <c r="S73" s="33"/>
      <c r="T73" s="33"/>
      <c r="U73" s="33"/>
      <c r="V73" s="33"/>
    </row>
    <row r="74" spans="1:22" ht="17.25" customHeight="1" x14ac:dyDescent="0.25">
      <c r="A74" s="180"/>
      <c r="B74" s="118"/>
      <c r="C74" s="136"/>
      <c r="D74" s="201"/>
      <c r="E74" s="135"/>
      <c r="F74" s="124"/>
      <c r="G74" s="94" t="s">
        <v>146</v>
      </c>
      <c r="H74" s="94" t="s">
        <v>138</v>
      </c>
      <c r="I74" s="94" t="s">
        <v>139</v>
      </c>
      <c r="J74" s="94" t="s">
        <v>140</v>
      </c>
      <c r="K74" s="124"/>
      <c r="L74" s="135"/>
      <c r="M74" s="135"/>
      <c r="N74" s="135"/>
      <c r="O74" s="114"/>
      <c r="Q74" s="33"/>
      <c r="R74" s="33"/>
      <c r="S74" s="33"/>
      <c r="T74" s="33"/>
      <c r="U74" s="33"/>
      <c r="V74" s="33"/>
    </row>
    <row r="75" spans="1:22" ht="15.75" customHeight="1" x14ac:dyDescent="0.25">
      <c r="A75" s="180"/>
      <c r="B75" s="118"/>
      <c r="C75" s="136"/>
      <c r="D75" s="201"/>
      <c r="E75" s="77" t="s">
        <v>106</v>
      </c>
      <c r="F75" s="77" t="s">
        <v>55</v>
      </c>
      <c r="G75" s="23" t="s">
        <v>28</v>
      </c>
      <c r="H75" s="31">
        <v>1200</v>
      </c>
      <c r="I75" s="65">
        <v>1979</v>
      </c>
      <c r="J75" s="31">
        <v>1979</v>
      </c>
      <c r="K75" s="77" t="s">
        <v>55</v>
      </c>
      <c r="L75" s="77" t="s">
        <v>55</v>
      </c>
      <c r="M75" s="77" t="s">
        <v>55</v>
      </c>
      <c r="N75" s="77" t="s">
        <v>55</v>
      </c>
      <c r="O75" s="114"/>
      <c r="Q75" s="33"/>
      <c r="R75" s="33"/>
      <c r="S75" s="33"/>
      <c r="T75" s="33"/>
      <c r="U75" s="33"/>
      <c r="V75" s="33"/>
    </row>
    <row r="76" spans="1:22" ht="22.5" customHeight="1" x14ac:dyDescent="0.25">
      <c r="A76" s="117" t="s">
        <v>56</v>
      </c>
      <c r="B76" s="117"/>
      <c r="C76" s="117"/>
      <c r="D76" s="17" t="s">
        <v>57</v>
      </c>
      <c r="E76" s="26">
        <f>SUM(F76:N76)</f>
        <v>300515.80000000005</v>
      </c>
      <c r="F76" s="128">
        <f>SUM(F77:J78)</f>
        <v>60103.16</v>
      </c>
      <c r="G76" s="111"/>
      <c r="H76" s="111"/>
      <c r="I76" s="111"/>
      <c r="J76" s="111"/>
      <c r="K76" s="43">
        <f>SUM(K77:K78)</f>
        <v>60103.16</v>
      </c>
      <c r="L76" s="18">
        <f>SUM(L77:L78)</f>
        <v>60103.16</v>
      </c>
      <c r="M76" s="18">
        <f t="shared" ref="M76:N76" si="17">SUM(M77:M78)</f>
        <v>60103.16</v>
      </c>
      <c r="N76" s="18">
        <f t="shared" si="17"/>
        <v>60103.16</v>
      </c>
      <c r="O76" s="114" t="s">
        <v>9</v>
      </c>
    </row>
    <row r="77" spans="1:22" ht="38.25" x14ac:dyDescent="0.25">
      <c r="A77" s="117"/>
      <c r="B77" s="117"/>
      <c r="C77" s="117"/>
      <c r="D77" s="17" t="s">
        <v>10</v>
      </c>
      <c r="E77" s="26">
        <f>SUM(F77:N77)</f>
        <v>116345</v>
      </c>
      <c r="F77" s="128">
        <f>F59</f>
        <v>23269</v>
      </c>
      <c r="G77" s="111"/>
      <c r="H77" s="111"/>
      <c r="I77" s="111"/>
      <c r="J77" s="111"/>
      <c r="K77" s="43">
        <f t="shared" ref="K77:N78" si="18">K59</f>
        <v>23269</v>
      </c>
      <c r="L77" s="18">
        <f t="shared" si="18"/>
        <v>23269</v>
      </c>
      <c r="M77" s="18">
        <f t="shared" si="18"/>
        <v>23269</v>
      </c>
      <c r="N77" s="18">
        <f t="shared" si="18"/>
        <v>23269</v>
      </c>
      <c r="O77" s="114"/>
    </row>
    <row r="78" spans="1:22" ht="38.25" x14ac:dyDescent="0.25">
      <c r="A78" s="117"/>
      <c r="B78" s="117"/>
      <c r="C78" s="117"/>
      <c r="D78" s="17" t="s">
        <v>11</v>
      </c>
      <c r="E78" s="26">
        <f>SUM(F78:N78)</f>
        <v>184170.80000000002</v>
      </c>
      <c r="F78" s="128">
        <f>F60</f>
        <v>36834.160000000003</v>
      </c>
      <c r="G78" s="111"/>
      <c r="H78" s="111"/>
      <c r="I78" s="111"/>
      <c r="J78" s="111"/>
      <c r="K78" s="43">
        <f t="shared" si="18"/>
        <v>36834.160000000003</v>
      </c>
      <c r="L78" s="18">
        <f t="shared" si="18"/>
        <v>36834.160000000003</v>
      </c>
      <c r="M78" s="18">
        <f t="shared" si="18"/>
        <v>36834.160000000003</v>
      </c>
      <c r="N78" s="18">
        <f t="shared" si="18"/>
        <v>36834.160000000003</v>
      </c>
      <c r="O78" s="114"/>
    </row>
    <row r="79" spans="1:22" ht="21.75" customHeight="1" x14ac:dyDescent="0.25">
      <c r="A79" s="143" t="s">
        <v>58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</row>
    <row r="80" spans="1:22" x14ac:dyDescent="0.25">
      <c r="A80" s="176">
        <v>1</v>
      </c>
      <c r="B80" s="130" t="s">
        <v>59</v>
      </c>
      <c r="C80" s="114" t="s">
        <v>141</v>
      </c>
      <c r="D80" s="19" t="s">
        <v>8</v>
      </c>
      <c r="E80" s="32">
        <f t="shared" ref="E80:E85" si="19">SUM(F80:N80)</f>
        <v>0</v>
      </c>
      <c r="F80" s="138">
        <f>SUM(F81:J82)</f>
        <v>0</v>
      </c>
      <c r="G80" s="139"/>
      <c r="H80" s="139"/>
      <c r="I80" s="139"/>
      <c r="J80" s="139"/>
      <c r="K80" s="45">
        <f>SUM(K81:K82)</f>
        <v>0</v>
      </c>
      <c r="L80" s="32">
        <f>SUM(L81:L82)</f>
        <v>0</v>
      </c>
      <c r="M80" s="32">
        <f>SUM(M81:M82)</f>
        <v>0</v>
      </c>
      <c r="N80" s="32">
        <f>SUM(N81:N82)</f>
        <v>0</v>
      </c>
      <c r="O80" s="114" t="s">
        <v>9</v>
      </c>
    </row>
    <row r="81" spans="1:15" ht="38.25" x14ac:dyDescent="0.25">
      <c r="A81" s="176"/>
      <c r="B81" s="130"/>
      <c r="C81" s="114"/>
      <c r="D81" s="19" t="s">
        <v>10</v>
      </c>
      <c r="E81" s="32">
        <f t="shared" si="19"/>
        <v>0</v>
      </c>
      <c r="F81" s="138">
        <f>F84</f>
        <v>0</v>
      </c>
      <c r="G81" s="139"/>
      <c r="H81" s="139"/>
      <c r="I81" s="139"/>
      <c r="J81" s="139"/>
      <c r="K81" s="45">
        <f>K84</f>
        <v>0</v>
      </c>
      <c r="L81" s="32">
        <f>L84</f>
        <v>0</v>
      </c>
      <c r="M81" s="32">
        <f t="shared" ref="M81:N81" si="20">M84</f>
        <v>0</v>
      </c>
      <c r="N81" s="32">
        <f t="shared" si="20"/>
        <v>0</v>
      </c>
      <c r="O81" s="114"/>
    </row>
    <row r="82" spans="1:15" ht="40.5" customHeight="1" x14ac:dyDescent="0.25">
      <c r="A82" s="176"/>
      <c r="B82" s="130"/>
      <c r="C82" s="114"/>
      <c r="D82" s="19" t="s">
        <v>11</v>
      </c>
      <c r="E82" s="32">
        <f t="shared" si="19"/>
        <v>0</v>
      </c>
      <c r="F82" s="138">
        <f>F85</f>
        <v>0</v>
      </c>
      <c r="G82" s="139"/>
      <c r="H82" s="139"/>
      <c r="I82" s="139"/>
      <c r="J82" s="139"/>
      <c r="K82" s="45">
        <f>K85</f>
        <v>0</v>
      </c>
      <c r="L82" s="32">
        <f>L85</f>
        <v>0</v>
      </c>
      <c r="M82" s="32">
        <f>M85</f>
        <v>0</v>
      </c>
      <c r="N82" s="32">
        <f t="shared" ref="N82" si="21">N85</f>
        <v>0</v>
      </c>
      <c r="O82" s="114"/>
    </row>
    <row r="83" spans="1:15" ht="15" customHeight="1" x14ac:dyDescent="0.25">
      <c r="A83" s="176" t="s">
        <v>12</v>
      </c>
      <c r="B83" s="115" t="s">
        <v>60</v>
      </c>
      <c r="C83" s="114" t="s">
        <v>141</v>
      </c>
      <c r="D83" s="19" t="s">
        <v>61</v>
      </c>
      <c r="E83" s="32">
        <f t="shared" si="19"/>
        <v>0</v>
      </c>
      <c r="F83" s="138">
        <f>SUM(F84:J85)</f>
        <v>0</v>
      </c>
      <c r="G83" s="156"/>
      <c r="H83" s="156"/>
      <c r="I83" s="156"/>
      <c r="J83" s="156"/>
      <c r="K83" s="45">
        <f>SUM(K84:K85)</f>
        <v>0</v>
      </c>
      <c r="L83" s="32">
        <f>SUM(L84:L85)</f>
        <v>0</v>
      </c>
      <c r="M83" s="32">
        <f>SUM(M84:M85)</f>
        <v>0</v>
      </c>
      <c r="N83" s="32">
        <f>SUM(N84:N85)</f>
        <v>0</v>
      </c>
      <c r="O83" s="115" t="s">
        <v>62</v>
      </c>
    </row>
    <row r="84" spans="1:15" ht="38.25" x14ac:dyDescent="0.25">
      <c r="A84" s="176"/>
      <c r="B84" s="115"/>
      <c r="C84" s="114"/>
      <c r="D84" s="19" t="s">
        <v>10</v>
      </c>
      <c r="E84" s="32">
        <f t="shared" si="19"/>
        <v>0</v>
      </c>
      <c r="F84" s="138">
        <v>0</v>
      </c>
      <c r="G84" s="156"/>
      <c r="H84" s="156"/>
      <c r="I84" s="156"/>
      <c r="J84" s="156"/>
      <c r="K84" s="45">
        <v>0</v>
      </c>
      <c r="L84" s="32">
        <v>0</v>
      </c>
      <c r="M84" s="32">
        <v>0</v>
      </c>
      <c r="N84" s="32">
        <v>0</v>
      </c>
      <c r="O84" s="115"/>
    </row>
    <row r="85" spans="1:15" ht="40.5" customHeight="1" x14ac:dyDescent="0.25">
      <c r="A85" s="176"/>
      <c r="B85" s="115"/>
      <c r="C85" s="114"/>
      <c r="D85" s="19" t="s">
        <v>11</v>
      </c>
      <c r="E85" s="32">
        <f t="shared" si="19"/>
        <v>0</v>
      </c>
      <c r="F85" s="138">
        <v>0</v>
      </c>
      <c r="G85" s="156"/>
      <c r="H85" s="156"/>
      <c r="I85" s="156"/>
      <c r="J85" s="156"/>
      <c r="K85" s="45">
        <v>0</v>
      </c>
      <c r="L85" s="32">
        <v>0</v>
      </c>
      <c r="M85" s="32">
        <v>0</v>
      </c>
      <c r="N85" s="32">
        <v>0</v>
      </c>
      <c r="O85" s="115"/>
    </row>
    <row r="86" spans="1:15" ht="38.25" customHeight="1" x14ac:dyDescent="0.25">
      <c r="A86" s="180"/>
      <c r="B86" s="118" t="s">
        <v>63</v>
      </c>
      <c r="C86" s="136" t="s">
        <v>9</v>
      </c>
      <c r="D86" s="116" t="s">
        <v>9</v>
      </c>
      <c r="E86" s="135" t="s">
        <v>16</v>
      </c>
      <c r="F86" s="124" t="s">
        <v>156</v>
      </c>
      <c r="G86" s="119" t="s">
        <v>137</v>
      </c>
      <c r="H86" s="119"/>
      <c r="I86" s="119"/>
      <c r="J86" s="119"/>
      <c r="K86" s="123">
        <v>2027</v>
      </c>
      <c r="L86" s="135" t="s">
        <v>142</v>
      </c>
      <c r="M86" s="135" t="s">
        <v>143</v>
      </c>
      <c r="N86" s="135" t="s">
        <v>144</v>
      </c>
      <c r="O86" s="116"/>
    </row>
    <row r="87" spans="1:15" ht="15" customHeight="1" x14ac:dyDescent="0.25">
      <c r="A87" s="180"/>
      <c r="B87" s="118"/>
      <c r="C87" s="136"/>
      <c r="D87" s="116"/>
      <c r="E87" s="135"/>
      <c r="F87" s="124"/>
      <c r="G87" s="94" t="s">
        <v>146</v>
      </c>
      <c r="H87" s="94" t="s">
        <v>138</v>
      </c>
      <c r="I87" s="94" t="s">
        <v>139</v>
      </c>
      <c r="J87" s="94" t="s">
        <v>140</v>
      </c>
      <c r="K87" s="124"/>
      <c r="L87" s="135"/>
      <c r="M87" s="135"/>
      <c r="N87" s="135"/>
      <c r="O87" s="116"/>
    </row>
    <row r="88" spans="1:15" ht="12.75" customHeight="1" x14ac:dyDescent="0.25">
      <c r="A88" s="180"/>
      <c r="B88" s="118"/>
      <c r="C88" s="136"/>
      <c r="D88" s="116"/>
      <c r="E88" s="22" t="s">
        <v>64</v>
      </c>
      <c r="F88" s="20" t="s">
        <v>64</v>
      </c>
      <c r="G88" s="23">
        <v>0</v>
      </c>
      <c r="H88" s="23">
        <v>0</v>
      </c>
      <c r="I88" s="23">
        <v>0</v>
      </c>
      <c r="J88" s="23">
        <v>0</v>
      </c>
      <c r="K88" s="20" t="s">
        <v>64</v>
      </c>
      <c r="L88" s="20" t="s">
        <v>64</v>
      </c>
      <c r="M88" s="20" t="s">
        <v>64</v>
      </c>
      <c r="N88" s="20" t="s">
        <v>64</v>
      </c>
      <c r="O88" s="116"/>
    </row>
    <row r="89" spans="1:15" ht="15" customHeight="1" x14ac:dyDescent="0.25">
      <c r="A89" s="117" t="s">
        <v>65</v>
      </c>
      <c r="B89" s="117"/>
      <c r="C89" s="117"/>
      <c r="D89" s="17" t="s">
        <v>57</v>
      </c>
      <c r="E89" s="18">
        <f>SUM(F89:N89)</f>
        <v>0</v>
      </c>
      <c r="F89" s="128">
        <f>SUM(F90:J91)</f>
        <v>0</v>
      </c>
      <c r="G89" s="111"/>
      <c r="H89" s="111"/>
      <c r="I89" s="111"/>
      <c r="J89" s="111"/>
      <c r="K89" s="43">
        <f>SUM(K90:K91)</f>
        <v>0</v>
      </c>
      <c r="L89" s="18">
        <f>SUM(L90:L91)</f>
        <v>0</v>
      </c>
      <c r="M89" s="18">
        <f>SUM(M90:M91)</f>
        <v>0</v>
      </c>
      <c r="N89" s="18">
        <f>SUM(N90:N91)</f>
        <v>0</v>
      </c>
      <c r="O89" s="114" t="s">
        <v>9</v>
      </c>
    </row>
    <row r="90" spans="1:15" ht="38.25" x14ac:dyDescent="0.25">
      <c r="A90" s="117"/>
      <c r="B90" s="117"/>
      <c r="C90" s="117"/>
      <c r="D90" s="17" t="s">
        <v>10</v>
      </c>
      <c r="E90" s="18">
        <f>SUM(F90:N90)</f>
        <v>0</v>
      </c>
      <c r="F90" s="128">
        <f>F81</f>
        <v>0</v>
      </c>
      <c r="G90" s="111"/>
      <c r="H90" s="111"/>
      <c r="I90" s="111"/>
      <c r="J90" s="111"/>
      <c r="K90" s="43">
        <f>K81</f>
        <v>0</v>
      </c>
      <c r="L90" s="18">
        <f>L81</f>
        <v>0</v>
      </c>
      <c r="M90" s="18">
        <f t="shared" ref="M90:N90" si="22">M81</f>
        <v>0</v>
      </c>
      <c r="N90" s="18">
        <f t="shared" si="22"/>
        <v>0</v>
      </c>
      <c r="O90" s="114"/>
    </row>
    <row r="91" spans="1:15" ht="38.25" x14ac:dyDescent="0.25">
      <c r="A91" s="117"/>
      <c r="B91" s="117"/>
      <c r="C91" s="117"/>
      <c r="D91" s="17" t="s">
        <v>11</v>
      </c>
      <c r="E91" s="18">
        <f>SUM(F91:N91)</f>
        <v>0</v>
      </c>
      <c r="F91" s="128">
        <f>F82</f>
        <v>0</v>
      </c>
      <c r="G91" s="111"/>
      <c r="H91" s="111"/>
      <c r="I91" s="111"/>
      <c r="J91" s="111"/>
      <c r="K91" s="43">
        <f>K82</f>
        <v>0</v>
      </c>
      <c r="L91" s="18">
        <f>L82</f>
        <v>0</v>
      </c>
      <c r="M91" s="18">
        <f>M82</f>
        <v>0</v>
      </c>
      <c r="N91" s="18">
        <f>N82</f>
        <v>0</v>
      </c>
      <c r="O91" s="114"/>
    </row>
    <row r="92" spans="1:15" s="83" customFormat="1" ht="20.25" customHeight="1" x14ac:dyDescent="0.25">
      <c r="A92" s="203" t="s">
        <v>110</v>
      </c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</row>
    <row r="93" spans="1:15" ht="15.75" customHeight="1" x14ac:dyDescent="0.25">
      <c r="A93" s="200">
        <v>1</v>
      </c>
      <c r="B93" s="117" t="s">
        <v>66</v>
      </c>
      <c r="C93" s="114" t="s">
        <v>141</v>
      </c>
      <c r="D93" s="50" t="s">
        <v>8</v>
      </c>
      <c r="E93" s="26">
        <f t="shared" ref="E93:E98" si="23">SUM(F93:N93)</f>
        <v>1132.35177</v>
      </c>
      <c r="F93" s="102">
        <f>SUM(F94:J95)</f>
        <v>916.35176999999999</v>
      </c>
      <c r="G93" s="120"/>
      <c r="H93" s="120"/>
      <c r="I93" s="120"/>
      <c r="J93" s="120"/>
      <c r="K93" s="26">
        <f>SUM(K94:K95)</f>
        <v>54</v>
      </c>
      <c r="L93" s="26">
        <f>SUM(L94:L95)</f>
        <v>54</v>
      </c>
      <c r="M93" s="26">
        <f>SUM(M94:M95)</f>
        <v>54</v>
      </c>
      <c r="N93" s="26">
        <f>SUM(N94:N95)</f>
        <v>54</v>
      </c>
      <c r="O93" s="114" t="s">
        <v>9</v>
      </c>
    </row>
    <row r="94" spans="1:15" ht="73.5" customHeight="1" x14ac:dyDescent="0.25">
      <c r="A94" s="200"/>
      <c r="B94" s="117"/>
      <c r="C94" s="114"/>
      <c r="D94" s="50" t="s">
        <v>10</v>
      </c>
      <c r="E94" s="21">
        <f t="shared" si="23"/>
        <v>1132.35177</v>
      </c>
      <c r="F94" s="103">
        <f>F97</f>
        <v>916.35176999999999</v>
      </c>
      <c r="G94" s="120"/>
      <c r="H94" s="120"/>
      <c r="I94" s="120"/>
      <c r="J94" s="120"/>
      <c r="K94" s="21">
        <f>K97</f>
        <v>54</v>
      </c>
      <c r="L94" s="21">
        <f t="shared" ref="L94:N95" si="24">L97</f>
        <v>54</v>
      </c>
      <c r="M94" s="21">
        <f t="shared" si="24"/>
        <v>54</v>
      </c>
      <c r="N94" s="21">
        <f t="shared" si="24"/>
        <v>54</v>
      </c>
      <c r="O94" s="114"/>
    </row>
    <row r="95" spans="1:15" ht="41.25" customHeight="1" x14ac:dyDescent="0.25">
      <c r="A95" s="200"/>
      <c r="B95" s="117"/>
      <c r="C95" s="114"/>
      <c r="D95" s="50" t="s">
        <v>11</v>
      </c>
      <c r="E95" s="21">
        <f t="shared" si="23"/>
        <v>0</v>
      </c>
      <c r="F95" s="103">
        <f>F98</f>
        <v>0</v>
      </c>
      <c r="G95" s="120"/>
      <c r="H95" s="120"/>
      <c r="I95" s="120"/>
      <c r="J95" s="120"/>
      <c r="K95" s="21">
        <f>K98</f>
        <v>0</v>
      </c>
      <c r="L95" s="21">
        <f t="shared" si="24"/>
        <v>0</v>
      </c>
      <c r="M95" s="21">
        <f t="shared" si="24"/>
        <v>0</v>
      </c>
      <c r="N95" s="21">
        <f t="shared" si="24"/>
        <v>0</v>
      </c>
      <c r="O95" s="114"/>
    </row>
    <row r="96" spans="1:15" ht="15" customHeight="1" x14ac:dyDescent="0.25">
      <c r="A96" s="172" t="s">
        <v>12</v>
      </c>
      <c r="B96" s="118" t="s">
        <v>122</v>
      </c>
      <c r="C96" s="114" t="s">
        <v>141</v>
      </c>
      <c r="D96" s="50" t="s">
        <v>8</v>
      </c>
      <c r="E96" s="21">
        <f t="shared" si="23"/>
        <v>1132.35177</v>
      </c>
      <c r="F96" s="103">
        <f>SUM(F97:J98)</f>
        <v>916.35176999999999</v>
      </c>
      <c r="G96" s="120"/>
      <c r="H96" s="120"/>
      <c r="I96" s="120"/>
      <c r="J96" s="120"/>
      <c r="K96" s="21">
        <f>SUM(K97:K98)</f>
        <v>54</v>
      </c>
      <c r="L96" s="21">
        <f>SUM(L97:L98)</f>
        <v>54</v>
      </c>
      <c r="M96" s="21">
        <f t="shared" ref="M96:N96" si="25">SUM(M97:M98)</f>
        <v>54</v>
      </c>
      <c r="N96" s="21">
        <f t="shared" si="25"/>
        <v>54</v>
      </c>
      <c r="O96" s="118" t="s">
        <v>125</v>
      </c>
    </row>
    <row r="97" spans="1:15" ht="37.5" customHeight="1" x14ac:dyDescent="0.25">
      <c r="A97" s="172"/>
      <c r="B97" s="118"/>
      <c r="C97" s="114"/>
      <c r="D97" s="50" t="s">
        <v>10</v>
      </c>
      <c r="E97" s="21">
        <f t="shared" si="23"/>
        <v>1132.35177</v>
      </c>
      <c r="F97" s="103">
        <v>916.35176999999999</v>
      </c>
      <c r="G97" s="120"/>
      <c r="H97" s="120"/>
      <c r="I97" s="120"/>
      <c r="J97" s="120"/>
      <c r="K97" s="64">
        <v>54</v>
      </c>
      <c r="L97" s="64">
        <v>54</v>
      </c>
      <c r="M97" s="64">
        <v>54</v>
      </c>
      <c r="N97" s="64">
        <v>54</v>
      </c>
      <c r="O97" s="118"/>
    </row>
    <row r="98" spans="1:15" ht="40.5" customHeight="1" x14ac:dyDescent="0.25">
      <c r="A98" s="172"/>
      <c r="B98" s="118"/>
      <c r="C98" s="114"/>
      <c r="D98" s="50" t="s">
        <v>11</v>
      </c>
      <c r="E98" s="21">
        <f t="shared" si="23"/>
        <v>0</v>
      </c>
      <c r="F98" s="102">
        <v>0</v>
      </c>
      <c r="G98" s="120"/>
      <c r="H98" s="120"/>
      <c r="I98" s="120"/>
      <c r="J98" s="120"/>
      <c r="K98" s="62">
        <v>0</v>
      </c>
      <c r="L98" s="62">
        <v>0</v>
      </c>
      <c r="M98" s="62">
        <v>0</v>
      </c>
      <c r="N98" s="62">
        <v>0</v>
      </c>
      <c r="O98" s="118"/>
    </row>
    <row r="99" spans="1:15" ht="15" customHeight="1" x14ac:dyDescent="0.25">
      <c r="A99" s="117" t="s">
        <v>67</v>
      </c>
      <c r="B99" s="117"/>
      <c r="C99" s="117"/>
      <c r="D99" s="49" t="s">
        <v>8</v>
      </c>
      <c r="E99" s="26">
        <f>SUM(F99:N99)</f>
        <v>1132.35177</v>
      </c>
      <c r="F99" s="102">
        <f>SUM(F100:F101)</f>
        <v>916.35176999999999</v>
      </c>
      <c r="G99" s="120"/>
      <c r="H99" s="120"/>
      <c r="I99" s="120"/>
      <c r="J99" s="120"/>
      <c r="K99" s="26">
        <f>SUM(K100:K101)</f>
        <v>54</v>
      </c>
      <c r="L99" s="26">
        <f t="shared" ref="L99:N99" si="26">SUM(L100:L101)</f>
        <v>54</v>
      </c>
      <c r="M99" s="26">
        <f t="shared" si="26"/>
        <v>54</v>
      </c>
      <c r="N99" s="26">
        <f t="shared" si="26"/>
        <v>54</v>
      </c>
      <c r="O99" s="114" t="s">
        <v>9</v>
      </c>
    </row>
    <row r="100" spans="1:15" ht="38.25" x14ac:dyDescent="0.25">
      <c r="A100" s="117"/>
      <c r="B100" s="117"/>
      <c r="C100" s="117"/>
      <c r="D100" s="49" t="s">
        <v>10</v>
      </c>
      <c r="E100" s="26">
        <f>SUM(F100:N100)</f>
        <v>1132.35177</v>
      </c>
      <c r="F100" s="157">
        <v>916.35176999999999</v>
      </c>
      <c r="G100" s="158"/>
      <c r="H100" s="158"/>
      <c r="I100" s="158"/>
      <c r="J100" s="159"/>
      <c r="K100" s="26">
        <v>54</v>
      </c>
      <c r="L100" s="62">
        <v>54</v>
      </c>
      <c r="M100" s="62">
        <v>54</v>
      </c>
      <c r="N100" s="62">
        <v>54</v>
      </c>
      <c r="O100" s="114"/>
    </row>
    <row r="101" spans="1:15" ht="38.25" x14ac:dyDescent="0.25">
      <c r="A101" s="117"/>
      <c r="B101" s="117"/>
      <c r="C101" s="117"/>
      <c r="D101" s="49" t="s">
        <v>11</v>
      </c>
      <c r="E101" s="26">
        <f>SUM(F101:N101)</f>
        <v>0</v>
      </c>
      <c r="F101" s="102">
        <v>0</v>
      </c>
      <c r="G101" s="120"/>
      <c r="H101" s="120"/>
      <c r="I101" s="120"/>
      <c r="J101" s="120"/>
      <c r="K101" s="26">
        <v>0</v>
      </c>
      <c r="L101" s="62">
        <v>0</v>
      </c>
      <c r="M101" s="62">
        <v>0</v>
      </c>
      <c r="N101" s="62">
        <v>0</v>
      </c>
      <c r="O101" s="114"/>
    </row>
    <row r="102" spans="1:15" ht="22.5" customHeight="1" x14ac:dyDescent="0.25">
      <c r="A102" s="113" t="s">
        <v>68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</row>
    <row r="103" spans="1:15" x14ac:dyDescent="0.25">
      <c r="A103" s="172">
        <v>1</v>
      </c>
      <c r="B103" s="117" t="s">
        <v>119</v>
      </c>
      <c r="C103" s="114" t="s">
        <v>141</v>
      </c>
      <c r="D103" s="50" t="s">
        <v>61</v>
      </c>
      <c r="E103" s="26">
        <f t="shared" ref="E103:E108" si="27">SUM(F103:N103)</f>
        <v>12500</v>
      </c>
      <c r="F103" s="102">
        <f>SUM(F104:J105)</f>
        <v>2500</v>
      </c>
      <c r="G103" s="120"/>
      <c r="H103" s="120"/>
      <c r="I103" s="120"/>
      <c r="J103" s="120"/>
      <c r="K103" s="26">
        <f>SUM(K104:K105)</f>
        <v>2500</v>
      </c>
      <c r="L103" s="26">
        <f>SUM(L104:L105)</f>
        <v>2500</v>
      </c>
      <c r="M103" s="26">
        <f t="shared" ref="M103:N103" si="28">SUM(M104:M105)</f>
        <v>2500</v>
      </c>
      <c r="N103" s="26">
        <f t="shared" si="28"/>
        <v>2500</v>
      </c>
      <c r="O103" s="116" t="s">
        <v>9</v>
      </c>
    </row>
    <row r="104" spans="1:15" ht="38.25" x14ac:dyDescent="0.25">
      <c r="A104" s="172"/>
      <c r="B104" s="117"/>
      <c r="C104" s="114"/>
      <c r="D104" s="50" t="s">
        <v>10</v>
      </c>
      <c r="E104" s="21">
        <f t="shared" si="27"/>
        <v>0</v>
      </c>
      <c r="F104" s="103">
        <f>F107+F113</f>
        <v>0</v>
      </c>
      <c r="G104" s="120"/>
      <c r="H104" s="120"/>
      <c r="I104" s="120"/>
      <c r="J104" s="120"/>
      <c r="K104" s="21">
        <f>K107+K113</f>
        <v>0</v>
      </c>
      <c r="L104" s="21">
        <f>L107+L113</f>
        <v>0</v>
      </c>
      <c r="M104" s="21">
        <f t="shared" ref="M104:N104" si="29">M107+M113</f>
        <v>0</v>
      </c>
      <c r="N104" s="21">
        <f t="shared" si="29"/>
        <v>0</v>
      </c>
      <c r="O104" s="116"/>
    </row>
    <row r="105" spans="1:15" ht="40.5" customHeight="1" x14ac:dyDescent="0.25">
      <c r="A105" s="172"/>
      <c r="B105" s="117"/>
      <c r="C105" s="114"/>
      <c r="D105" s="50" t="s">
        <v>11</v>
      </c>
      <c r="E105" s="21">
        <f t="shared" si="27"/>
        <v>12500</v>
      </c>
      <c r="F105" s="132">
        <f>F108+F114+F118+F122+F127+F132+F136+F140</f>
        <v>2500</v>
      </c>
      <c r="G105" s="133"/>
      <c r="H105" s="133"/>
      <c r="I105" s="133"/>
      <c r="J105" s="134"/>
      <c r="K105" s="21">
        <v>2500</v>
      </c>
      <c r="L105" s="59">
        <v>2500</v>
      </c>
      <c r="M105" s="59">
        <v>2500</v>
      </c>
      <c r="N105" s="59">
        <v>2500</v>
      </c>
      <c r="O105" s="116"/>
    </row>
    <row r="106" spans="1:15" ht="15" customHeight="1" x14ac:dyDescent="0.25">
      <c r="A106" s="172" t="s">
        <v>12</v>
      </c>
      <c r="B106" s="118" t="s">
        <v>69</v>
      </c>
      <c r="C106" s="114" t="s">
        <v>141</v>
      </c>
      <c r="D106" s="50" t="s">
        <v>61</v>
      </c>
      <c r="E106" s="21">
        <f t="shared" si="27"/>
        <v>3200</v>
      </c>
      <c r="F106" s="103">
        <f>SUM(F107:J108)</f>
        <v>640</v>
      </c>
      <c r="G106" s="142"/>
      <c r="H106" s="142"/>
      <c r="I106" s="142"/>
      <c r="J106" s="142"/>
      <c r="K106" s="21">
        <f>SUM(K107:K108)</f>
        <v>640</v>
      </c>
      <c r="L106" s="21">
        <f>SUM(L107:L108)</f>
        <v>640</v>
      </c>
      <c r="M106" s="21">
        <f t="shared" ref="M106:N106" si="30">SUM(M107:M108)</f>
        <v>640</v>
      </c>
      <c r="N106" s="21">
        <f t="shared" si="30"/>
        <v>640</v>
      </c>
      <c r="O106" s="118" t="s">
        <v>70</v>
      </c>
    </row>
    <row r="107" spans="1:15" ht="38.25" x14ac:dyDescent="0.25">
      <c r="A107" s="172"/>
      <c r="B107" s="118"/>
      <c r="C107" s="114"/>
      <c r="D107" s="50" t="s">
        <v>10</v>
      </c>
      <c r="E107" s="21">
        <f t="shared" si="27"/>
        <v>0</v>
      </c>
      <c r="F107" s="103">
        <v>0</v>
      </c>
      <c r="G107" s="120"/>
      <c r="H107" s="120"/>
      <c r="I107" s="120"/>
      <c r="J107" s="120"/>
      <c r="K107" s="21">
        <v>0</v>
      </c>
      <c r="L107" s="21">
        <v>0</v>
      </c>
      <c r="M107" s="21">
        <v>0</v>
      </c>
      <c r="N107" s="21">
        <v>0</v>
      </c>
      <c r="O107" s="118"/>
    </row>
    <row r="108" spans="1:15" ht="42.75" customHeight="1" x14ac:dyDescent="0.25">
      <c r="A108" s="172"/>
      <c r="B108" s="118"/>
      <c r="C108" s="114"/>
      <c r="D108" s="50" t="s">
        <v>11</v>
      </c>
      <c r="E108" s="21">
        <f t="shared" si="27"/>
        <v>3200</v>
      </c>
      <c r="F108" s="103">
        <v>640</v>
      </c>
      <c r="G108" s="142"/>
      <c r="H108" s="142"/>
      <c r="I108" s="142"/>
      <c r="J108" s="142"/>
      <c r="K108" s="21">
        <v>640</v>
      </c>
      <c r="L108" s="59">
        <v>640</v>
      </c>
      <c r="M108" s="59">
        <v>640</v>
      </c>
      <c r="N108" s="59">
        <v>640</v>
      </c>
      <c r="O108" s="118"/>
    </row>
    <row r="109" spans="1:15" ht="50.25" customHeight="1" x14ac:dyDescent="0.25">
      <c r="A109" s="172"/>
      <c r="B109" s="118" t="s">
        <v>131</v>
      </c>
      <c r="C109" s="136" t="s">
        <v>9</v>
      </c>
      <c r="D109" s="116" t="s">
        <v>9</v>
      </c>
      <c r="E109" s="135" t="s">
        <v>16</v>
      </c>
      <c r="F109" s="124" t="s">
        <v>156</v>
      </c>
      <c r="G109" s="119" t="s">
        <v>137</v>
      </c>
      <c r="H109" s="119"/>
      <c r="I109" s="119"/>
      <c r="J109" s="119"/>
      <c r="K109" s="123">
        <v>2027</v>
      </c>
      <c r="L109" s="135" t="s">
        <v>142</v>
      </c>
      <c r="M109" s="135" t="s">
        <v>143</v>
      </c>
      <c r="N109" s="135" t="s">
        <v>144</v>
      </c>
      <c r="O109" s="116" t="s">
        <v>9</v>
      </c>
    </row>
    <row r="110" spans="1:15" ht="17.25" customHeight="1" x14ac:dyDescent="0.25">
      <c r="A110" s="172"/>
      <c r="B110" s="118"/>
      <c r="C110" s="136"/>
      <c r="D110" s="116"/>
      <c r="E110" s="135"/>
      <c r="F110" s="124"/>
      <c r="G110" s="96" t="s">
        <v>146</v>
      </c>
      <c r="H110" s="96" t="s">
        <v>138</v>
      </c>
      <c r="I110" s="96" t="s">
        <v>139</v>
      </c>
      <c r="J110" s="96" t="s">
        <v>140</v>
      </c>
      <c r="K110" s="124"/>
      <c r="L110" s="135"/>
      <c r="M110" s="135"/>
      <c r="N110" s="135"/>
      <c r="O110" s="116"/>
    </row>
    <row r="111" spans="1:15" ht="12.75" customHeight="1" x14ac:dyDescent="0.25">
      <c r="A111" s="172"/>
      <c r="B111" s="118"/>
      <c r="C111" s="136"/>
      <c r="D111" s="116"/>
      <c r="E111" s="48" t="s">
        <v>151</v>
      </c>
      <c r="F111" s="97" t="s">
        <v>148</v>
      </c>
      <c r="G111" s="23">
        <v>0</v>
      </c>
      <c r="H111" s="23">
        <v>3</v>
      </c>
      <c r="I111" s="23">
        <v>6</v>
      </c>
      <c r="J111" s="23">
        <v>6</v>
      </c>
      <c r="K111" s="97" t="s">
        <v>126</v>
      </c>
      <c r="L111" s="97" t="s">
        <v>126</v>
      </c>
      <c r="M111" s="97" t="s">
        <v>126</v>
      </c>
      <c r="N111" s="97" t="s">
        <v>126</v>
      </c>
      <c r="O111" s="116"/>
    </row>
    <row r="112" spans="1:15" ht="15" customHeight="1" x14ac:dyDescent="0.25">
      <c r="A112" s="172" t="s">
        <v>54</v>
      </c>
      <c r="B112" s="118" t="s">
        <v>71</v>
      </c>
      <c r="C112" s="114" t="s">
        <v>141</v>
      </c>
      <c r="D112" s="50" t="s">
        <v>61</v>
      </c>
      <c r="E112" s="21">
        <f>SUM(F112:N112)</f>
        <v>5800</v>
      </c>
      <c r="F112" s="103">
        <f>SUM(F113:J114)</f>
        <v>1160</v>
      </c>
      <c r="G112" s="120"/>
      <c r="H112" s="120"/>
      <c r="I112" s="120"/>
      <c r="J112" s="120"/>
      <c r="K112" s="96">
        <f>SUM(K113:K114)</f>
        <v>1160</v>
      </c>
      <c r="L112" s="96">
        <f>SUM(L113:L114)</f>
        <v>1160</v>
      </c>
      <c r="M112" s="96">
        <f t="shared" ref="M112:N112" si="31">SUM(M113:M114)</f>
        <v>1160</v>
      </c>
      <c r="N112" s="96">
        <f t="shared" si="31"/>
        <v>1160</v>
      </c>
      <c r="O112" s="118" t="s">
        <v>70</v>
      </c>
    </row>
    <row r="113" spans="1:16" ht="38.25" x14ac:dyDescent="0.25">
      <c r="A113" s="172"/>
      <c r="B113" s="118"/>
      <c r="C113" s="114"/>
      <c r="D113" s="50" t="s">
        <v>10</v>
      </c>
      <c r="E113" s="21">
        <f>SUM(F113:N113)</f>
        <v>0</v>
      </c>
      <c r="F113" s="103">
        <v>0</v>
      </c>
      <c r="G113" s="120"/>
      <c r="H113" s="120"/>
      <c r="I113" s="120"/>
      <c r="J113" s="120"/>
      <c r="K113" s="96">
        <v>0</v>
      </c>
      <c r="L113" s="96">
        <v>0</v>
      </c>
      <c r="M113" s="96">
        <v>0</v>
      </c>
      <c r="N113" s="96">
        <v>0</v>
      </c>
      <c r="O113" s="118"/>
    </row>
    <row r="114" spans="1:16" ht="41.25" customHeight="1" x14ac:dyDescent="0.25">
      <c r="A114" s="172"/>
      <c r="B114" s="118"/>
      <c r="C114" s="114"/>
      <c r="D114" s="50" t="s">
        <v>11</v>
      </c>
      <c r="E114" s="21">
        <f>SUM(F114:N114)</f>
        <v>5800</v>
      </c>
      <c r="F114" s="103">
        <v>1160</v>
      </c>
      <c r="G114" s="120"/>
      <c r="H114" s="120"/>
      <c r="I114" s="120"/>
      <c r="J114" s="120"/>
      <c r="K114" s="96">
        <v>1160</v>
      </c>
      <c r="L114" s="96">
        <v>1160</v>
      </c>
      <c r="M114" s="96">
        <v>1160</v>
      </c>
      <c r="N114" s="96">
        <v>1160</v>
      </c>
      <c r="O114" s="118"/>
    </row>
    <row r="115" spans="1:16" ht="15.75" customHeight="1" x14ac:dyDescent="0.25">
      <c r="A115" s="172"/>
      <c r="B115" s="118" t="s">
        <v>132</v>
      </c>
      <c r="C115" s="136" t="s">
        <v>9</v>
      </c>
      <c r="D115" s="116" t="s">
        <v>9</v>
      </c>
      <c r="E115" s="135" t="s">
        <v>16</v>
      </c>
      <c r="F115" s="124" t="s">
        <v>156</v>
      </c>
      <c r="G115" s="119" t="s">
        <v>137</v>
      </c>
      <c r="H115" s="119"/>
      <c r="I115" s="119"/>
      <c r="J115" s="119"/>
      <c r="K115" s="123">
        <v>2027</v>
      </c>
      <c r="L115" s="135" t="s">
        <v>142</v>
      </c>
      <c r="M115" s="135" t="s">
        <v>143</v>
      </c>
      <c r="N115" s="135" t="s">
        <v>144</v>
      </c>
      <c r="O115" s="116" t="s">
        <v>9</v>
      </c>
    </row>
    <row r="116" spans="1:16" ht="14.25" customHeight="1" x14ac:dyDescent="0.25">
      <c r="A116" s="172"/>
      <c r="B116" s="118"/>
      <c r="C116" s="136"/>
      <c r="D116" s="116"/>
      <c r="E116" s="135"/>
      <c r="F116" s="124"/>
      <c r="G116" s="96" t="s">
        <v>146</v>
      </c>
      <c r="H116" s="96" t="s">
        <v>138</v>
      </c>
      <c r="I116" s="96" t="s">
        <v>139</v>
      </c>
      <c r="J116" s="96" t="s">
        <v>140</v>
      </c>
      <c r="K116" s="124"/>
      <c r="L116" s="135"/>
      <c r="M116" s="135"/>
      <c r="N116" s="135"/>
      <c r="O116" s="116"/>
    </row>
    <row r="117" spans="1:16" ht="14.25" customHeight="1" x14ac:dyDescent="0.25">
      <c r="A117" s="172"/>
      <c r="B117" s="118"/>
      <c r="C117" s="136"/>
      <c r="D117" s="116"/>
      <c r="E117" s="48" t="s">
        <v>152</v>
      </c>
      <c r="F117" s="97" t="s">
        <v>149</v>
      </c>
      <c r="G117" s="23">
        <v>0</v>
      </c>
      <c r="H117" s="23">
        <v>5</v>
      </c>
      <c r="I117" s="23">
        <v>6</v>
      </c>
      <c r="J117" s="23">
        <v>7</v>
      </c>
      <c r="K117" s="97" t="s">
        <v>149</v>
      </c>
      <c r="L117" s="97" t="s">
        <v>149</v>
      </c>
      <c r="M117" s="97" t="s">
        <v>149</v>
      </c>
      <c r="N117" s="97" t="s">
        <v>149</v>
      </c>
      <c r="O117" s="116"/>
    </row>
    <row r="118" spans="1:16" ht="51" x14ac:dyDescent="0.25">
      <c r="A118" s="52" t="s">
        <v>72</v>
      </c>
      <c r="B118" s="50" t="s">
        <v>73</v>
      </c>
      <c r="C118" s="95" t="s">
        <v>141</v>
      </c>
      <c r="D118" s="50" t="s">
        <v>11</v>
      </c>
      <c r="E118" s="21">
        <f>SUM(F118:N118)</f>
        <v>500</v>
      </c>
      <c r="F118" s="103">
        <v>100</v>
      </c>
      <c r="G118" s="120"/>
      <c r="H118" s="120"/>
      <c r="I118" s="120"/>
      <c r="J118" s="120"/>
      <c r="K118" s="96">
        <v>100</v>
      </c>
      <c r="L118" s="96">
        <v>100</v>
      </c>
      <c r="M118" s="96">
        <v>100</v>
      </c>
      <c r="N118" s="96">
        <v>100</v>
      </c>
      <c r="O118" s="50" t="s">
        <v>70</v>
      </c>
    </row>
    <row r="119" spans="1:16" ht="17.25" customHeight="1" x14ac:dyDescent="0.25">
      <c r="A119" s="172"/>
      <c r="B119" s="118" t="s">
        <v>133</v>
      </c>
      <c r="C119" s="136" t="s">
        <v>9</v>
      </c>
      <c r="D119" s="116" t="s">
        <v>9</v>
      </c>
      <c r="E119" s="135" t="s">
        <v>16</v>
      </c>
      <c r="F119" s="124" t="s">
        <v>156</v>
      </c>
      <c r="G119" s="119" t="s">
        <v>137</v>
      </c>
      <c r="H119" s="119"/>
      <c r="I119" s="119"/>
      <c r="J119" s="119"/>
      <c r="K119" s="123">
        <v>2027</v>
      </c>
      <c r="L119" s="135" t="s">
        <v>142</v>
      </c>
      <c r="M119" s="135" t="s">
        <v>143</v>
      </c>
      <c r="N119" s="135" t="s">
        <v>144</v>
      </c>
      <c r="O119" s="116" t="s">
        <v>9</v>
      </c>
    </row>
    <row r="120" spans="1:16" ht="14.25" customHeight="1" x14ac:dyDescent="0.25">
      <c r="A120" s="172"/>
      <c r="B120" s="118"/>
      <c r="C120" s="136"/>
      <c r="D120" s="116"/>
      <c r="E120" s="135"/>
      <c r="F120" s="124"/>
      <c r="G120" s="96" t="s">
        <v>146</v>
      </c>
      <c r="H120" s="96" t="s">
        <v>138</v>
      </c>
      <c r="I120" s="96" t="s">
        <v>139</v>
      </c>
      <c r="J120" s="96" t="s">
        <v>140</v>
      </c>
      <c r="K120" s="124"/>
      <c r="L120" s="135"/>
      <c r="M120" s="135"/>
      <c r="N120" s="135"/>
      <c r="O120" s="116"/>
    </row>
    <row r="121" spans="1:16" ht="13.5" customHeight="1" x14ac:dyDescent="0.25">
      <c r="A121" s="172"/>
      <c r="B121" s="118"/>
      <c r="C121" s="136"/>
      <c r="D121" s="116"/>
      <c r="E121" s="23">
        <v>5</v>
      </c>
      <c r="F121" s="23">
        <v>1</v>
      </c>
      <c r="G121" s="23">
        <v>0</v>
      </c>
      <c r="H121" s="23">
        <v>0</v>
      </c>
      <c r="I121" s="23">
        <v>1</v>
      </c>
      <c r="J121" s="23">
        <v>1</v>
      </c>
      <c r="K121" s="23">
        <v>1</v>
      </c>
      <c r="L121" s="23">
        <v>1</v>
      </c>
      <c r="M121" s="23">
        <v>1</v>
      </c>
      <c r="N121" s="23">
        <v>1</v>
      </c>
      <c r="O121" s="116"/>
    </row>
    <row r="122" spans="1:16" ht="61.5" customHeight="1" x14ac:dyDescent="0.25">
      <c r="A122" s="172" t="s">
        <v>74</v>
      </c>
      <c r="B122" s="186" t="s">
        <v>75</v>
      </c>
      <c r="C122" s="116" t="s">
        <v>141</v>
      </c>
      <c r="D122" s="118" t="s">
        <v>11</v>
      </c>
      <c r="E122" s="208">
        <f>SUM(F122:N123)</f>
        <v>0</v>
      </c>
      <c r="F122" s="103">
        <v>0</v>
      </c>
      <c r="G122" s="120"/>
      <c r="H122" s="120"/>
      <c r="I122" s="120"/>
      <c r="J122" s="120"/>
      <c r="K122" s="103">
        <v>0</v>
      </c>
      <c r="L122" s="103">
        <v>0</v>
      </c>
      <c r="M122" s="103">
        <v>0</v>
      </c>
      <c r="N122" s="103">
        <v>0</v>
      </c>
      <c r="O122" s="118" t="s">
        <v>53</v>
      </c>
      <c r="P122" s="34"/>
    </row>
    <row r="123" spans="1:16" ht="3" customHeight="1" x14ac:dyDescent="0.25">
      <c r="A123" s="172"/>
      <c r="B123" s="186"/>
      <c r="C123" s="116"/>
      <c r="D123" s="118"/>
      <c r="E123" s="208"/>
      <c r="F123" s="103"/>
      <c r="G123" s="120"/>
      <c r="H123" s="120"/>
      <c r="I123" s="120"/>
      <c r="J123" s="120"/>
      <c r="K123" s="103"/>
      <c r="L123" s="103"/>
      <c r="M123" s="103"/>
      <c r="N123" s="103"/>
      <c r="O123" s="118"/>
      <c r="P123" s="34"/>
    </row>
    <row r="124" spans="1:16" ht="16.5" customHeight="1" x14ac:dyDescent="0.25">
      <c r="A124" s="172"/>
      <c r="B124" s="118" t="s">
        <v>134</v>
      </c>
      <c r="C124" s="136" t="s">
        <v>9</v>
      </c>
      <c r="D124" s="116" t="s">
        <v>9</v>
      </c>
      <c r="E124" s="135" t="s">
        <v>16</v>
      </c>
      <c r="F124" s="124" t="s">
        <v>156</v>
      </c>
      <c r="G124" s="116" t="s">
        <v>137</v>
      </c>
      <c r="H124" s="116"/>
      <c r="I124" s="116"/>
      <c r="J124" s="116"/>
      <c r="K124" s="123">
        <v>2027</v>
      </c>
      <c r="L124" s="135" t="s">
        <v>142</v>
      </c>
      <c r="M124" s="135" t="s">
        <v>143</v>
      </c>
      <c r="N124" s="135" t="s">
        <v>144</v>
      </c>
      <c r="O124" s="116" t="s">
        <v>9</v>
      </c>
      <c r="P124" s="34"/>
    </row>
    <row r="125" spans="1:16" ht="15" customHeight="1" x14ac:dyDescent="0.25">
      <c r="A125" s="172"/>
      <c r="B125" s="118"/>
      <c r="C125" s="136"/>
      <c r="D125" s="116"/>
      <c r="E125" s="135"/>
      <c r="F125" s="124"/>
      <c r="G125" s="96" t="s">
        <v>146</v>
      </c>
      <c r="H125" s="96" t="s">
        <v>138</v>
      </c>
      <c r="I125" s="96" t="s">
        <v>139</v>
      </c>
      <c r="J125" s="96" t="s">
        <v>140</v>
      </c>
      <c r="K125" s="124"/>
      <c r="L125" s="135"/>
      <c r="M125" s="135"/>
      <c r="N125" s="135"/>
      <c r="O125" s="116"/>
      <c r="P125" s="34"/>
    </row>
    <row r="126" spans="1:16" ht="21" customHeight="1" x14ac:dyDescent="0.25">
      <c r="A126" s="172"/>
      <c r="B126" s="118"/>
      <c r="C126" s="136"/>
      <c r="D126" s="116"/>
      <c r="E126" s="48" t="s">
        <v>153</v>
      </c>
      <c r="F126" s="97" t="s">
        <v>103</v>
      </c>
      <c r="G126" s="23">
        <v>8</v>
      </c>
      <c r="H126" s="23">
        <v>8</v>
      </c>
      <c r="I126" s="23">
        <v>8</v>
      </c>
      <c r="J126" s="23">
        <v>8</v>
      </c>
      <c r="K126" s="97" t="s">
        <v>103</v>
      </c>
      <c r="L126" s="97" t="s">
        <v>103</v>
      </c>
      <c r="M126" s="97" t="s">
        <v>103</v>
      </c>
      <c r="N126" s="97" t="s">
        <v>103</v>
      </c>
      <c r="O126" s="116"/>
      <c r="P126" s="34"/>
    </row>
    <row r="127" spans="1:16" ht="15" customHeight="1" x14ac:dyDescent="0.25">
      <c r="A127" s="172" t="s">
        <v>76</v>
      </c>
      <c r="B127" s="118" t="s">
        <v>77</v>
      </c>
      <c r="C127" s="116" t="s">
        <v>141</v>
      </c>
      <c r="D127" s="118" t="s">
        <v>78</v>
      </c>
      <c r="E127" s="208">
        <f>SUM(F127:N128)</f>
        <v>0</v>
      </c>
      <c r="F127" s="103">
        <v>0</v>
      </c>
      <c r="G127" s="120"/>
      <c r="H127" s="120"/>
      <c r="I127" s="120"/>
      <c r="J127" s="120"/>
      <c r="K127" s="103">
        <v>0</v>
      </c>
      <c r="L127" s="103">
        <v>0</v>
      </c>
      <c r="M127" s="103">
        <v>0</v>
      </c>
      <c r="N127" s="103">
        <v>0</v>
      </c>
      <c r="O127" s="118" t="s">
        <v>53</v>
      </c>
    </row>
    <row r="128" spans="1:16" ht="38.25" customHeight="1" x14ac:dyDescent="0.25">
      <c r="A128" s="172"/>
      <c r="B128" s="118"/>
      <c r="C128" s="116"/>
      <c r="D128" s="118"/>
      <c r="E128" s="208"/>
      <c r="F128" s="103"/>
      <c r="G128" s="120"/>
      <c r="H128" s="120"/>
      <c r="I128" s="120"/>
      <c r="J128" s="120"/>
      <c r="K128" s="103"/>
      <c r="L128" s="103"/>
      <c r="M128" s="103"/>
      <c r="N128" s="103"/>
      <c r="O128" s="118"/>
    </row>
    <row r="129" spans="1:15" ht="15.75" customHeight="1" x14ac:dyDescent="0.25">
      <c r="A129" s="172"/>
      <c r="B129" s="118" t="s">
        <v>154</v>
      </c>
      <c r="C129" s="136" t="s">
        <v>9</v>
      </c>
      <c r="D129" s="116" t="s">
        <v>9</v>
      </c>
      <c r="E129" s="135" t="s">
        <v>16</v>
      </c>
      <c r="F129" s="124" t="s">
        <v>156</v>
      </c>
      <c r="G129" s="119" t="s">
        <v>137</v>
      </c>
      <c r="H129" s="119"/>
      <c r="I129" s="119"/>
      <c r="J129" s="119"/>
      <c r="K129" s="123">
        <v>2027</v>
      </c>
      <c r="L129" s="135" t="s">
        <v>142</v>
      </c>
      <c r="M129" s="135" t="s">
        <v>143</v>
      </c>
      <c r="N129" s="135" t="s">
        <v>144</v>
      </c>
      <c r="O129" s="116" t="s">
        <v>9</v>
      </c>
    </row>
    <row r="130" spans="1:15" ht="15.75" customHeight="1" x14ac:dyDescent="0.25">
      <c r="A130" s="172"/>
      <c r="B130" s="118"/>
      <c r="C130" s="136"/>
      <c r="D130" s="116"/>
      <c r="E130" s="135"/>
      <c r="F130" s="124"/>
      <c r="G130" s="96" t="s">
        <v>146</v>
      </c>
      <c r="H130" s="96" t="s">
        <v>138</v>
      </c>
      <c r="I130" s="96" t="s">
        <v>139</v>
      </c>
      <c r="J130" s="96" t="s">
        <v>140</v>
      </c>
      <c r="K130" s="124"/>
      <c r="L130" s="135"/>
      <c r="M130" s="135"/>
      <c r="N130" s="135"/>
      <c r="O130" s="116"/>
    </row>
    <row r="131" spans="1:15" ht="15" customHeight="1" x14ac:dyDescent="0.25">
      <c r="A131" s="172"/>
      <c r="B131" s="118"/>
      <c r="C131" s="136"/>
      <c r="D131" s="116"/>
      <c r="E131" s="48" t="s">
        <v>64</v>
      </c>
      <c r="F131" s="97" t="s">
        <v>64</v>
      </c>
      <c r="G131" s="23">
        <v>0</v>
      </c>
      <c r="H131" s="23">
        <v>0</v>
      </c>
      <c r="I131" s="23">
        <v>0</v>
      </c>
      <c r="J131" s="23">
        <v>0</v>
      </c>
      <c r="K131" s="97" t="s">
        <v>64</v>
      </c>
      <c r="L131" s="97" t="s">
        <v>64</v>
      </c>
      <c r="M131" s="97" t="s">
        <v>64</v>
      </c>
      <c r="N131" s="97" t="s">
        <v>64</v>
      </c>
      <c r="O131" s="116"/>
    </row>
    <row r="132" spans="1:15" ht="79.5" customHeight="1" x14ac:dyDescent="0.25">
      <c r="A132" s="190" t="s">
        <v>79</v>
      </c>
      <c r="B132" s="50" t="s">
        <v>80</v>
      </c>
      <c r="C132" s="95" t="s">
        <v>141</v>
      </c>
      <c r="D132" s="50" t="s">
        <v>78</v>
      </c>
      <c r="E132" s="21">
        <f>SUM(F132:N132)</f>
        <v>1250</v>
      </c>
      <c r="F132" s="103">
        <v>250</v>
      </c>
      <c r="G132" s="142"/>
      <c r="H132" s="142"/>
      <c r="I132" s="142"/>
      <c r="J132" s="142"/>
      <c r="K132" s="96">
        <v>250</v>
      </c>
      <c r="L132" s="96">
        <v>250</v>
      </c>
      <c r="M132" s="96">
        <v>250</v>
      </c>
      <c r="N132" s="96">
        <v>250</v>
      </c>
      <c r="O132" s="56" t="s">
        <v>70</v>
      </c>
    </row>
    <row r="133" spans="1:15" ht="53.25" customHeight="1" x14ac:dyDescent="0.25">
      <c r="A133" s="193"/>
      <c r="B133" s="118" t="s">
        <v>158</v>
      </c>
      <c r="C133" s="136" t="s">
        <v>9</v>
      </c>
      <c r="D133" s="116" t="s">
        <v>9</v>
      </c>
      <c r="E133" s="135" t="s">
        <v>16</v>
      </c>
      <c r="F133" s="124" t="s">
        <v>156</v>
      </c>
      <c r="G133" s="119" t="s">
        <v>137</v>
      </c>
      <c r="H133" s="119"/>
      <c r="I133" s="119"/>
      <c r="J133" s="119"/>
      <c r="K133" s="123">
        <v>2027</v>
      </c>
      <c r="L133" s="135" t="s">
        <v>142</v>
      </c>
      <c r="M133" s="135" t="s">
        <v>143</v>
      </c>
      <c r="N133" s="135" t="s">
        <v>144</v>
      </c>
      <c r="O133" s="116" t="s">
        <v>9</v>
      </c>
    </row>
    <row r="134" spans="1:15" ht="12.75" customHeight="1" x14ac:dyDescent="0.25">
      <c r="A134" s="193"/>
      <c r="B134" s="118"/>
      <c r="C134" s="136"/>
      <c r="D134" s="116"/>
      <c r="E134" s="135"/>
      <c r="F134" s="124"/>
      <c r="G134" s="96" t="s">
        <v>146</v>
      </c>
      <c r="H134" s="96" t="s">
        <v>138</v>
      </c>
      <c r="I134" s="96" t="s">
        <v>139</v>
      </c>
      <c r="J134" s="96" t="s">
        <v>140</v>
      </c>
      <c r="K134" s="124"/>
      <c r="L134" s="135"/>
      <c r="M134" s="135"/>
      <c r="N134" s="135"/>
      <c r="O134" s="116"/>
    </row>
    <row r="135" spans="1:15" ht="15" customHeight="1" x14ac:dyDescent="0.25">
      <c r="A135" s="194"/>
      <c r="B135" s="118"/>
      <c r="C135" s="136"/>
      <c r="D135" s="116"/>
      <c r="E135" s="48" t="s">
        <v>148</v>
      </c>
      <c r="F135" s="97" t="s">
        <v>34</v>
      </c>
      <c r="G135" s="23">
        <v>0</v>
      </c>
      <c r="H135" s="23">
        <v>1</v>
      </c>
      <c r="I135" s="23">
        <v>2</v>
      </c>
      <c r="J135" s="23">
        <v>2</v>
      </c>
      <c r="K135" s="97" t="s">
        <v>49</v>
      </c>
      <c r="L135" s="23">
        <v>1</v>
      </c>
      <c r="M135" s="23">
        <v>1</v>
      </c>
      <c r="N135" s="23">
        <v>1</v>
      </c>
      <c r="O135" s="116"/>
    </row>
    <row r="136" spans="1:15" ht="41.25" customHeight="1" x14ac:dyDescent="0.25">
      <c r="A136" s="205" t="s">
        <v>81</v>
      </c>
      <c r="B136" s="50" t="s">
        <v>82</v>
      </c>
      <c r="C136" s="95" t="s">
        <v>141</v>
      </c>
      <c r="D136" s="50" t="s">
        <v>11</v>
      </c>
      <c r="E136" s="21">
        <f>SUM(F136:N136)</f>
        <v>1750</v>
      </c>
      <c r="F136" s="103">
        <v>350</v>
      </c>
      <c r="G136" s="120"/>
      <c r="H136" s="120"/>
      <c r="I136" s="120"/>
      <c r="J136" s="120"/>
      <c r="K136" s="96">
        <v>350</v>
      </c>
      <c r="L136" s="96">
        <v>350</v>
      </c>
      <c r="M136" s="96">
        <v>350</v>
      </c>
      <c r="N136" s="96">
        <v>350</v>
      </c>
      <c r="O136" s="56" t="s">
        <v>70</v>
      </c>
    </row>
    <row r="137" spans="1:15" ht="14.25" customHeight="1" x14ac:dyDescent="0.25">
      <c r="A137" s="206"/>
      <c r="B137" s="118" t="s">
        <v>155</v>
      </c>
      <c r="C137" s="136" t="s">
        <v>9</v>
      </c>
      <c r="D137" s="116" t="s">
        <v>9</v>
      </c>
      <c r="E137" s="135" t="s">
        <v>16</v>
      </c>
      <c r="F137" s="124" t="s">
        <v>156</v>
      </c>
      <c r="G137" s="119" t="s">
        <v>137</v>
      </c>
      <c r="H137" s="119"/>
      <c r="I137" s="119"/>
      <c r="J137" s="119"/>
      <c r="K137" s="123">
        <v>2027</v>
      </c>
      <c r="L137" s="135" t="s">
        <v>142</v>
      </c>
      <c r="M137" s="135" t="s">
        <v>143</v>
      </c>
      <c r="N137" s="135" t="s">
        <v>144</v>
      </c>
      <c r="O137" s="116" t="s">
        <v>9</v>
      </c>
    </row>
    <row r="138" spans="1:15" ht="15" customHeight="1" x14ac:dyDescent="0.25">
      <c r="A138" s="206"/>
      <c r="B138" s="118"/>
      <c r="C138" s="136"/>
      <c r="D138" s="116"/>
      <c r="E138" s="135"/>
      <c r="F138" s="124"/>
      <c r="G138" s="96" t="s">
        <v>146</v>
      </c>
      <c r="H138" s="96" t="s">
        <v>138</v>
      </c>
      <c r="I138" s="96" t="s">
        <v>139</v>
      </c>
      <c r="J138" s="96" t="s">
        <v>140</v>
      </c>
      <c r="K138" s="124"/>
      <c r="L138" s="135"/>
      <c r="M138" s="135"/>
      <c r="N138" s="135"/>
      <c r="O138" s="116"/>
    </row>
    <row r="139" spans="1:15" ht="13.5" customHeight="1" x14ac:dyDescent="0.25">
      <c r="A139" s="207"/>
      <c r="B139" s="118"/>
      <c r="C139" s="136"/>
      <c r="D139" s="116"/>
      <c r="E139" s="48" t="s">
        <v>99</v>
      </c>
      <c r="F139" s="97" t="s">
        <v>34</v>
      </c>
      <c r="G139" s="23">
        <v>0</v>
      </c>
      <c r="H139" s="23">
        <v>0</v>
      </c>
      <c r="I139" s="23">
        <v>2</v>
      </c>
      <c r="J139" s="23">
        <v>2</v>
      </c>
      <c r="K139" s="97" t="s">
        <v>34</v>
      </c>
      <c r="L139" s="97" t="s">
        <v>34</v>
      </c>
      <c r="M139" s="97" t="s">
        <v>34</v>
      </c>
      <c r="N139" s="97" t="s">
        <v>34</v>
      </c>
      <c r="O139" s="116"/>
    </row>
    <row r="140" spans="1:15" ht="43.5" customHeight="1" x14ac:dyDescent="0.25">
      <c r="A140" s="190" t="s">
        <v>83</v>
      </c>
      <c r="B140" s="49" t="s">
        <v>84</v>
      </c>
      <c r="C140" s="95" t="s">
        <v>141</v>
      </c>
      <c r="D140" s="50" t="s">
        <v>11</v>
      </c>
      <c r="E140" s="21">
        <f>SUM(F140:N140)</f>
        <v>0</v>
      </c>
      <c r="F140" s="103">
        <v>0</v>
      </c>
      <c r="G140" s="120"/>
      <c r="H140" s="120"/>
      <c r="I140" s="120"/>
      <c r="J140" s="120"/>
      <c r="K140" s="96">
        <v>0</v>
      </c>
      <c r="L140" s="96">
        <v>0</v>
      </c>
      <c r="M140" s="96">
        <v>0</v>
      </c>
      <c r="N140" s="96">
        <v>0</v>
      </c>
      <c r="O140" s="56" t="s">
        <v>70</v>
      </c>
    </row>
    <row r="141" spans="1:15" ht="13.5" customHeight="1" x14ac:dyDescent="0.25">
      <c r="A141" s="193"/>
      <c r="B141" s="118" t="s">
        <v>135</v>
      </c>
      <c r="C141" s="136" t="s">
        <v>9</v>
      </c>
      <c r="D141" s="116" t="s">
        <v>9</v>
      </c>
      <c r="E141" s="135" t="s">
        <v>16</v>
      </c>
      <c r="F141" s="124" t="s">
        <v>156</v>
      </c>
      <c r="G141" s="119" t="s">
        <v>137</v>
      </c>
      <c r="H141" s="119"/>
      <c r="I141" s="119"/>
      <c r="J141" s="119"/>
      <c r="K141" s="123">
        <v>2027</v>
      </c>
      <c r="L141" s="135" t="s">
        <v>142</v>
      </c>
      <c r="M141" s="135" t="s">
        <v>143</v>
      </c>
      <c r="N141" s="135" t="s">
        <v>144</v>
      </c>
      <c r="O141" s="116" t="s">
        <v>9</v>
      </c>
    </row>
    <row r="142" spans="1:15" ht="12.75" customHeight="1" x14ac:dyDescent="0.25">
      <c r="A142" s="193"/>
      <c r="B142" s="118"/>
      <c r="C142" s="136"/>
      <c r="D142" s="116"/>
      <c r="E142" s="135"/>
      <c r="F142" s="124"/>
      <c r="G142" s="96" t="s">
        <v>146</v>
      </c>
      <c r="H142" s="96" t="s">
        <v>138</v>
      </c>
      <c r="I142" s="96" t="s">
        <v>139</v>
      </c>
      <c r="J142" s="96" t="s">
        <v>140</v>
      </c>
      <c r="K142" s="124"/>
      <c r="L142" s="135"/>
      <c r="M142" s="135"/>
      <c r="N142" s="135"/>
      <c r="O142" s="116"/>
    </row>
    <row r="143" spans="1:15" ht="15" customHeight="1" x14ac:dyDescent="0.25">
      <c r="A143" s="194"/>
      <c r="B143" s="118"/>
      <c r="C143" s="136"/>
      <c r="D143" s="116"/>
      <c r="E143" s="48" t="s">
        <v>64</v>
      </c>
      <c r="F143" s="97" t="s">
        <v>64</v>
      </c>
      <c r="G143" s="23">
        <v>0</v>
      </c>
      <c r="H143" s="23">
        <v>0</v>
      </c>
      <c r="I143" s="23">
        <v>0</v>
      </c>
      <c r="J143" s="23">
        <v>0</v>
      </c>
      <c r="K143" s="97" t="s">
        <v>64</v>
      </c>
      <c r="L143" s="97" t="s">
        <v>64</v>
      </c>
      <c r="M143" s="97" t="s">
        <v>64</v>
      </c>
      <c r="N143" s="97" t="s">
        <v>64</v>
      </c>
      <c r="O143" s="116"/>
    </row>
    <row r="144" spans="1:15" ht="43.5" customHeight="1" x14ac:dyDescent="0.25">
      <c r="A144" s="190" t="s">
        <v>121</v>
      </c>
      <c r="B144" s="87" t="s">
        <v>120</v>
      </c>
      <c r="C144" s="95" t="s">
        <v>141</v>
      </c>
      <c r="D144" s="88" t="s">
        <v>11</v>
      </c>
      <c r="E144" s="86">
        <f>SUM(F144:N144)</f>
        <v>0</v>
      </c>
      <c r="F144" s="103">
        <v>0</v>
      </c>
      <c r="G144" s="120"/>
      <c r="H144" s="120"/>
      <c r="I144" s="120"/>
      <c r="J144" s="120"/>
      <c r="K144" s="96">
        <v>0</v>
      </c>
      <c r="L144" s="96">
        <v>0</v>
      </c>
      <c r="M144" s="96">
        <v>0</v>
      </c>
      <c r="N144" s="96">
        <v>0</v>
      </c>
      <c r="O144" s="90" t="s">
        <v>70</v>
      </c>
    </row>
    <row r="145" spans="1:15" ht="13.5" customHeight="1" x14ac:dyDescent="0.25">
      <c r="A145" s="193"/>
      <c r="B145" s="118" t="s">
        <v>124</v>
      </c>
      <c r="C145" s="136" t="s">
        <v>9</v>
      </c>
      <c r="D145" s="116" t="s">
        <v>9</v>
      </c>
      <c r="E145" s="135" t="s">
        <v>16</v>
      </c>
      <c r="F145" s="124" t="s">
        <v>156</v>
      </c>
      <c r="G145" s="119" t="s">
        <v>137</v>
      </c>
      <c r="H145" s="119"/>
      <c r="I145" s="119"/>
      <c r="J145" s="119"/>
      <c r="K145" s="123">
        <v>2027</v>
      </c>
      <c r="L145" s="135" t="s">
        <v>142</v>
      </c>
      <c r="M145" s="135" t="s">
        <v>143</v>
      </c>
      <c r="N145" s="135" t="s">
        <v>144</v>
      </c>
      <c r="O145" s="116" t="s">
        <v>9</v>
      </c>
    </row>
    <row r="146" spans="1:15" ht="12.75" customHeight="1" x14ac:dyDescent="0.25">
      <c r="A146" s="193"/>
      <c r="B146" s="118"/>
      <c r="C146" s="136"/>
      <c r="D146" s="116"/>
      <c r="E146" s="135"/>
      <c r="F146" s="124"/>
      <c r="G146" s="96" t="s">
        <v>146</v>
      </c>
      <c r="H146" s="96" t="s">
        <v>138</v>
      </c>
      <c r="I146" s="96" t="s">
        <v>139</v>
      </c>
      <c r="J146" s="96" t="s">
        <v>140</v>
      </c>
      <c r="K146" s="124"/>
      <c r="L146" s="135"/>
      <c r="M146" s="135"/>
      <c r="N146" s="135"/>
      <c r="O146" s="116"/>
    </row>
    <row r="147" spans="1:15" ht="15" customHeight="1" x14ac:dyDescent="0.25">
      <c r="A147" s="194"/>
      <c r="B147" s="118"/>
      <c r="C147" s="136"/>
      <c r="D147" s="116"/>
      <c r="E147" s="89" t="s">
        <v>64</v>
      </c>
      <c r="F147" s="97" t="s">
        <v>64</v>
      </c>
      <c r="G147" s="23">
        <v>0</v>
      </c>
      <c r="H147" s="23">
        <v>0</v>
      </c>
      <c r="I147" s="23">
        <v>0</v>
      </c>
      <c r="J147" s="23">
        <v>0</v>
      </c>
      <c r="K147" s="97" t="s">
        <v>64</v>
      </c>
      <c r="L147" s="97" t="s">
        <v>64</v>
      </c>
      <c r="M147" s="97" t="s">
        <v>64</v>
      </c>
      <c r="N147" s="97" t="s">
        <v>64</v>
      </c>
      <c r="O147" s="116"/>
    </row>
    <row r="148" spans="1:15" ht="93" hidden="1" customHeight="1" x14ac:dyDescent="0.25">
      <c r="A148" s="52" t="s">
        <v>26</v>
      </c>
      <c r="B148" s="50" t="s">
        <v>86</v>
      </c>
      <c r="C148" s="67" t="s">
        <v>118</v>
      </c>
      <c r="D148" s="50" t="s">
        <v>11</v>
      </c>
      <c r="E148" s="169" t="s">
        <v>85</v>
      </c>
      <c r="F148" s="170"/>
      <c r="G148" s="170"/>
      <c r="H148" s="170"/>
      <c r="I148" s="170"/>
      <c r="J148" s="170"/>
      <c r="K148" s="170"/>
      <c r="L148" s="170"/>
      <c r="M148" s="170"/>
      <c r="N148" s="171"/>
      <c r="O148" s="56" t="s">
        <v>70</v>
      </c>
    </row>
    <row r="149" spans="1:15" ht="14.25" hidden="1" customHeight="1" x14ac:dyDescent="0.25">
      <c r="A149" s="190"/>
      <c r="B149" s="195" t="s">
        <v>87</v>
      </c>
      <c r="C149" s="181" t="s">
        <v>9</v>
      </c>
      <c r="D149" s="153" t="s">
        <v>9</v>
      </c>
      <c r="E149" s="165" t="s">
        <v>16</v>
      </c>
      <c r="F149" s="148" t="s">
        <v>113</v>
      </c>
      <c r="G149" s="162" t="s">
        <v>17</v>
      </c>
      <c r="H149" s="163"/>
      <c r="I149" s="163"/>
      <c r="J149" s="164"/>
      <c r="K149" s="148" t="s">
        <v>114</v>
      </c>
      <c r="L149" s="160" t="s">
        <v>115</v>
      </c>
      <c r="M149" s="160" t="s">
        <v>116</v>
      </c>
      <c r="N149" s="160" t="s">
        <v>117</v>
      </c>
      <c r="O149" s="153" t="s">
        <v>9</v>
      </c>
    </row>
    <row r="150" spans="1:15" ht="14.25" hidden="1" customHeight="1" x14ac:dyDescent="0.25">
      <c r="A150" s="191"/>
      <c r="B150" s="196"/>
      <c r="C150" s="182"/>
      <c r="D150" s="167"/>
      <c r="E150" s="166"/>
      <c r="F150" s="149"/>
      <c r="G150" s="21" t="s">
        <v>18</v>
      </c>
      <c r="H150" s="21" t="s">
        <v>19</v>
      </c>
      <c r="I150" s="21" t="s">
        <v>20</v>
      </c>
      <c r="J150" s="21" t="s">
        <v>21</v>
      </c>
      <c r="K150" s="149"/>
      <c r="L150" s="161"/>
      <c r="M150" s="161"/>
      <c r="N150" s="161"/>
      <c r="O150" s="167"/>
    </row>
    <row r="151" spans="1:15" ht="24.75" hidden="1" customHeight="1" x14ac:dyDescent="0.25">
      <c r="A151" s="192"/>
      <c r="B151" s="197"/>
      <c r="C151" s="183"/>
      <c r="D151" s="168"/>
      <c r="E151" s="48" t="s">
        <v>33</v>
      </c>
      <c r="F151" s="48" t="s">
        <v>42</v>
      </c>
      <c r="G151" s="23" t="s">
        <v>28</v>
      </c>
      <c r="H151" s="23">
        <v>1</v>
      </c>
      <c r="I151" s="23">
        <v>3</v>
      </c>
      <c r="J151" s="23">
        <v>3</v>
      </c>
      <c r="K151" s="48" t="s">
        <v>42</v>
      </c>
      <c r="L151" s="48" t="s">
        <v>42</v>
      </c>
      <c r="M151" s="48" t="s">
        <v>42</v>
      </c>
      <c r="N151" s="48" t="s">
        <v>42</v>
      </c>
      <c r="O151" s="168"/>
    </row>
    <row r="152" spans="1:15" ht="15" customHeight="1" x14ac:dyDescent="0.25">
      <c r="A152" s="117" t="s">
        <v>88</v>
      </c>
      <c r="B152" s="117"/>
      <c r="C152" s="117"/>
      <c r="D152" s="55" t="s">
        <v>57</v>
      </c>
      <c r="E152" s="26">
        <f>SUM(F152:N152)</f>
        <v>12500</v>
      </c>
      <c r="F152" s="102">
        <f>SUM(F153:J154)</f>
        <v>2500</v>
      </c>
      <c r="G152" s="120"/>
      <c r="H152" s="120"/>
      <c r="I152" s="120"/>
      <c r="J152" s="120"/>
      <c r="K152" s="26">
        <f>SUM(K153:K154)</f>
        <v>2500</v>
      </c>
      <c r="L152" s="26">
        <f>SUM(L153:L154)</f>
        <v>2500</v>
      </c>
      <c r="M152" s="26">
        <f>SUM(M153:M154)</f>
        <v>2500</v>
      </c>
      <c r="N152" s="26">
        <f>SUM(N153:N154)</f>
        <v>2500</v>
      </c>
      <c r="O152" s="116" t="s">
        <v>9</v>
      </c>
    </row>
    <row r="153" spans="1:15" ht="38.25" x14ac:dyDescent="0.25">
      <c r="A153" s="117"/>
      <c r="B153" s="117"/>
      <c r="C153" s="117"/>
      <c r="D153" s="55" t="s">
        <v>10</v>
      </c>
      <c r="E153" s="26">
        <f>SUM(F153:N153)</f>
        <v>0</v>
      </c>
      <c r="F153" s="102">
        <f>F104</f>
        <v>0</v>
      </c>
      <c r="G153" s="120"/>
      <c r="H153" s="120"/>
      <c r="I153" s="120"/>
      <c r="J153" s="120"/>
      <c r="K153" s="26">
        <f t="shared" ref="K153:N154" si="32">K104</f>
        <v>0</v>
      </c>
      <c r="L153" s="26">
        <f t="shared" si="32"/>
        <v>0</v>
      </c>
      <c r="M153" s="26">
        <f t="shared" si="32"/>
        <v>0</v>
      </c>
      <c r="N153" s="26">
        <f t="shared" si="32"/>
        <v>0</v>
      </c>
      <c r="O153" s="116"/>
    </row>
    <row r="154" spans="1:15" ht="38.25" x14ac:dyDescent="0.25">
      <c r="A154" s="117"/>
      <c r="B154" s="117"/>
      <c r="C154" s="117"/>
      <c r="D154" s="55" t="s">
        <v>11</v>
      </c>
      <c r="E154" s="26">
        <f>SUM(F154:N154)</f>
        <v>12500</v>
      </c>
      <c r="F154" s="102">
        <f>F105</f>
        <v>2500</v>
      </c>
      <c r="G154" s="120"/>
      <c r="H154" s="120"/>
      <c r="I154" s="120"/>
      <c r="J154" s="120"/>
      <c r="K154" s="26">
        <f t="shared" si="32"/>
        <v>2500</v>
      </c>
      <c r="L154" s="26">
        <f t="shared" si="32"/>
        <v>2500</v>
      </c>
      <c r="M154" s="26">
        <f t="shared" si="32"/>
        <v>2500</v>
      </c>
      <c r="N154" s="26">
        <f t="shared" si="32"/>
        <v>2500</v>
      </c>
      <c r="O154" s="116"/>
    </row>
    <row r="155" spans="1:15" s="83" customFormat="1" ht="24.75" customHeight="1" x14ac:dyDescent="0.25">
      <c r="A155" s="113" t="s">
        <v>89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x14ac:dyDescent="0.25">
      <c r="A156" s="172">
        <v>1</v>
      </c>
      <c r="B156" s="117" t="s">
        <v>90</v>
      </c>
      <c r="C156" s="116" t="s">
        <v>141</v>
      </c>
      <c r="D156" s="50" t="s">
        <v>8</v>
      </c>
      <c r="E156" s="26">
        <f t="shared" ref="E156:E161" si="33">SUM(F156:N156)</f>
        <v>11500</v>
      </c>
      <c r="F156" s="102">
        <f>SUM(F157:J158)</f>
        <v>2300</v>
      </c>
      <c r="G156" s="120"/>
      <c r="H156" s="120"/>
      <c r="I156" s="120"/>
      <c r="J156" s="120"/>
      <c r="K156" s="26">
        <f>SUM(K157:K158)</f>
        <v>2300</v>
      </c>
      <c r="L156" s="26">
        <f>SUM(L157:L158)</f>
        <v>2300</v>
      </c>
      <c r="M156" s="26">
        <f t="shared" ref="M156:N156" si="34">SUM(M157:M158)</f>
        <v>2300</v>
      </c>
      <c r="N156" s="26">
        <f t="shared" si="34"/>
        <v>2300</v>
      </c>
      <c r="O156" s="116" t="s">
        <v>9</v>
      </c>
    </row>
    <row r="157" spans="1:15" ht="38.25" x14ac:dyDescent="0.25">
      <c r="A157" s="172"/>
      <c r="B157" s="117"/>
      <c r="C157" s="116"/>
      <c r="D157" s="50" t="s">
        <v>10</v>
      </c>
      <c r="E157" s="21">
        <f t="shared" si="33"/>
        <v>0</v>
      </c>
      <c r="F157" s="103">
        <f>F160</f>
        <v>0</v>
      </c>
      <c r="G157" s="120"/>
      <c r="H157" s="120"/>
      <c r="I157" s="120"/>
      <c r="J157" s="120"/>
      <c r="K157" s="21">
        <f>K160</f>
        <v>0</v>
      </c>
      <c r="L157" s="21">
        <f>L160</f>
        <v>0</v>
      </c>
      <c r="M157" s="21">
        <f t="shared" ref="M157:N157" si="35">M160</f>
        <v>0</v>
      </c>
      <c r="N157" s="21">
        <f t="shared" si="35"/>
        <v>0</v>
      </c>
      <c r="O157" s="116"/>
    </row>
    <row r="158" spans="1:15" ht="42" customHeight="1" x14ac:dyDescent="0.25">
      <c r="A158" s="172"/>
      <c r="B158" s="117"/>
      <c r="C158" s="116"/>
      <c r="D158" s="50" t="s">
        <v>11</v>
      </c>
      <c r="E158" s="21">
        <f t="shared" si="33"/>
        <v>11500</v>
      </c>
      <c r="F158" s="103">
        <f>F161</f>
        <v>2300</v>
      </c>
      <c r="G158" s="120"/>
      <c r="H158" s="120"/>
      <c r="I158" s="120"/>
      <c r="J158" s="120"/>
      <c r="K158" s="21">
        <f>K161</f>
        <v>2300</v>
      </c>
      <c r="L158" s="21">
        <f>L161</f>
        <v>2300</v>
      </c>
      <c r="M158" s="21">
        <f t="shared" ref="M158:N158" si="36">M161</f>
        <v>2300</v>
      </c>
      <c r="N158" s="21">
        <f t="shared" si="36"/>
        <v>2300</v>
      </c>
      <c r="O158" s="116"/>
    </row>
    <row r="159" spans="1:15" ht="15" customHeight="1" x14ac:dyDescent="0.25">
      <c r="A159" s="172" t="s">
        <v>12</v>
      </c>
      <c r="B159" s="118" t="s">
        <v>91</v>
      </c>
      <c r="C159" s="116" t="s">
        <v>141</v>
      </c>
      <c r="D159" s="50" t="s">
        <v>8</v>
      </c>
      <c r="E159" s="21">
        <f t="shared" si="33"/>
        <v>11500</v>
      </c>
      <c r="F159" s="103">
        <f>SUM(F160:J161)</f>
        <v>2300</v>
      </c>
      <c r="G159" s="120"/>
      <c r="H159" s="120"/>
      <c r="I159" s="120"/>
      <c r="J159" s="120"/>
      <c r="K159" s="21">
        <f>SUM(K160:K161)</f>
        <v>2300</v>
      </c>
      <c r="L159" s="21">
        <f>SUM(L160:L161)</f>
        <v>2300</v>
      </c>
      <c r="M159" s="21">
        <f t="shared" ref="M159:N159" si="37">SUM(M160:M161)</f>
        <v>2300</v>
      </c>
      <c r="N159" s="21">
        <f t="shared" si="37"/>
        <v>2300</v>
      </c>
      <c r="O159" s="118" t="s">
        <v>92</v>
      </c>
    </row>
    <row r="160" spans="1:15" ht="38.25" x14ac:dyDescent="0.25">
      <c r="A160" s="172"/>
      <c r="B160" s="118"/>
      <c r="C160" s="116"/>
      <c r="D160" s="50" t="s">
        <v>10</v>
      </c>
      <c r="E160" s="21">
        <f t="shared" si="33"/>
        <v>0</v>
      </c>
      <c r="F160" s="103">
        <v>0</v>
      </c>
      <c r="G160" s="120"/>
      <c r="H160" s="120"/>
      <c r="I160" s="120"/>
      <c r="J160" s="120"/>
      <c r="K160" s="21">
        <v>0</v>
      </c>
      <c r="L160" s="21">
        <v>0</v>
      </c>
      <c r="M160" s="21">
        <v>0</v>
      </c>
      <c r="N160" s="21">
        <v>0</v>
      </c>
      <c r="O160" s="118"/>
    </row>
    <row r="161" spans="1:16" ht="39.75" customHeight="1" x14ac:dyDescent="0.25">
      <c r="A161" s="172"/>
      <c r="B161" s="118"/>
      <c r="C161" s="116"/>
      <c r="D161" s="50" t="s">
        <v>11</v>
      </c>
      <c r="E161" s="21">
        <f t="shared" si="33"/>
        <v>11500</v>
      </c>
      <c r="F161" s="103">
        <v>2300</v>
      </c>
      <c r="G161" s="120"/>
      <c r="H161" s="120"/>
      <c r="I161" s="120"/>
      <c r="J161" s="120"/>
      <c r="K161" s="21">
        <v>2300</v>
      </c>
      <c r="L161" s="73">
        <v>2300</v>
      </c>
      <c r="M161" s="73">
        <v>2300</v>
      </c>
      <c r="N161" s="73">
        <v>2300</v>
      </c>
      <c r="O161" s="118"/>
    </row>
    <row r="162" spans="1:16" ht="31.5" customHeight="1" x14ac:dyDescent="0.25">
      <c r="A162" s="135"/>
      <c r="B162" s="118" t="s">
        <v>159</v>
      </c>
      <c r="C162" s="136" t="s">
        <v>9</v>
      </c>
      <c r="D162" s="116" t="s">
        <v>9</v>
      </c>
      <c r="E162" s="135" t="s">
        <v>16</v>
      </c>
      <c r="F162" s="124" t="s">
        <v>156</v>
      </c>
      <c r="G162" s="119" t="s">
        <v>137</v>
      </c>
      <c r="H162" s="119"/>
      <c r="I162" s="119"/>
      <c r="J162" s="119"/>
      <c r="K162" s="123">
        <v>2027</v>
      </c>
      <c r="L162" s="165" t="s">
        <v>142</v>
      </c>
      <c r="M162" s="135" t="s">
        <v>143</v>
      </c>
      <c r="N162" s="135" t="s">
        <v>144</v>
      </c>
      <c r="O162" s="116" t="s">
        <v>9</v>
      </c>
    </row>
    <row r="163" spans="1:16" ht="14.25" customHeight="1" x14ac:dyDescent="0.25">
      <c r="A163" s="135"/>
      <c r="B163" s="118"/>
      <c r="C163" s="136"/>
      <c r="D163" s="116"/>
      <c r="E163" s="135"/>
      <c r="F163" s="124"/>
      <c r="G163" s="94" t="s">
        <v>146</v>
      </c>
      <c r="H163" s="94" t="s">
        <v>138</v>
      </c>
      <c r="I163" s="94" t="s">
        <v>139</v>
      </c>
      <c r="J163" s="94" t="s">
        <v>140</v>
      </c>
      <c r="K163" s="124"/>
      <c r="L163" s="161"/>
      <c r="M163" s="135"/>
      <c r="N163" s="135"/>
      <c r="O163" s="116"/>
    </row>
    <row r="164" spans="1:16" ht="12" customHeight="1" x14ac:dyDescent="0.25">
      <c r="A164" s="135"/>
      <c r="B164" s="118"/>
      <c r="C164" s="136"/>
      <c r="D164" s="116"/>
      <c r="E164" s="48" t="s">
        <v>64</v>
      </c>
      <c r="F164" s="93" t="s">
        <v>64</v>
      </c>
      <c r="G164" s="23">
        <v>0</v>
      </c>
      <c r="H164" s="23">
        <v>0</v>
      </c>
      <c r="I164" s="23">
        <v>0</v>
      </c>
      <c r="J164" s="23">
        <v>0</v>
      </c>
      <c r="K164" s="99" t="s">
        <v>64</v>
      </c>
      <c r="L164" s="99" t="s">
        <v>64</v>
      </c>
      <c r="M164" s="99" t="s">
        <v>64</v>
      </c>
      <c r="N164" s="99" t="s">
        <v>64</v>
      </c>
      <c r="O164" s="116"/>
    </row>
    <row r="165" spans="1:16" ht="15" customHeight="1" x14ac:dyDescent="0.25">
      <c r="A165" s="117" t="s">
        <v>93</v>
      </c>
      <c r="B165" s="117"/>
      <c r="C165" s="117"/>
      <c r="D165" s="17" t="s">
        <v>57</v>
      </c>
      <c r="E165" s="18">
        <f t="shared" ref="E165:E170" si="38">SUM(F165:N165)</f>
        <v>11500</v>
      </c>
      <c r="F165" s="128">
        <f>SUM(F166:J167)</f>
        <v>2300</v>
      </c>
      <c r="G165" s="111"/>
      <c r="H165" s="111"/>
      <c r="I165" s="111"/>
      <c r="J165" s="111"/>
      <c r="K165" s="43">
        <f>SUM(K166:K167)</f>
        <v>2300</v>
      </c>
      <c r="L165" s="18">
        <f>SUM(L166:L167)</f>
        <v>2300</v>
      </c>
      <c r="M165" s="18">
        <f t="shared" ref="M165:N165" si="39">SUM(M166:M167)</f>
        <v>2300</v>
      </c>
      <c r="N165" s="18">
        <f t="shared" si="39"/>
        <v>2300</v>
      </c>
      <c r="O165" s="114" t="s">
        <v>9</v>
      </c>
    </row>
    <row r="166" spans="1:16" ht="38.25" x14ac:dyDescent="0.25">
      <c r="A166" s="117"/>
      <c r="B166" s="117"/>
      <c r="C166" s="117"/>
      <c r="D166" s="17" t="s">
        <v>10</v>
      </c>
      <c r="E166" s="18">
        <f t="shared" si="38"/>
        <v>0</v>
      </c>
      <c r="F166" s="128">
        <f>F157</f>
        <v>0</v>
      </c>
      <c r="G166" s="111"/>
      <c r="H166" s="111"/>
      <c r="I166" s="111"/>
      <c r="J166" s="111"/>
      <c r="K166" s="43">
        <f>K157</f>
        <v>0</v>
      </c>
      <c r="L166" s="18">
        <f>L157</f>
        <v>0</v>
      </c>
      <c r="M166" s="18">
        <f t="shared" ref="M166:N166" si="40">M157</f>
        <v>0</v>
      </c>
      <c r="N166" s="18">
        <f t="shared" si="40"/>
        <v>0</v>
      </c>
      <c r="O166" s="114"/>
    </row>
    <row r="167" spans="1:16" ht="38.25" x14ac:dyDescent="0.25">
      <c r="A167" s="117"/>
      <c r="B167" s="117"/>
      <c r="C167" s="117"/>
      <c r="D167" s="17" t="s">
        <v>94</v>
      </c>
      <c r="E167" s="18">
        <f t="shared" si="38"/>
        <v>11500</v>
      </c>
      <c r="F167" s="128">
        <v>2300</v>
      </c>
      <c r="G167" s="111"/>
      <c r="H167" s="111"/>
      <c r="I167" s="111"/>
      <c r="J167" s="111"/>
      <c r="K167" s="43">
        <v>2300</v>
      </c>
      <c r="L167" s="63">
        <v>2300</v>
      </c>
      <c r="M167" s="63">
        <v>2300</v>
      </c>
      <c r="N167" s="63">
        <v>2300</v>
      </c>
      <c r="O167" s="114"/>
    </row>
    <row r="168" spans="1:16" ht="16.5" customHeight="1" x14ac:dyDescent="0.25">
      <c r="A168" s="117" t="s">
        <v>95</v>
      </c>
      <c r="B168" s="117"/>
      <c r="C168" s="117"/>
      <c r="D168" s="25" t="s">
        <v>57</v>
      </c>
      <c r="E168" s="84">
        <f t="shared" si="38"/>
        <v>1872138.1517700003</v>
      </c>
      <c r="F168" s="128">
        <f>SUM(F169:J170)</f>
        <v>375117.51177000004</v>
      </c>
      <c r="G168" s="129"/>
      <c r="H168" s="129"/>
      <c r="I168" s="129"/>
      <c r="J168" s="129"/>
      <c r="K168" s="43">
        <f>SUM(K169:K170)</f>
        <v>374255.16000000003</v>
      </c>
      <c r="L168" s="18">
        <f>SUM(L169:L170)</f>
        <v>374255.16000000003</v>
      </c>
      <c r="M168" s="18">
        <f>SUM(M169:M170)</f>
        <v>374255.16000000003</v>
      </c>
      <c r="N168" s="18">
        <f>SUM(N169:N170)</f>
        <v>374255.16000000003</v>
      </c>
      <c r="O168" s="116" t="s">
        <v>9</v>
      </c>
    </row>
    <row r="169" spans="1:16" ht="40.5" customHeight="1" x14ac:dyDescent="0.25">
      <c r="A169" s="117"/>
      <c r="B169" s="117"/>
      <c r="C169" s="117"/>
      <c r="D169" s="25" t="s">
        <v>10</v>
      </c>
      <c r="E169" s="26">
        <f t="shared" si="38"/>
        <v>117477.35177000001</v>
      </c>
      <c r="F169" s="128">
        <f>F55+F77+F90+F100+F153+F166</f>
        <v>24185.351770000001</v>
      </c>
      <c r="G169" s="111"/>
      <c r="H169" s="111"/>
      <c r="I169" s="111"/>
      <c r="J169" s="111"/>
      <c r="K169" s="43">
        <f t="shared" ref="K169:N170" si="41">K55+K77+K90+K100+K153+K166</f>
        <v>23323</v>
      </c>
      <c r="L169" s="18">
        <f t="shared" si="41"/>
        <v>23323</v>
      </c>
      <c r="M169" s="18">
        <f t="shared" si="41"/>
        <v>23323</v>
      </c>
      <c r="N169" s="18">
        <f t="shared" si="41"/>
        <v>23323</v>
      </c>
      <c r="O169" s="116"/>
    </row>
    <row r="170" spans="1:16" ht="42" customHeight="1" x14ac:dyDescent="0.25">
      <c r="A170" s="117"/>
      <c r="B170" s="117"/>
      <c r="C170" s="117"/>
      <c r="D170" s="25" t="s">
        <v>11</v>
      </c>
      <c r="E170" s="84">
        <f t="shared" si="38"/>
        <v>1754660.8000000003</v>
      </c>
      <c r="F170" s="128">
        <f>F56+F78+F91+F101+F154+F167</f>
        <v>350932.16000000003</v>
      </c>
      <c r="G170" s="111"/>
      <c r="H170" s="111"/>
      <c r="I170" s="111"/>
      <c r="J170" s="111"/>
      <c r="K170" s="43">
        <f t="shared" si="41"/>
        <v>350932.16000000003</v>
      </c>
      <c r="L170" s="18">
        <f t="shared" si="41"/>
        <v>350932.16000000003</v>
      </c>
      <c r="M170" s="18">
        <f t="shared" si="41"/>
        <v>350932.16000000003</v>
      </c>
      <c r="N170" s="18">
        <f t="shared" si="41"/>
        <v>350932.16000000003</v>
      </c>
      <c r="O170" s="116"/>
    </row>
    <row r="172" spans="1:16" ht="15.75" x14ac:dyDescent="0.25">
      <c r="O172" s="39" t="s">
        <v>161</v>
      </c>
    </row>
    <row r="174" spans="1:16" ht="42.75" customHeight="1" x14ac:dyDescent="0.3">
      <c r="A174" s="174" t="s">
        <v>166</v>
      </c>
      <c r="B174" s="174"/>
      <c r="C174" s="174"/>
      <c r="D174" s="174"/>
      <c r="E174" s="174"/>
      <c r="F174" s="36"/>
      <c r="G174" s="36"/>
      <c r="H174" s="36"/>
      <c r="I174" s="36"/>
      <c r="J174" s="36"/>
      <c r="K174" s="36"/>
      <c r="L174" s="38"/>
      <c r="M174" s="38"/>
      <c r="N174" s="38"/>
      <c r="O174" s="175" t="s">
        <v>165</v>
      </c>
      <c r="P174" s="175"/>
    </row>
    <row r="175" spans="1:16" ht="18.75" x14ac:dyDescent="0.3">
      <c r="A175" s="7"/>
      <c r="B175" s="8"/>
      <c r="C175" s="101" t="s">
        <v>96</v>
      </c>
      <c r="D175" s="101"/>
      <c r="E175" s="101"/>
      <c r="F175" s="101"/>
      <c r="G175" s="101"/>
      <c r="H175" s="101"/>
      <c r="I175" s="101"/>
      <c r="J175" s="101"/>
      <c r="K175" s="101"/>
      <c r="L175" s="38"/>
      <c r="M175" s="38"/>
      <c r="N175" s="173"/>
      <c r="O175" s="173"/>
    </row>
    <row r="176" spans="1:16" ht="18.75" x14ac:dyDescent="0.3">
      <c r="A176" s="7"/>
      <c r="B176" s="8"/>
      <c r="C176" s="35"/>
      <c r="D176" s="37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8"/>
    </row>
    <row r="177" spans="1:15" ht="18.75" x14ac:dyDescent="0.3">
      <c r="A177" s="37" t="s">
        <v>111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8"/>
      <c r="M177" s="38"/>
      <c r="N177" s="38"/>
      <c r="O177" s="40" t="s">
        <v>97</v>
      </c>
    </row>
  </sheetData>
  <mergeCells count="470">
    <mergeCell ref="F86:F87"/>
    <mergeCell ref="F109:F110"/>
    <mergeCell ref="F115:F116"/>
    <mergeCell ref="E109:E110"/>
    <mergeCell ref="E115:E116"/>
    <mergeCell ref="E119:E120"/>
    <mergeCell ref="E122:E123"/>
    <mergeCell ref="E124:E125"/>
    <mergeCell ref="E127:E128"/>
    <mergeCell ref="F127:J128"/>
    <mergeCell ref="G119:J119"/>
    <mergeCell ref="G124:J124"/>
    <mergeCell ref="F93:J93"/>
    <mergeCell ref="F124:F125"/>
    <mergeCell ref="G86:J86"/>
    <mergeCell ref="F89:J89"/>
    <mergeCell ref="F90:J90"/>
    <mergeCell ref="F91:J91"/>
    <mergeCell ref="O96:O98"/>
    <mergeCell ref="O99:O101"/>
    <mergeCell ref="O103:O105"/>
    <mergeCell ref="O106:O108"/>
    <mergeCell ref="O109:O111"/>
    <mergeCell ref="O112:O114"/>
    <mergeCell ref="O115:O117"/>
    <mergeCell ref="O119:O121"/>
    <mergeCell ref="O127:O128"/>
    <mergeCell ref="O122:O123"/>
    <mergeCell ref="O124:O126"/>
    <mergeCell ref="N109:N110"/>
    <mergeCell ref="N115:N116"/>
    <mergeCell ref="N119:N120"/>
    <mergeCell ref="N122:N123"/>
    <mergeCell ref="M109:M110"/>
    <mergeCell ref="M115:M116"/>
    <mergeCell ref="M119:M120"/>
    <mergeCell ref="M122:M123"/>
    <mergeCell ref="L129:L130"/>
    <mergeCell ref="L16:L17"/>
    <mergeCell ref="L21:L22"/>
    <mergeCell ref="O137:O139"/>
    <mergeCell ref="O141:O143"/>
    <mergeCell ref="O16:O18"/>
    <mergeCell ref="O21:O23"/>
    <mergeCell ref="O25:O27"/>
    <mergeCell ref="O30:O32"/>
    <mergeCell ref="O34:O36"/>
    <mergeCell ref="O38:O40"/>
    <mergeCell ref="O42:O44"/>
    <mergeCell ref="A92:O92"/>
    <mergeCell ref="K86:K87"/>
    <mergeCell ref="A89:C91"/>
    <mergeCell ref="B93:B95"/>
    <mergeCell ref="B96:B98"/>
    <mergeCell ref="O89:O91"/>
    <mergeCell ref="L86:L87"/>
    <mergeCell ref="F94:J94"/>
    <mergeCell ref="A127:A128"/>
    <mergeCell ref="A129:A131"/>
    <mergeCell ref="A132:A135"/>
    <mergeCell ref="A136:A139"/>
    <mergeCell ref="A140:A143"/>
    <mergeCell ref="M16:M17"/>
    <mergeCell ref="M21:M22"/>
    <mergeCell ref="M25:M26"/>
    <mergeCell ref="M30:M31"/>
    <mergeCell ref="M34:M35"/>
    <mergeCell ref="M38:M39"/>
    <mergeCell ref="M42:M43"/>
    <mergeCell ref="M51:M52"/>
    <mergeCell ref="M67:M68"/>
    <mergeCell ref="N16:N17"/>
    <mergeCell ref="N21:N22"/>
    <mergeCell ref="N25:N26"/>
    <mergeCell ref="N30:N31"/>
    <mergeCell ref="N34:N35"/>
    <mergeCell ref="N38:N39"/>
    <mergeCell ref="N42:N43"/>
    <mergeCell ref="N51:N52"/>
    <mergeCell ref="N67:N68"/>
    <mergeCell ref="D73:D75"/>
    <mergeCell ref="E73:E74"/>
    <mergeCell ref="E16:E17"/>
    <mergeCell ref="E21:E22"/>
    <mergeCell ref="E25:E26"/>
    <mergeCell ref="E30:E31"/>
    <mergeCell ref="E34:E35"/>
    <mergeCell ref="E38:E39"/>
    <mergeCell ref="E42:E43"/>
    <mergeCell ref="E51:E52"/>
    <mergeCell ref="E67:E68"/>
    <mergeCell ref="D16:D18"/>
    <mergeCell ref="D21:D23"/>
    <mergeCell ref="D25:D27"/>
    <mergeCell ref="D30:D32"/>
    <mergeCell ref="D34:D36"/>
    <mergeCell ref="D38:D40"/>
    <mergeCell ref="D42:D44"/>
    <mergeCell ref="D51:D53"/>
    <mergeCell ref="D67:D69"/>
    <mergeCell ref="L25:L26"/>
    <mergeCell ref="L30:L31"/>
    <mergeCell ref="L34:L35"/>
    <mergeCell ref="L38:L39"/>
    <mergeCell ref="L42:L43"/>
    <mergeCell ref="L51:L52"/>
    <mergeCell ref="L67:L68"/>
    <mergeCell ref="G34:J34"/>
    <mergeCell ref="F37:J37"/>
    <mergeCell ref="G38:J38"/>
    <mergeCell ref="F41:J41"/>
    <mergeCell ref="K34:K35"/>
    <mergeCell ref="K38:K39"/>
    <mergeCell ref="F34:F35"/>
    <mergeCell ref="F38:F39"/>
    <mergeCell ref="F66:J66"/>
    <mergeCell ref="G51:J51"/>
    <mergeCell ref="F54:J54"/>
    <mergeCell ref="F55:J55"/>
    <mergeCell ref="F67:F68"/>
    <mergeCell ref="K42:K43"/>
    <mergeCell ref="F42:F43"/>
    <mergeCell ref="G42:J42"/>
    <mergeCell ref="A99:C101"/>
    <mergeCell ref="B129:B131"/>
    <mergeCell ref="B133:B135"/>
    <mergeCell ref="B137:B139"/>
    <mergeCell ref="B141:B143"/>
    <mergeCell ref="B73:B75"/>
    <mergeCell ref="B80:B82"/>
    <mergeCell ref="B70:B72"/>
    <mergeCell ref="A119:A121"/>
    <mergeCell ref="A122:A123"/>
    <mergeCell ref="A124:A126"/>
    <mergeCell ref="B112:B114"/>
    <mergeCell ref="A83:A85"/>
    <mergeCell ref="A86:A88"/>
    <mergeCell ref="A93:A95"/>
    <mergeCell ref="B103:B105"/>
    <mergeCell ref="B106:B108"/>
    <mergeCell ref="A96:A98"/>
    <mergeCell ref="A103:A105"/>
    <mergeCell ref="C122:C123"/>
    <mergeCell ref="C124:C126"/>
    <mergeCell ref="C127:C128"/>
    <mergeCell ref="C129:C131"/>
    <mergeCell ref="C137:C139"/>
    <mergeCell ref="C112:C114"/>
    <mergeCell ref="C115:C117"/>
    <mergeCell ref="C145:C147"/>
    <mergeCell ref="C149:C151"/>
    <mergeCell ref="C103:C105"/>
    <mergeCell ref="C106:C108"/>
    <mergeCell ref="A102:O102"/>
    <mergeCell ref="F103:J103"/>
    <mergeCell ref="B109:B111"/>
    <mergeCell ref="D109:D111"/>
    <mergeCell ref="A149:A151"/>
    <mergeCell ref="A144:A147"/>
    <mergeCell ref="A106:A108"/>
    <mergeCell ref="A109:A111"/>
    <mergeCell ref="A112:A114"/>
    <mergeCell ref="A115:A117"/>
    <mergeCell ref="B145:B147"/>
    <mergeCell ref="B149:B151"/>
    <mergeCell ref="M127:M128"/>
    <mergeCell ref="O129:O131"/>
    <mergeCell ref="L109:L110"/>
    <mergeCell ref="L115:L116"/>
    <mergeCell ref="L119:L120"/>
    <mergeCell ref="L122:L123"/>
    <mergeCell ref="M86:M87"/>
    <mergeCell ref="N141:N142"/>
    <mergeCell ref="K124:K125"/>
    <mergeCell ref="M129:M130"/>
    <mergeCell ref="L127:L128"/>
    <mergeCell ref="O159:O161"/>
    <mergeCell ref="M133:M134"/>
    <mergeCell ref="M137:M138"/>
    <mergeCell ref="M141:M142"/>
    <mergeCell ref="O149:O151"/>
    <mergeCell ref="K141:K142"/>
    <mergeCell ref="O133:O135"/>
    <mergeCell ref="O145:O147"/>
    <mergeCell ref="K127:K128"/>
    <mergeCell ref="N124:N125"/>
    <mergeCell ref="N127:N128"/>
    <mergeCell ref="N129:N130"/>
    <mergeCell ref="N133:N134"/>
    <mergeCell ref="N137:N138"/>
    <mergeCell ref="L133:L134"/>
    <mergeCell ref="L137:L138"/>
    <mergeCell ref="L141:L142"/>
    <mergeCell ref="L124:L125"/>
    <mergeCell ref="M124:M125"/>
    <mergeCell ref="C141:C143"/>
    <mergeCell ref="C119:C121"/>
    <mergeCell ref="B115:B117"/>
    <mergeCell ref="B119:B121"/>
    <mergeCell ref="B122:B123"/>
    <mergeCell ref="B124:B126"/>
    <mergeCell ref="C133:C135"/>
    <mergeCell ref="B127:B128"/>
    <mergeCell ref="B16:B18"/>
    <mergeCell ref="B21:B23"/>
    <mergeCell ref="B25:B27"/>
    <mergeCell ref="B30:B32"/>
    <mergeCell ref="B34:B36"/>
    <mergeCell ref="B38:B40"/>
    <mergeCell ref="B42:B44"/>
    <mergeCell ref="C16:C18"/>
    <mergeCell ref="C21:C23"/>
    <mergeCell ref="C25:C27"/>
    <mergeCell ref="C30:C32"/>
    <mergeCell ref="C34:C36"/>
    <mergeCell ref="C38:C40"/>
    <mergeCell ref="C42:C44"/>
    <mergeCell ref="C93:C95"/>
    <mergeCell ref="C109:C111"/>
    <mergeCell ref="D122:D123"/>
    <mergeCell ref="D124:D126"/>
    <mergeCell ref="D115:D117"/>
    <mergeCell ref="D119:D121"/>
    <mergeCell ref="D127:D128"/>
    <mergeCell ref="D129:D131"/>
    <mergeCell ref="D133:D135"/>
    <mergeCell ref="D137:D139"/>
    <mergeCell ref="D141:D143"/>
    <mergeCell ref="A6:A7"/>
    <mergeCell ref="A10:A12"/>
    <mergeCell ref="A13:A15"/>
    <mergeCell ref="A16:A18"/>
    <mergeCell ref="A21:A23"/>
    <mergeCell ref="A25:A27"/>
    <mergeCell ref="A30:A32"/>
    <mergeCell ref="A34:A36"/>
    <mergeCell ref="A38:A40"/>
    <mergeCell ref="A42:A44"/>
    <mergeCell ref="A45:A47"/>
    <mergeCell ref="A48:A50"/>
    <mergeCell ref="A51:A53"/>
    <mergeCell ref="A58:A60"/>
    <mergeCell ref="A61:A66"/>
    <mergeCell ref="A67:A69"/>
    <mergeCell ref="A73:A75"/>
    <mergeCell ref="A80:A82"/>
    <mergeCell ref="A76:C78"/>
    <mergeCell ref="C45:C47"/>
    <mergeCell ref="C48:C50"/>
    <mergeCell ref="C61:C66"/>
    <mergeCell ref="C67:C69"/>
    <mergeCell ref="A54:C56"/>
    <mergeCell ref="A70:A72"/>
    <mergeCell ref="N175:O175"/>
    <mergeCell ref="O168:O170"/>
    <mergeCell ref="A162:A164"/>
    <mergeCell ref="C162:C164"/>
    <mergeCell ref="D162:D164"/>
    <mergeCell ref="N162:N163"/>
    <mergeCell ref="A165:C167"/>
    <mergeCell ref="A168:C170"/>
    <mergeCell ref="E162:E163"/>
    <mergeCell ref="L162:L163"/>
    <mergeCell ref="F166:J166"/>
    <mergeCell ref="F167:J167"/>
    <mergeCell ref="F162:F163"/>
    <mergeCell ref="K162:K163"/>
    <mergeCell ref="F168:J168"/>
    <mergeCell ref="F169:J169"/>
    <mergeCell ref="F170:J170"/>
    <mergeCell ref="A174:E174"/>
    <mergeCell ref="O174:P174"/>
    <mergeCell ref="B162:B164"/>
    <mergeCell ref="O162:O164"/>
    <mergeCell ref="O165:O167"/>
    <mergeCell ref="M162:M163"/>
    <mergeCell ref="F159:J159"/>
    <mergeCell ref="F160:J160"/>
    <mergeCell ref="F161:J161"/>
    <mergeCell ref="G162:J162"/>
    <mergeCell ref="F165:J165"/>
    <mergeCell ref="F152:J152"/>
    <mergeCell ref="F153:J153"/>
    <mergeCell ref="F154:J154"/>
    <mergeCell ref="A155:O155"/>
    <mergeCell ref="F156:J156"/>
    <mergeCell ref="B159:B161"/>
    <mergeCell ref="O152:O154"/>
    <mergeCell ref="O156:O158"/>
    <mergeCell ref="F158:J158"/>
    <mergeCell ref="B156:B158"/>
    <mergeCell ref="C156:C158"/>
    <mergeCell ref="C159:C161"/>
    <mergeCell ref="A156:A158"/>
    <mergeCell ref="A159:A161"/>
    <mergeCell ref="A152:C154"/>
    <mergeCell ref="N145:N146"/>
    <mergeCell ref="F157:J157"/>
    <mergeCell ref="N149:N150"/>
    <mergeCell ref="L149:L150"/>
    <mergeCell ref="K149:K150"/>
    <mergeCell ref="G149:J149"/>
    <mergeCell ref="F149:F150"/>
    <mergeCell ref="E149:E150"/>
    <mergeCell ref="D149:D151"/>
    <mergeCell ref="E148:N148"/>
    <mergeCell ref="M149:M150"/>
    <mergeCell ref="M145:M146"/>
    <mergeCell ref="D145:D147"/>
    <mergeCell ref="K109:K110"/>
    <mergeCell ref="G115:J115"/>
    <mergeCell ref="F114:J114"/>
    <mergeCell ref="K115:K116"/>
    <mergeCell ref="E145:E146"/>
    <mergeCell ref="F145:F146"/>
    <mergeCell ref="G145:J145"/>
    <mergeCell ref="K145:K146"/>
    <mergeCell ref="L145:L146"/>
    <mergeCell ref="F144:J144"/>
    <mergeCell ref="E129:E130"/>
    <mergeCell ref="E133:E134"/>
    <mergeCell ref="E137:E138"/>
    <mergeCell ref="E141:E142"/>
    <mergeCell ref="F140:J140"/>
    <mergeCell ref="G141:J141"/>
    <mergeCell ref="F141:F142"/>
    <mergeCell ref="K122:K123"/>
    <mergeCell ref="K119:K120"/>
    <mergeCell ref="F132:J132"/>
    <mergeCell ref="G133:J133"/>
    <mergeCell ref="F136:J136"/>
    <mergeCell ref="G137:J137"/>
    <mergeCell ref="F137:F138"/>
    <mergeCell ref="K129:K130"/>
    <mergeCell ref="K133:K134"/>
    <mergeCell ref="K137:K138"/>
    <mergeCell ref="F133:F134"/>
    <mergeCell ref="F129:F130"/>
    <mergeCell ref="G129:J129"/>
    <mergeCell ref="F95:J95"/>
    <mergeCell ref="F96:J96"/>
    <mergeCell ref="F97:J97"/>
    <mergeCell ref="F98:J98"/>
    <mergeCell ref="F99:J99"/>
    <mergeCell ref="F100:J100"/>
    <mergeCell ref="F122:J123"/>
    <mergeCell ref="F104:J104"/>
    <mergeCell ref="F105:J105"/>
    <mergeCell ref="F106:J106"/>
    <mergeCell ref="F118:J118"/>
    <mergeCell ref="F119:F120"/>
    <mergeCell ref="F101:J101"/>
    <mergeCell ref="F108:J108"/>
    <mergeCell ref="F107:J107"/>
    <mergeCell ref="G109:J109"/>
    <mergeCell ref="F112:J112"/>
    <mergeCell ref="F113:J113"/>
    <mergeCell ref="O93:O95"/>
    <mergeCell ref="B86:B88"/>
    <mergeCell ref="C96:C98"/>
    <mergeCell ref="C70:C72"/>
    <mergeCell ref="C86:C88"/>
    <mergeCell ref="D86:D88"/>
    <mergeCell ref="E86:E87"/>
    <mergeCell ref="N86:N87"/>
    <mergeCell ref="O86:O88"/>
    <mergeCell ref="F72:J72"/>
    <mergeCell ref="G73:J73"/>
    <mergeCell ref="O73:O75"/>
    <mergeCell ref="O83:O85"/>
    <mergeCell ref="F83:J83"/>
    <mergeCell ref="F84:J84"/>
    <mergeCell ref="F85:J85"/>
    <mergeCell ref="F73:F74"/>
    <mergeCell ref="C73:C75"/>
    <mergeCell ref="C80:C82"/>
    <mergeCell ref="K73:K74"/>
    <mergeCell ref="N73:N74"/>
    <mergeCell ref="F77:J77"/>
    <mergeCell ref="L73:L74"/>
    <mergeCell ref="M73:M74"/>
    <mergeCell ref="F81:J81"/>
    <mergeCell ref="F76:J76"/>
    <mergeCell ref="C83:C85"/>
    <mergeCell ref="F64:J64"/>
    <mergeCell ref="F65:J65"/>
    <mergeCell ref="F61:J61"/>
    <mergeCell ref="G67:J67"/>
    <mergeCell ref="F71:J71"/>
    <mergeCell ref="F78:J78"/>
    <mergeCell ref="A79:O79"/>
    <mergeCell ref="F80:J80"/>
    <mergeCell ref="O76:O78"/>
    <mergeCell ref="O80:O82"/>
    <mergeCell ref="F82:J82"/>
    <mergeCell ref="B83:B85"/>
    <mergeCell ref="B61:B66"/>
    <mergeCell ref="B67:B69"/>
    <mergeCell ref="K67:K68"/>
    <mergeCell ref="O61:O63"/>
    <mergeCell ref="O64:O66"/>
    <mergeCell ref="O67:O69"/>
    <mergeCell ref="F70:J70"/>
    <mergeCell ref="F62:J62"/>
    <mergeCell ref="F63:J63"/>
    <mergeCell ref="O45:O47"/>
    <mergeCell ref="O48:O50"/>
    <mergeCell ref="O51:O53"/>
    <mergeCell ref="O54:O56"/>
    <mergeCell ref="O58:O60"/>
    <mergeCell ref="F46:J46"/>
    <mergeCell ref="F47:J47"/>
    <mergeCell ref="F48:J48"/>
    <mergeCell ref="A57:O57"/>
    <mergeCell ref="F58:J58"/>
    <mergeCell ref="B45:B47"/>
    <mergeCell ref="B48:B50"/>
    <mergeCell ref="B51:B53"/>
    <mergeCell ref="B58:B60"/>
    <mergeCell ref="F59:J59"/>
    <mergeCell ref="F60:J60"/>
    <mergeCell ref="F49:J49"/>
    <mergeCell ref="F50:J50"/>
    <mergeCell ref="K51:K52"/>
    <mergeCell ref="F51:F52"/>
    <mergeCell ref="F56:J56"/>
    <mergeCell ref="C51:C53"/>
    <mergeCell ref="C58:C60"/>
    <mergeCell ref="F45:J45"/>
    <mergeCell ref="G16:J16"/>
    <mergeCell ref="F19:J19"/>
    <mergeCell ref="F20:J20"/>
    <mergeCell ref="F33:J33"/>
    <mergeCell ref="G21:J21"/>
    <mergeCell ref="K16:K17"/>
    <mergeCell ref="F16:F17"/>
    <mergeCell ref="G25:J25"/>
    <mergeCell ref="F28:J28"/>
    <mergeCell ref="F29:J29"/>
    <mergeCell ref="G30:J30"/>
    <mergeCell ref="K25:K26"/>
    <mergeCell ref="K30:K31"/>
    <mergeCell ref="F25:F26"/>
    <mergeCell ref="F30:F31"/>
    <mergeCell ref="F24:J24"/>
    <mergeCell ref="F21:F22"/>
    <mergeCell ref="F10:J10"/>
    <mergeCell ref="F11:J11"/>
    <mergeCell ref="F12:J12"/>
    <mergeCell ref="F13:J13"/>
    <mergeCell ref="F14:J14"/>
    <mergeCell ref="F15:J15"/>
    <mergeCell ref="N1:O1"/>
    <mergeCell ref="N2:O2"/>
    <mergeCell ref="A4:O4"/>
    <mergeCell ref="F6:N6"/>
    <mergeCell ref="F7:J7"/>
    <mergeCell ref="F8:J8"/>
    <mergeCell ref="A9:O9"/>
    <mergeCell ref="E6:E7"/>
    <mergeCell ref="O6:O7"/>
    <mergeCell ref="B6:B7"/>
    <mergeCell ref="D6:D7"/>
    <mergeCell ref="O10:O12"/>
    <mergeCell ref="O13:O15"/>
    <mergeCell ref="C6:C7"/>
    <mergeCell ref="C10:C12"/>
    <mergeCell ref="C13:C15"/>
    <mergeCell ref="B10:B12"/>
    <mergeCell ref="B13:B15"/>
  </mergeCells>
  <pageMargins left="0.7" right="0.7" top="0.75" bottom="0.75" header="0.3" footer="0.3"/>
  <pageSetup paperSize="9" scale="60" fitToWidth="0" fitToHeight="0" orientation="landscape" useFirstPageNumber="1" r:id="rId1"/>
  <headerFooter differentFirst="1">
    <oddHeader>&amp;C&amp;"Times New Roman,обычный"&amp;P</oddHeader>
  </headerFooter>
  <rowBreaks count="6" manualBreakCount="6">
    <brk id="27" max="13" man="1"/>
    <brk id="44" max="13" man="1"/>
    <brk id="69" max="13" man="1"/>
    <brk id="95" max="13" man="1"/>
    <brk id="121" max="13" man="1"/>
    <brk id="15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user</cp:lastModifiedBy>
  <cp:lastPrinted>2026-03-20T11:17:15Z</cp:lastPrinted>
  <dcterms:created xsi:type="dcterms:W3CDTF">2020-01-26T09:26:00Z</dcterms:created>
  <dcterms:modified xsi:type="dcterms:W3CDTF">2026-03-23T13:25:04Z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211EDA41B2534277A0C6848DFEB5CCC6_13</vt:lpwstr>
  </property>
  <property fmtid="{D5CDD505-2E9C-101B-9397-08002B2CF9AE}" pid="3" name="KSOProductBuildVer">
    <vt:lpwstr>1049-12.2.0.21931</vt:lpwstr>
  </property>
</Properties>
</file>